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7D93D10D-57FF-49DB-B074-1A38AD40F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4" l="1"/>
  <c r="I15" i="24"/>
  <c r="I16" i="24"/>
  <c r="I17" i="24"/>
  <c r="I20" i="24"/>
  <c r="I21" i="24"/>
  <c r="I22" i="24"/>
  <c r="I23" i="24"/>
  <c r="I26" i="24"/>
  <c r="I27" i="24"/>
  <c r="I28" i="24"/>
  <c r="I29" i="24"/>
  <c r="I11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G20" i="24"/>
  <c r="H19" i="24"/>
  <c r="H18" i="24"/>
  <c r="H17" i="24"/>
  <c r="H16" i="24"/>
  <c r="H15" i="24"/>
  <c r="H14" i="24"/>
  <c r="G13" i="24"/>
  <c r="E13" i="24"/>
  <c r="H11" i="24"/>
  <c r="J12" i="26"/>
  <c r="K12" i="26"/>
  <c r="J13" i="26"/>
  <c r="K13" i="26"/>
  <c r="J14" i="26"/>
  <c r="J15" i="26"/>
  <c r="K15" i="26"/>
  <c r="J16" i="26"/>
  <c r="K16" i="26"/>
  <c r="J17" i="26"/>
  <c r="J18" i="26"/>
  <c r="K18" i="26"/>
  <c r="J19" i="26"/>
  <c r="K19" i="26"/>
  <c r="J20" i="26"/>
  <c r="J21" i="26"/>
  <c r="K21" i="26"/>
  <c r="J22" i="26"/>
  <c r="K22" i="26"/>
  <c r="J23" i="26"/>
  <c r="J24" i="26"/>
  <c r="K24" i="26"/>
  <c r="J25" i="26"/>
  <c r="K25" i="26"/>
  <c r="J26" i="26"/>
  <c r="J27" i="26"/>
  <c r="K27" i="26"/>
  <c r="J28" i="26"/>
  <c r="K28" i="26"/>
  <c r="J29" i="26"/>
  <c r="J30" i="26"/>
  <c r="K30" i="26"/>
  <c r="J31" i="26"/>
  <c r="K31" i="26"/>
  <c r="J32" i="26"/>
  <c r="J33" i="26"/>
  <c r="K33" i="26"/>
  <c r="J34" i="26"/>
  <c r="K34" i="26"/>
  <c r="K11" i="26"/>
  <c r="J11" i="26"/>
  <c r="I12" i="26"/>
  <c r="I11" i="26"/>
  <c r="I13" i="26"/>
  <c r="C67" i="27"/>
  <c r="C12" i="27"/>
  <c r="C11" i="1"/>
  <c r="C37" i="1"/>
  <c r="C42" i="1" s="1"/>
  <c r="I12" i="24" s="1"/>
  <c r="J62" i="2"/>
  <c r="J61" i="2"/>
  <c r="J59" i="2"/>
  <c r="J51" i="2"/>
  <c r="J48" i="2"/>
  <c r="J47" i="2"/>
  <c r="J46" i="2"/>
  <c r="J37" i="2"/>
  <c r="J31" i="2"/>
  <c r="J30" i="2"/>
  <c r="J29" i="2"/>
  <c r="J22" i="2"/>
  <c r="J21" i="2"/>
  <c r="J20" i="2"/>
  <c r="J16" i="2"/>
  <c r="J15" i="2"/>
  <c r="J14" i="2"/>
  <c r="J13" i="2" s="1"/>
  <c r="I31" i="24" l="1"/>
  <c r="I25" i="24"/>
  <c r="I19" i="24"/>
  <c r="I13" i="24"/>
  <c r="K32" i="26"/>
  <c r="K29" i="26"/>
  <c r="K26" i="26"/>
  <c r="K23" i="26"/>
  <c r="K20" i="26"/>
  <c r="K17" i="26"/>
  <c r="K14" i="26"/>
  <c r="I30" i="24"/>
  <c r="I24" i="24"/>
  <c r="I18" i="24"/>
  <c r="H13" i="24"/>
  <c r="G12" i="24"/>
  <c r="L14" i="2"/>
  <c r="L39" i="2"/>
  <c r="L46" i="2"/>
  <c r="L53" i="2"/>
  <c r="L17" i="2"/>
  <c r="L60" i="2"/>
  <c r="L24" i="2"/>
  <c r="L67" i="2"/>
  <c r="L31" i="2"/>
  <c r="D24" i="1"/>
  <c r="D30" i="1"/>
  <c r="D36" i="1"/>
  <c r="D17" i="1"/>
  <c r="D11" i="1"/>
  <c r="L66" i="2"/>
  <c r="L59" i="2"/>
  <c r="L52" i="2"/>
  <c r="L45" i="2"/>
  <c r="L37" i="2"/>
  <c r="L30" i="2"/>
  <c r="L23" i="2"/>
  <c r="L16" i="2"/>
  <c r="D25" i="1"/>
  <c r="D31" i="1"/>
  <c r="D37" i="1"/>
  <c r="D18" i="1"/>
  <c r="L65" i="2"/>
  <c r="L58" i="2"/>
  <c r="L51" i="2"/>
  <c r="L43" i="2"/>
  <c r="L36" i="2"/>
  <c r="L29" i="2"/>
  <c r="L22" i="2"/>
  <c r="L15" i="2"/>
  <c r="D39" i="1"/>
  <c r="D26" i="1"/>
  <c r="D32" i="1"/>
  <c r="D13" i="1"/>
  <c r="D19" i="1"/>
  <c r="L64" i="2"/>
  <c r="L57" i="2"/>
  <c r="L49" i="2"/>
  <c r="L42" i="2"/>
  <c r="L35" i="2"/>
  <c r="L28" i="2"/>
  <c r="L21" i="2"/>
  <c r="L13" i="2"/>
  <c r="D40" i="1"/>
  <c r="D27" i="1"/>
  <c r="D33" i="1"/>
  <c r="D14" i="1"/>
  <c r="D20" i="1"/>
  <c r="L63" i="2"/>
  <c r="L55" i="2"/>
  <c r="L48" i="2"/>
  <c r="L41" i="2"/>
  <c r="L34" i="2"/>
  <c r="L27" i="2"/>
  <c r="L19" i="2"/>
  <c r="L12" i="2"/>
  <c r="D41" i="1"/>
  <c r="D28" i="1"/>
  <c r="D34" i="1"/>
  <c r="D15" i="1"/>
  <c r="D21" i="1"/>
  <c r="L61" i="2"/>
  <c r="L54" i="2"/>
  <c r="L47" i="2"/>
  <c r="L40" i="2"/>
  <c r="L33" i="2"/>
  <c r="L25" i="2"/>
  <c r="L18" i="2"/>
  <c r="D42" i="1"/>
  <c r="D29" i="1"/>
  <c r="D35" i="1"/>
  <c r="D16" i="1"/>
  <c r="D22" i="1"/>
  <c r="C11" i="27"/>
  <c r="C43" i="1" s="1"/>
  <c r="D43" i="1" s="1"/>
  <c r="L11" i="2"/>
  <c r="L62" i="2"/>
  <c r="L56" i="2"/>
  <c r="L50" i="2"/>
  <c r="L44" i="2"/>
  <c r="L38" i="2"/>
  <c r="L32" i="2"/>
  <c r="L26" i="2"/>
  <c r="L20" i="2"/>
  <c r="J12" i="2"/>
  <c r="J19" i="2"/>
  <c r="H12" i="24" l="1"/>
  <c r="E12" i="24"/>
  <c r="E11" i="24" s="1"/>
  <c r="J11" i="2"/>
  <c r="K12" i="2"/>
  <c r="K19" i="2"/>
  <c r="K57" i="2" l="1"/>
  <c r="K54" i="2"/>
  <c r="K44" i="2"/>
  <c r="K41" i="2"/>
  <c r="K38" i="2"/>
  <c r="K28" i="2"/>
  <c r="K25" i="2"/>
  <c r="K18" i="2"/>
  <c r="K67" i="2"/>
  <c r="K64" i="2"/>
  <c r="K35" i="2"/>
  <c r="K32" i="2"/>
  <c r="K56" i="2"/>
  <c r="K53" i="2"/>
  <c r="K43" i="2"/>
  <c r="K40" i="2"/>
  <c r="K27" i="2"/>
  <c r="K24" i="2"/>
  <c r="K17" i="2"/>
  <c r="K11" i="2"/>
  <c r="K66" i="2"/>
  <c r="K63" i="2"/>
  <c r="K50" i="2"/>
  <c r="K34" i="2"/>
  <c r="K58" i="2"/>
  <c r="K55" i="2"/>
  <c r="K52" i="2"/>
  <c r="K45" i="2"/>
  <c r="K42" i="2"/>
  <c r="K39" i="2"/>
  <c r="K26" i="2"/>
  <c r="K23" i="2"/>
  <c r="K65" i="2"/>
  <c r="K62" i="2"/>
  <c r="K60" i="2"/>
  <c r="K49" i="2"/>
  <c r="K36" i="2"/>
  <c r="K33" i="2"/>
  <c r="K20" i="2"/>
  <c r="K51" i="2"/>
  <c r="K21" i="2"/>
  <c r="K46" i="2"/>
  <c r="K30" i="2"/>
  <c r="K14" i="2"/>
  <c r="K29" i="2"/>
  <c r="K48" i="2"/>
  <c r="K16" i="2"/>
  <c r="K31" i="2"/>
  <c r="K59" i="2"/>
  <c r="K13" i="2"/>
  <c r="K37" i="2"/>
  <c r="K47" i="2"/>
  <c r="K61" i="2"/>
  <c r="K22" i="2"/>
  <c r="K15" i="2"/>
</calcChain>
</file>

<file path=xl/sharedStrings.xml><?xml version="1.0" encoding="utf-8"?>
<sst xmlns="http://schemas.openxmlformats.org/spreadsheetml/2006/main" count="14235" uniqueCount="4270">
  <si>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</si>
  <si>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</si>
  <si>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</si>
  <si>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</si>
  <si>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</si>
  <si>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</si>
  <si>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</si>
  <si>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</si>
  <si>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</si>
  <si>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</si>
  <si>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</si>
  <si>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</si>
  <si>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</si>
  <si>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</si>
  <si>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</si>
  <si>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</si>
  <si>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</si>
  <si>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</si>
  <si>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</si>
  <si>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</si>
  <si>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</si>
  <si>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</si>
  <si>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</si>
  <si>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</si>
  <si>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</si>
  <si>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</si>
  <si>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</si>
  <si>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</si>
  <si>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</si>
  <si>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</si>
  <si>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</si>
  <si>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</si>
  <si>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</si>
  <si>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</si>
  <si>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</si>
  <si>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</si>
  <si>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</si>
  <si>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</si>
  <si>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</si>
  <si>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</si>
  <si>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</si>
  <si>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</si>
  <si>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</si>
  <si>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</si>
  <si>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</si>
  <si>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</si>
  <si>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</si>
  <si>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</si>
  <si>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</si>
  <si>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</si>
  <si>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</si>
  <si>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</si>
  <si>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</si>
  <si>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</si>
  <si>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</si>
  <si>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</si>
  <si>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</si>
  <si>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</si>
  <si>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</si>
  <si>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</si>
  <si>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</si>
  <si>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</si>
  <si>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</si>
  <si>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</si>
  <si>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</si>
  <si>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</si>
  <si>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</si>
  <si>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</si>
  <si>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</si>
  <si>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</si>
  <si>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</si>
  <si>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</si>
  <si>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</si>
  <si>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</si>
  <si>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</si>
  <si>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</si>
  <si>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</si>
  <si>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</si>
  <si>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</si>
  <si>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</si>
  <si>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</si>
  <si>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</si>
  <si>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</si>
  <si>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</si>
  <si>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</si>
  <si>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</si>
  <si>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</si>
  <si>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</si>
  <si>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</si>
  <si>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</si>
  <si>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</si>
  <si>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</si>
  <si>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</si>
  <si>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</si>
  <si>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</si>
  <si>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</si>
  <si>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</si>
  <si>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</si>
  <si>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</si>
  <si>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</si>
  <si>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</si>
  <si>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</si>
  <si>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</si>
  <si>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</si>
  <si>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</si>
  <si>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</si>
  <si>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</si>
  <si>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</si>
  <si>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</si>
  <si>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</si>
  <si>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</si>
  <si>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</si>
  <si>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</si>
  <si>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</si>
  <si>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</si>
  <si>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</si>
  <si>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</si>
  <si>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</si>
  <si>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</si>
  <si>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</si>
  <si>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</si>
  <si>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</si>
  <si>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</si>
  <si>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</si>
  <si>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</si>
  <si>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</si>
  <si>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</si>
  <si>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</si>
  <si>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</si>
  <si>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</si>
  <si>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</si>
  <si>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</si>
  <si>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</si>
  <si>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</si>
  <si>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</si>
  <si>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</si>
  <si>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</si>
  <si>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</si>
  <si>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</si>
  <si>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</si>
  <si>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</si>
  <si>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</si>
  <si>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</si>
  <si>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</si>
  <si>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</si>
  <si>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</si>
  <si>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</si>
  <si>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</si>
  <si>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</si>
  <si>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</si>
  <si>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</si>
  <si>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</si>
  <si>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</si>
  <si>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</si>
  <si>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</si>
  <si>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</si>
  <si>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</si>
  <si>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</si>
  <si>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</si>
  <si>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</si>
  <si>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</si>
  <si>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</si>
  <si>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</si>
  <si>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</si>
  <si>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</si>
  <si>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</si>
  <si>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</si>
  <si>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</si>
  <si>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</si>
  <si>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</si>
  <si>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</si>
  <si>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</si>
  <si>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</si>
  <si>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</si>
  <si>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</si>
  <si>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</si>
  <si>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</si>
  <si>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</si>
  <si>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</si>
  <si>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</si>
  <si>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</si>
  <si>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</si>
  <si>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</si>
  <si>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</si>
  <si>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</si>
  <si>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</si>
  <si>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</si>
  <si>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</si>
  <si>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</si>
  <si>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</si>
  <si>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</si>
  <si>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</si>
  <si>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</si>
  <si>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</si>
  <si>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</si>
  <si>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</si>
  <si>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</si>
  <si>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579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</si>
  <si>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</si>
  <si>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</si>
  <si>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</si>
  <si>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</si>
  <si>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</si>
  <si>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</si>
  <si>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</si>
  <si>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</si>
  <si>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</si>
  <si>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</si>
  <si>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</si>
  <si>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</si>
  <si>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1111111111- 12- בנק הפועלים</t>
  </si>
  <si>
    <t>1111111111- 26- יובנק בע"מ</t>
  </si>
  <si>
    <t>0</t>
  </si>
  <si>
    <t>לא מדורג</t>
  </si>
  <si>
    <t>1111111111- 10- לאומי</t>
  </si>
  <si>
    <t>סה"כ יתרת מזומנים ועו"ש נקובים במט"ח</t>
  </si>
  <si>
    <t>S&amp;P</t>
  </si>
  <si>
    <t>130018- 12- בנק הפועלים</t>
  </si>
  <si>
    <t>20001- 11- בנק דיסקונט</t>
  </si>
  <si>
    <t>20001- 26- יובנק בע"מ</t>
  </si>
  <si>
    <t>20001- 10- לאומי</t>
  </si>
  <si>
    <t>100006- 11- בנק דיסקונט</t>
  </si>
  <si>
    <t>100006- 12- בנק הפועלים</t>
  </si>
  <si>
    <t>100006- 10- לאומי</t>
  </si>
  <si>
    <t>20003- 11- בנק דיסקונט</t>
  </si>
  <si>
    <t>20003- 12- בנק הפועלים</t>
  </si>
  <si>
    <t>20003- 26- יובנק בע"מ</t>
  </si>
  <si>
    <t>20003- 10- לאומי</t>
  </si>
  <si>
    <t>200010- 12- בנק הפועלים</t>
  </si>
  <si>
    <t>70002- 11- בנק דיסקונט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</si>
  <si>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</si>
  <si>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</si>
  <si>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</si>
  <si>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</si>
  <si>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</si>
  <si>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</si>
  <si>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</si>
  <si>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</si>
  <si>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</si>
  <si>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</si>
  <si>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</si>
  <si>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</si>
  <si>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</si>
  <si>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</si>
  <si>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</si>
  <si>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</si>
  <si>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</si>
  <si>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</si>
  <si>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</si>
  <si>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</si>
  <si>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</si>
  <si>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</si>
  <si>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</si>
  <si>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</si>
  <si>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</si>
  <si>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</si>
  <si>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</si>
  <si>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</si>
  <si>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</si>
  <si>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</si>
  <si>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</si>
  <si>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</si>
  <si>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</si>
  <si>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</si>
  <si>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</si>
  <si>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</si>
  <si>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</si>
  <si>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</si>
  <si>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</si>
  <si>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</si>
  <si>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</si>
  <si>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</si>
  <si>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</si>
  <si>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</si>
  <si>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</si>
  <si>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</si>
  <si>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</si>
  <si>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</si>
  <si>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</si>
  <si>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</si>
  <si>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</si>
  <si>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</si>
  <si>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</si>
  <si>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</si>
  <si>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</si>
  <si>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</si>
  <si>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</si>
  <si>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</si>
  <si>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</si>
  <si>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</si>
  <si>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</si>
  <si>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</si>
  <si>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</si>
  <si>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</si>
  <si>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</si>
  <si>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</si>
  <si>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</si>
  <si>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</si>
  <si>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</si>
  <si>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</si>
  <si>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</si>
  <si>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</si>
  <si>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</si>
  <si>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</si>
  <si>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</si>
  <si>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</si>
  <si>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</si>
  <si>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</si>
  <si>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</si>
  <si>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</si>
  <si>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</si>
  <si>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</si>
  <si>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</si>
  <si>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</si>
  <si>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</si>
  <si>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</si>
  <si>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</si>
  <si>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</si>
  <si>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</si>
  <si>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</si>
  <si>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</si>
  <si>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</si>
  <si>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</si>
  <si>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</si>
  <si>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</si>
  <si>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</si>
  <si>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</si>
  <si>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</si>
  <si>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</si>
  <si>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</si>
  <si>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</si>
  <si>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</si>
  <si>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</si>
  <si>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</si>
  <si>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</si>
  <si>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</si>
  <si>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</si>
  <si>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</si>
  <si>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</si>
  <si>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</si>
  <si>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</si>
  <si>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</si>
  <si>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</si>
  <si>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</si>
  <si>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</si>
  <si>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</si>
  <si>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</si>
  <si>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</si>
  <si>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</si>
  <si>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</si>
  <si>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</si>
  <si>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</si>
  <si>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</si>
  <si>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</si>
  <si>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</si>
  <si>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</si>
  <si>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</si>
  <si>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</si>
  <si>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</si>
  <si>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</si>
  <si>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</si>
  <si>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</si>
  <si>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</si>
  <si>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</si>
  <si>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</si>
  <si>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</si>
  <si>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</si>
  <si>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</si>
  <si>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</si>
  <si>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</si>
  <si>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</si>
  <si>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</si>
  <si>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</si>
  <si>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</si>
  <si>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</si>
  <si>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</si>
  <si>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</si>
  <si>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</si>
  <si>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</si>
  <si>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</si>
  <si>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</si>
  <si>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</si>
  <si>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</si>
  <si>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</si>
  <si>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</si>
  <si>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</si>
  <si>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</si>
  <si>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</si>
  <si>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</si>
  <si>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</si>
  <si>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</si>
  <si>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</si>
  <si>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</si>
  <si>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</si>
  <si>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</si>
  <si>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</si>
  <si>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</si>
  <si>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</si>
  <si>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</si>
  <si>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</si>
  <si>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</si>
  <si>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</si>
  <si>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</si>
  <si>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</si>
  <si>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</si>
  <si>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</si>
  <si>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</si>
  <si>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</si>
  <si>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</si>
  <si>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</si>
  <si>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</si>
  <si>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</si>
  <si>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</si>
  <si>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</si>
  <si>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</si>
  <si>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</si>
  <si>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</si>
  <si>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</si>
  <si>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</si>
  <si>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</si>
  <si>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</si>
  <si>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</si>
  <si>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</si>
  <si>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</si>
  <si>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</si>
  <si>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</si>
  <si>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</si>
  <si>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</si>
  <si>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</si>
  <si>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</si>
  <si>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</si>
  <si>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</si>
  <si>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</si>
  <si>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</si>
  <si>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</si>
  <si>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</si>
  <si>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</si>
  <si>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</si>
  <si>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</si>
  <si>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</si>
  <si>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</si>
  <si>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</si>
  <si>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</si>
  <si>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</si>
  <si>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</si>
  <si>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</si>
  <si>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</si>
  <si>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</si>
  <si>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</si>
  <si>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</si>
  <si>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</si>
  <si>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</si>
  <si>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</si>
  <si>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</si>
  <si>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</si>
  <si>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</si>
  <si>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</si>
  <si>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</si>
  <si>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</si>
  <si>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</si>
  <si>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</si>
  <si>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</si>
  <si>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</si>
  <si>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</si>
  <si>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</si>
  <si>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</si>
  <si>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</si>
  <si>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</si>
  <si>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</si>
  <si>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</si>
  <si>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</si>
  <si>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</si>
  <si>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</si>
  <si>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</si>
  <si>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</si>
  <si>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</si>
  <si>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</si>
  <si>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</si>
  <si>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</si>
  <si>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</si>
  <si>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</si>
  <si>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</si>
  <si>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</si>
  <si>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</si>
  <si>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</si>
  <si>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</si>
  <si>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</si>
  <si>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</si>
  <si>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</si>
  <si>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</si>
  <si>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</si>
  <si>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</si>
  <si>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</si>
  <si>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</si>
  <si>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</si>
  <si>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</si>
  <si>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</si>
  <si>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</si>
  <si>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</si>
  <si>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</si>
  <si>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</si>
  <si>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</si>
  <si>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</si>
  <si>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</si>
  <si>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</si>
  <si>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</si>
  <si>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</si>
  <si>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</si>
  <si>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</si>
  <si>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</si>
  <si>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</si>
  <si>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</si>
  <si>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</si>
  <si>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</si>
  <si>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</si>
  <si>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</si>
  <si>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</si>
  <si>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</si>
  <si>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</si>
  <si>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</si>
  <si>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</si>
  <si>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</si>
  <si>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</si>
  <si>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</si>
  <si>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</si>
  <si>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</si>
  <si>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</si>
  <si>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</si>
  <si>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</si>
  <si>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</si>
  <si>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</si>
  <si>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</si>
  <si>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</si>
  <si>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</si>
  <si>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</si>
  <si>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</si>
  <si>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</si>
  <si>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</si>
  <si>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</si>
  <si>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</si>
  <si>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</si>
  <si>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</si>
  <si>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</si>
  <si>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</si>
  <si>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</si>
  <si>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</si>
  <si>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</si>
  <si>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</si>
  <si>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</si>
  <si>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</si>
  <si>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</si>
  <si>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</si>
  <si>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</si>
  <si>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</si>
  <si>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</si>
  <si>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</si>
  <si>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</si>
  <si>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</si>
  <si>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</si>
  <si>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</si>
  <si>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</si>
  <si>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</si>
  <si>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</si>
  <si>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</si>
  <si>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</si>
  <si>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</si>
  <si>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</si>
  <si>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</si>
  <si>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</si>
  <si>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</si>
  <si>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</si>
  <si>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</si>
  <si>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</si>
  <si>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</si>
  <si>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</si>
  <si>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</si>
  <si>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</si>
  <si>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</si>
  <si>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</si>
  <si>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</si>
  <si>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</si>
  <si>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</si>
  <si>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</si>
  <si>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</si>
  <si>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</si>
  <si>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</si>
  <si>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</si>
  <si>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</si>
  <si>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</si>
  <si>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</si>
  <si>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</si>
  <si>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</si>
  <si>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</si>
  <si>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</si>
  <si>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</si>
  <si>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</si>
  <si>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</si>
  <si>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</si>
  <si>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</si>
  <si>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</si>
  <si>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</si>
  <si>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</si>
  <si>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</si>
  <si>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</si>
  <si>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</si>
  <si>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</si>
  <si>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</si>
  <si>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</si>
  <si>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</si>
  <si>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</si>
  <si>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</si>
  <si>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</si>
  <si>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</si>
  <si>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</si>
  <si>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</si>
  <si>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</si>
  <si>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</si>
  <si>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</si>
  <si>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</si>
  <si>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</si>
  <si>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</si>
  <si>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</si>
  <si>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</si>
  <si>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</si>
  <si>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</si>
  <si>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</si>
  <si>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</si>
  <si>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</si>
  <si>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</si>
  <si>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</si>
  <si>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</si>
  <si>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</si>
  <si>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</si>
  <si>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</si>
  <si>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</si>
  <si>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</si>
  <si>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</si>
  <si>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</si>
  <si>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</si>
  <si>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</si>
  <si>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</si>
  <si>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</si>
  <si>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</si>
  <si>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</si>
  <si>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</si>
  <si>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</si>
  <si>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</si>
  <si>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</si>
  <si>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</si>
  <si>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</si>
  <si>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</si>
  <si>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</si>
  <si>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</si>
  <si>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</si>
  <si>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</si>
  <si>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</si>
  <si>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</si>
  <si>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</si>
  <si>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</si>
  <si>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</si>
  <si>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</si>
  <si>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</si>
  <si>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</si>
  <si>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</si>
  <si>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</si>
  <si>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</si>
  <si>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</si>
  <si>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</si>
  <si>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</si>
  <si>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</si>
  <si>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</si>
  <si>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</si>
  <si>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</si>
  <si>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</si>
  <si>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</si>
  <si>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</si>
  <si>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</si>
  <si>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</si>
  <si>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</si>
  <si>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</si>
  <si>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</si>
  <si>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</si>
  <si>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</si>
  <si>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</si>
  <si>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</si>
  <si>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</si>
  <si>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</si>
  <si>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</si>
  <si>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</si>
  <si>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</si>
  <si>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</si>
  <si>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</si>
  <si>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</si>
  <si>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</si>
  <si>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</si>
  <si>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</si>
  <si>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</si>
  <si>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</si>
  <si>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</si>
  <si>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</si>
  <si>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</si>
  <si>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</si>
  <si>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</si>
  <si>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</si>
  <si>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</si>
  <si>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</si>
  <si>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</si>
  <si>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</si>
  <si>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</si>
  <si>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</si>
  <si>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</si>
  <si>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</si>
  <si>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</si>
  <si>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</si>
  <si>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</si>
  <si>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</si>
  <si>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</si>
  <si>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</si>
  <si>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</si>
  <si>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</si>
  <si>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</si>
  <si>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</si>
  <si>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</si>
  <si>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</si>
  <si>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</si>
  <si>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</si>
  <si>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</si>
  <si>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</si>
  <si>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</si>
  <si>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</si>
  <si>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</si>
  <si>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</si>
  <si>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</si>
  <si>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</si>
  <si>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</si>
  <si>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</si>
  <si>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</si>
  <si>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</si>
  <si>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</si>
  <si>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</si>
  <si>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</si>
  <si>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</si>
  <si>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</si>
  <si>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</si>
  <si>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</si>
  <si>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</si>
  <si>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</si>
  <si>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</si>
  <si>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</si>
  <si>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</si>
  <si>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</si>
  <si>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</si>
  <si>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</si>
  <si>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</si>
  <si>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</si>
  <si>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</si>
  <si>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</si>
  <si>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</si>
  <si>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</si>
  <si>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</si>
  <si>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</si>
  <si>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</si>
  <si>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</si>
  <si>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</si>
  <si>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</si>
  <si>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</si>
  <si>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</si>
  <si>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</si>
  <si>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</si>
  <si>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</si>
  <si>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</si>
  <si>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</si>
  <si>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</si>
  <si>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</si>
  <si>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</si>
  <si>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</si>
  <si>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</si>
  <si>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</si>
  <si>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</si>
  <si>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</si>
  <si>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</si>
  <si>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</si>
  <si>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</si>
  <si>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</si>
  <si>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</si>
  <si>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</si>
  <si>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</si>
  <si>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</si>
  <si>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</si>
  <si>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</si>
  <si>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</si>
  <si>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</si>
  <si>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</si>
  <si>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</si>
  <si>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</si>
  <si>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</si>
  <si>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</si>
  <si>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</si>
  <si>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</si>
  <si>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</si>
  <si>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</si>
  <si>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</si>
  <si>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</si>
  <si>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</si>
  <si>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</si>
  <si>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</si>
  <si>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</si>
  <si>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</si>
  <si>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</si>
  <si>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</si>
  <si>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</si>
  <si>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</si>
  <si>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</si>
  <si>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</si>
  <si>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</si>
  <si>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</si>
  <si>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</si>
  <si>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</si>
  <si>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</si>
  <si>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</si>
  <si>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</si>
  <si>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</si>
  <si>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</si>
  <si>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</si>
  <si>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</si>
  <si>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</si>
  <si>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</si>
  <si>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</si>
  <si>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</si>
  <si>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</si>
  <si>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</si>
  <si>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</si>
  <si>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</si>
  <si>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</si>
  <si>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</si>
  <si>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</si>
  <si>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</si>
  <si>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</si>
  <si>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</si>
  <si>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</si>
  <si>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</si>
  <si>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</si>
  <si>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</si>
  <si>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</si>
  <si>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</si>
  <si>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</si>
  <si>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</si>
  <si>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</si>
  <si>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</si>
  <si>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</si>
  <si>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</si>
  <si>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</si>
  <si>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</si>
  <si>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</si>
  <si>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</si>
  <si>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</si>
  <si>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</si>
  <si>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</si>
  <si>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</si>
  <si>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</si>
  <si>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</si>
  <si>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</si>
  <si>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</si>
  <si>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</si>
  <si>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</si>
  <si>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</si>
  <si>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</si>
  <si>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</si>
  <si>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</si>
  <si>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</si>
  <si>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</si>
  <si>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</si>
  <si>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</si>
  <si>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</si>
  <si>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</si>
  <si>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</si>
  <si>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</si>
  <si>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</si>
  <si>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</si>
  <si>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</si>
  <si>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</si>
  <si>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</si>
  <si>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</si>
  <si>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</si>
  <si>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</si>
  <si>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</si>
  <si>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</si>
  <si>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</si>
  <si>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</si>
  <si>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</si>
  <si>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</si>
  <si>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</si>
  <si>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</si>
  <si>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</si>
  <si>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</si>
  <si>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</si>
  <si>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</si>
  <si>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</si>
  <si>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</si>
  <si>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</si>
  <si>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</si>
  <si>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</si>
  <si>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</si>
  <si>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</si>
  <si>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</si>
  <si>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</si>
  <si>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</si>
  <si>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</si>
  <si>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</si>
  <si>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</si>
  <si>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</si>
  <si>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</si>
  <si>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</si>
  <si>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</si>
  <si>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</si>
  <si>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</si>
  <si>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</si>
  <si>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</si>
  <si>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</si>
  <si>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</si>
  <si>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</si>
  <si>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</si>
  <si>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</si>
  <si>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</si>
  <si>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</si>
  <si>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</si>
  <si>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</si>
  <si>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</si>
  <si>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</si>
  <si>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</si>
  <si>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</si>
  <si>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</si>
  <si>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</si>
  <si>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</si>
  <si>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</si>
  <si>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</si>
  <si>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</si>
  <si>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</si>
  <si>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</si>
  <si>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</si>
  <si>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</si>
  <si>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</si>
  <si>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</si>
  <si>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</si>
  <si>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</si>
  <si>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</si>
  <si>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</si>
  <si>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</si>
  <si>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</si>
  <si>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</si>
  <si>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</si>
  <si>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</si>
  <si>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</si>
  <si>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</si>
  <si>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</si>
  <si>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</si>
  <si>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</si>
  <si>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</si>
  <si>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</si>
  <si>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</si>
  <si>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</si>
  <si>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</si>
  <si>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</si>
  <si>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</si>
  <si>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</si>
  <si>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</si>
  <si>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</si>
  <si>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</si>
  <si>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</si>
  <si>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</si>
  <si>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</si>
  <si>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</si>
  <si>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</si>
  <si>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</si>
  <si>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</si>
  <si>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</si>
  <si>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</si>
  <si>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</si>
  <si>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</si>
  <si>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</si>
  <si>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</si>
  <si>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</si>
  <si>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</si>
  <si>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</si>
  <si>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</si>
  <si>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</si>
  <si>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</si>
  <si>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</si>
  <si>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</si>
  <si>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</si>
  <si>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</si>
  <si>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</si>
  <si>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</si>
  <si>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</si>
  <si>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</si>
  <si>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</si>
  <si>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</si>
  <si>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</si>
  <si>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</si>
  <si>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</si>
  <si>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</si>
  <si>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</si>
  <si>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</si>
  <si>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</si>
  <si>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</si>
  <si>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</si>
  <si>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</si>
  <si>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</si>
  <si>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</si>
  <si>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</si>
  <si>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</si>
  <si>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</si>
  <si>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</si>
  <si>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</si>
  <si>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</si>
  <si>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</si>
  <si>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</si>
  <si>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</si>
  <si>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</si>
  <si>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</si>
  <si>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</si>
  <si>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</si>
  <si>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</si>
  <si>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</si>
  <si>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</si>
  <si>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</si>
  <si>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</si>
  <si>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</si>
  <si>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</si>
  <si>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</si>
  <si>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</si>
  <si>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</si>
  <si>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</si>
  <si>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</si>
  <si>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</si>
  <si>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</si>
  <si>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</si>
  <si>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</si>
  <si>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</si>
  <si>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</si>
  <si>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</si>
  <si>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</si>
  <si>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</si>
  <si>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</si>
  <si>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</si>
  <si>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</si>
  <si>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</si>
  <si>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</si>
  <si>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</si>
  <si>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</si>
  <si>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</si>
  <si>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</si>
  <si>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</si>
  <si>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</si>
  <si>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</si>
  <si>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</si>
  <si>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</si>
  <si>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</si>
  <si>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</si>
  <si>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</si>
  <si>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</si>
  <si>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</si>
  <si>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</si>
  <si>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</si>
  <si>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</si>
  <si>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</si>
  <si>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</si>
  <si>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</si>
  <si>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</si>
  <si>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</si>
  <si>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</si>
  <si>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</si>
  <si>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</si>
  <si>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</si>
  <si>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</si>
  <si>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</si>
  <si>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</si>
  <si>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</si>
  <si>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</si>
  <si>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</si>
  <si>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</si>
  <si>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</si>
  <si>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</si>
  <si>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</si>
  <si>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</si>
  <si>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</si>
  <si>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</si>
  <si>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</si>
  <si>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</si>
  <si>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</si>
  <si>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</si>
  <si>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</si>
  <si>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</si>
  <si>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</si>
  <si>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</si>
  <si>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</si>
  <si>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</si>
  <si>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</si>
  <si>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</si>
  <si>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</si>
  <si>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</si>
  <si>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</si>
  <si>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</si>
  <si>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</si>
  <si>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</si>
  <si>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</si>
  <si>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</si>
  <si>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</si>
  <si>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</si>
  <si>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</si>
  <si>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</si>
  <si>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</si>
  <si>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</si>
  <si>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</si>
  <si>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</si>
  <si>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</si>
  <si>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</si>
  <si>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</si>
  <si>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</si>
  <si>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</si>
  <si>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</si>
  <si>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</si>
  <si>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</si>
  <si>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</si>
  <si>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</si>
  <si>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</si>
  <si>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</si>
  <si>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</si>
  <si>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</si>
  <si>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</si>
  <si>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</si>
  <si>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</si>
  <si>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</si>
  <si>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</si>
  <si>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</si>
  <si>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</si>
  <si>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</si>
  <si>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</si>
  <si>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</si>
  <si>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</si>
  <si>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</si>
  <si>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</si>
  <si>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</si>
  <si>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</si>
  <si>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</si>
  <si>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</si>
  <si>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</si>
  <si>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</si>
  <si>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</si>
  <si>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</si>
  <si>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</si>
  <si>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</si>
  <si>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</si>
  <si>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</si>
  <si>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</si>
  <si>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</si>
  <si>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</si>
  <si>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</si>
  <si>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</si>
  <si>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</si>
  <si>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</si>
  <si>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</si>
  <si>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</si>
  <si>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</si>
  <si>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</si>
  <si>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</si>
  <si>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</si>
  <si>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</si>
  <si>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</si>
  <si>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</si>
  <si>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</si>
  <si>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</si>
  <si>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</si>
  <si>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</si>
  <si>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</si>
  <si>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</si>
  <si>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</si>
  <si>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</si>
  <si>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</si>
  <si>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</si>
  <si>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</si>
  <si>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</si>
  <si>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</si>
  <si>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</si>
  <si>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</si>
  <si>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</si>
  <si>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</si>
  <si>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</si>
  <si>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</si>
  <si>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</si>
  <si>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</si>
  <si>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</si>
  <si>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</si>
  <si>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</si>
  <si>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</si>
  <si>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</si>
  <si>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</si>
  <si>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</si>
  <si>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</si>
  <si>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</si>
  <si>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</si>
  <si>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</si>
  <si>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</si>
  <si>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</si>
  <si>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</si>
  <si>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</si>
  <si>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</si>
  <si>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</si>
  <si>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</si>
  <si>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</si>
  <si>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</si>
  <si>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</si>
  <si>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</si>
  <si>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</si>
  <si>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</si>
  <si>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</si>
  <si>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</si>
  <si>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</si>
  <si>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</si>
  <si>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</si>
  <si>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</si>
  <si>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</si>
  <si>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</si>
  <si>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</si>
  <si>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</si>
  <si>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</si>
  <si>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</si>
  <si>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</si>
  <si>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</si>
  <si>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</si>
  <si>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</si>
  <si>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</si>
  <si>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</si>
  <si>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</si>
  <si>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</si>
  <si>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</si>
  <si>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</si>
  <si>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</si>
  <si>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</si>
  <si>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</si>
  <si>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</si>
  <si>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</si>
  <si>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</si>
  <si>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</si>
  <si>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</si>
  <si>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</si>
  <si>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</si>
  <si>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</si>
  <si>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</si>
  <si>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</si>
  <si>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</si>
  <si>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</si>
  <si>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</si>
  <si>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</si>
  <si>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</si>
  <si>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</si>
  <si>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</si>
  <si>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</si>
  <si>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</si>
  <si>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</si>
  <si>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</si>
  <si>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</si>
  <si>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</si>
  <si>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</si>
  <si>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</si>
  <si>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</si>
  <si>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</si>
  <si>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</si>
  <si>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</si>
  <si>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</si>
  <si>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</si>
  <si>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</si>
  <si>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</si>
  <si>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</si>
  <si>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</si>
  <si>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</si>
  <si>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</si>
  <si>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</si>
  <si>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</si>
  <si>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</si>
  <si>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</si>
  <si>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</si>
  <si>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</si>
  <si>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</si>
  <si>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</si>
  <si>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</si>
  <si>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</si>
  <si>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</si>
  <si>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</si>
  <si>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</si>
  <si>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</si>
  <si>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</si>
  <si>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</si>
  <si>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</si>
  <si>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</si>
  <si>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</si>
  <si>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</si>
  <si>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</si>
  <si>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</si>
  <si>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</si>
  <si>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</si>
  <si>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</si>
  <si>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</si>
  <si>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</si>
  <si>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</si>
  <si>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</si>
  <si>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</si>
  <si>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</si>
  <si>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</si>
  <si>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</si>
  <si>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</si>
  <si>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</si>
  <si>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</si>
  <si>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</si>
  <si>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</si>
  <si>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</si>
  <si>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</si>
  <si>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</si>
  <si>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</si>
  <si>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</si>
  <si>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</si>
  <si>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</si>
  <si>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</si>
  <si>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</si>
  <si>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</si>
  <si>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</si>
  <si>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</si>
  <si>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</si>
  <si>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</si>
  <si>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</si>
  <si>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</si>
  <si>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</si>
  <si>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</si>
  <si>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</si>
  <si>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</si>
  <si>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</si>
  <si>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</si>
  <si>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</si>
  <si>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</si>
  <si>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</si>
  <si>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</si>
  <si>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</si>
  <si>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</si>
  <si>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</si>
  <si>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</si>
  <si>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</si>
  <si>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</si>
  <si>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</si>
  <si>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</si>
  <si>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</si>
  <si>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</si>
  <si>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</si>
  <si>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</si>
  <si>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</si>
  <si>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</si>
  <si>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</si>
  <si>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</si>
  <si>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</si>
  <si>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</si>
  <si>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</si>
  <si>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</si>
  <si>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</si>
  <si>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</si>
  <si>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</si>
  <si>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</si>
  <si>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</si>
  <si>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</si>
  <si>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</si>
  <si>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</si>
  <si>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</si>
  <si>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</si>
  <si>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</si>
  <si>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</si>
  <si>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</si>
  <si>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</si>
  <si>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</si>
  <si>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</si>
  <si>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</si>
  <si>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</si>
  <si>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</si>
  <si>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</si>
  <si>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</si>
  <si>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</si>
  <si>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</si>
  <si>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</si>
  <si>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</si>
  <si>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</si>
  <si>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</si>
  <si>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</si>
  <si>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</si>
  <si>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</si>
  <si>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</si>
  <si>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</si>
  <si>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</si>
  <si>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</si>
  <si>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</si>
  <si>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</si>
  <si>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</si>
  <si>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</si>
  <si>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</si>
  <si>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</si>
  <si>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</si>
  <si>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</si>
  <si>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</si>
  <si>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</si>
  <si>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</si>
  <si>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</si>
  <si>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</si>
  <si>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</si>
  <si>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</si>
  <si>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</si>
  <si>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</si>
  <si>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</si>
  <si>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</si>
  <si>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</si>
  <si>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</si>
  <si>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</si>
  <si>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</si>
  <si>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</si>
  <si>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</si>
  <si>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</si>
  <si>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</si>
  <si>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</si>
  <si>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</si>
  <si>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</si>
  <si>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</si>
  <si>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</si>
  <si>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</si>
  <si>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</si>
  <si>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</si>
  <si>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</si>
  <si>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</si>
  <si>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</si>
  <si>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</si>
  <si>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</si>
  <si>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</si>
  <si>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</si>
  <si>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</si>
  <si>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</si>
  <si>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</si>
  <si>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</si>
  <si>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</si>
  <si>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</si>
  <si>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</si>
  <si>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</si>
  <si>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</si>
  <si>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</si>
  <si>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</si>
  <si>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</si>
  <si>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</si>
  <si>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</si>
  <si>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</si>
  <si>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</si>
  <si>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</si>
  <si>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</si>
  <si>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</si>
  <si>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</si>
  <si>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</si>
  <si>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</si>
  <si>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</si>
  <si>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</si>
  <si>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</si>
  <si>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</si>
  <si>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</si>
  <si>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</si>
  <si>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</si>
  <si>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</si>
  <si>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</si>
  <si>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</si>
  <si>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</si>
  <si>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</si>
  <si>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</si>
  <si>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</si>
  <si>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</si>
  <si>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</si>
  <si>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</si>
  <si>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</si>
  <si>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</si>
  <si>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</si>
  <si>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</si>
  <si>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</si>
  <si>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</si>
  <si>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</si>
  <si>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</si>
  <si>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</si>
  <si>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</si>
  <si>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</si>
  <si>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</si>
  <si>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</si>
  <si>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</si>
  <si>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</si>
  <si>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</si>
  <si>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</si>
  <si>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</si>
  <si>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</si>
  <si>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</si>
  <si>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</si>
  <si>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</si>
  <si>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</si>
  <si>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</si>
  <si>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</si>
  <si>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</si>
  <si>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</si>
  <si>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</si>
  <si>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</si>
  <si>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</si>
  <si>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</si>
  <si>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</si>
  <si>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</si>
  <si>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</si>
  <si>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</si>
  <si>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</si>
  <si>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</si>
  <si>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</si>
  <si>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</si>
  <si>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</si>
  <si>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</si>
  <si>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</si>
  <si>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</si>
  <si>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</si>
  <si>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</si>
  <si>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</si>
  <si>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</si>
  <si>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</si>
  <si>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</si>
  <si>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</si>
  <si>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</si>
  <si>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</si>
  <si>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</si>
  <si>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</si>
  <si>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</si>
  <si>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</si>
  <si>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</si>
  <si>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</si>
  <si>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</si>
  <si>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</si>
  <si>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</si>
  <si>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</si>
  <si>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</si>
  <si>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</si>
  <si>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</si>
  <si>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</si>
  <si>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</si>
  <si>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</si>
  <si>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</si>
  <si>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</si>
  <si>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</si>
  <si>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</si>
  <si>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</si>
  <si>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</si>
  <si>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</si>
  <si>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</si>
  <si>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</si>
  <si>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</si>
  <si>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</si>
  <si>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</si>
  <si>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</si>
  <si>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</si>
  <si>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</si>
  <si>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</si>
  <si>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</si>
  <si>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</si>
  <si>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</si>
  <si>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</si>
  <si>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</si>
  <si>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</si>
  <si>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</si>
  <si>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</si>
  <si>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</si>
  <si>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</si>
  <si>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</si>
  <si>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</si>
  <si>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</si>
  <si>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</si>
  <si>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</si>
  <si>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</si>
  <si>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</si>
  <si>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</si>
  <si>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</si>
  <si>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</si>
  <si>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</si>
  <si>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</si>
  <si>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</si>
  <si>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</si>
  <si>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</si>
  <si>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</si>
  <si>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</si>
  <si>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</si>
  <si>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</si>
  <si>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</si>
  <si>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</si>
  <si>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</si>
  <si>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</si>
  <si>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</si>
  <si>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</si>
  <si>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</si>
  <si>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</si>
  <si>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</si>
  <si>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</si>
  <si>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</si>
  <si>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</si>
  <si>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</si>
  <si>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</si>
  <si>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</si>
  <si>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</si>
  <si>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</si>
  <si>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</si>
  <si>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</si>
  <si>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</si>
  <si>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</si>
  <si>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</si>
  <si>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</si>
  <si>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</si>
  <si>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</si>
  <si>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</si>
  <si>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</si>
  <si>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</si>
  <si>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</si>
  <si>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</si>
  <si>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</si>
  <si>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</si>
  <si>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</si>
  <si>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</si>
  <si>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</si>
  <si>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</si>
  <si>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</si>
  <si>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</si>
  <si>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</si>
  <si>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</si>
  <si>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</si>
  <si>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</si>
  <si>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</si>
  <si>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</si>
  <si>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</si>
  <si>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</si>
  <si>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</si>
  <si>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</si>
  <si>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</si>
  <si>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</si>
  <si>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</si>
  <si>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</si>
  <si>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</si>
  <si>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</si>
  <si>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</si>
  <si>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</si>
  <si>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</si>
  <si>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</si>
  <si>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</si>
  <si>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</si>
  <si>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</si>
  <si>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</si>
  <si>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</si>
  <si>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</si>
  <si>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</si>
  <si>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</si>
  <si>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</si>
  <si>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</si>
  <si>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</si>
  <si>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</si>
  <si>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</si>
  <si>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</si>
  <si>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</si>
  <si>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</si>
  <si>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</si>
  <si>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</si>
  <si>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</si>
  <si>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</si>
  <si>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</si>
  <si>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</si>
  <si>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</si>
  <si>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</si>
  <si>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</si>
  <si>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</si>
  <si>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</si>
  <si>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</si>
  <si>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</si>
  <si>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</si>
  <si>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</si>
  <si>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</si>
  <si>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</si>
  <si>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</si>
  <si>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</si>
  <si>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</si>
  <si>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</si>
  <si>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</si>
  <si>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</si>
  <si>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</si>
  <si>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</si>
  <si>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</si>
  <si>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</si>
  <si>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</si>
  <si>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</si>
  <si>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</si>
  <si>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</si>
  <si>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</si>
  <si>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</si>
  <si>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</si>
  <si>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</si>
  <si>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</si>
  <si>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</si>
  <si>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</si>
  <si>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</si>
  <si>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</si>
  <si>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</si>
  <si>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</si>
  <si>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</si>
  <si>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</si>
  <si>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</si>
  <si>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</si>
  <si>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</si>
  <si>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</si>
  <si>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</si>
  <si>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</si>
  <si>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</si>
  <si>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</si>
  <si>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</si>
  <si>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</si>
  <si>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</si>
  <si>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</si>
  <si>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</si>
  <si>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</si>
  <si>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</si>
  <si>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</si>
  <si>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</si>
  <si>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</si>
  <si>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</si>
  <si>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</si>
  <si>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</si>
  <si>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</si>
  <si>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</si>
  <si>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</si>
  <si>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</si>
  <si>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</si>
  <si>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</si>
  <si>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</si>
  <si>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</si>
  <si>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</si>
  <si>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</si>
  <si>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</si>
  <si>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</si>
  <si>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</si>
  <si>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</si>
  <si>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</si>
  <si>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</si>
  <si>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</si>
  <si>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</si>
  <si>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</si>
  <si>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</si>
  <si>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</si>
  <si>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</si>
  <si>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</si>
  <si>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</si>
  <si>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</si>
  <si>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</si>
  <si>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</si>
  <si>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</si>
  <si>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</si>
  <si>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</si>
  <si>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</si>
  <si>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</si>
  <si>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</si>
  <si>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</si>
  <si>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</si>
  <si>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</si>
  <si>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</si>
  <si>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</si>
  <si>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</si>
  <si>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</si>
  <si>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</si>
  <si>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</si>
  <si>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</si>
  <si>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</si>
  <si>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</si>
  <si>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</si>
  <si>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</si>
  <si>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</si>
  <si>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</si>
  <si>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</si>
  <si>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</si>
  <si>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</si>
  <si>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</si>
  <si>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</si>
  <si>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</si>
  <si>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</si>
  <si>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</si>
  <si>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</si>
  <si>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</si>
  <si>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</si>
  <si>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</si>
  <si>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</si>
  <si>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</si>
  <si>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</si>
  <si>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</si>
  <si>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</si>
  <si>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</si>
  <si>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</si>
  <si>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</si>
  <si>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</si>
  <si>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</si>
  <si>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</si>
  <si>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</si>
  <si>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</si>
  <si>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</si>
  <si>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</si>
  <si>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</si>
  <si>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</si>
  <si>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</si>
  <si>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</si>
  <si>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</si>
  <si>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</si>
  <si>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</si>
  <si>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</si>
  <si>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</si>
  <si>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</si>
  <si>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</si>
  <si>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</si>
  <si>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</si>
  <si>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</si>
  <si>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</si>
  <si>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</si>
  <si>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</si>
  <si>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</si>
  <si>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</si>
  <si>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</si>
  <si>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</si>
  <si>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</si>
  <si>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</si>
  <si>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</si>
  <si>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</si>
  <si>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</si>
  <si>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</si>
  <si>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</si>
  <si>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</si>
  <si>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</si>
  <si>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</si>
  <si>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</si>
  <si>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</si>
  <si>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</si>
  <si>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</si>
  <si>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</si>
  <si>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</si>
  <si>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</si>
  <si>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</si>
  <si>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</si>
  <si>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</si>
  <si>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</si>
  <si>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</si>
  <si>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</si>
  <si>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</si>
  <si>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</si>
  <si>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</si>
  <si>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</si>
  <si>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</si>
  <si>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</si>
  <si>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</si>
  <si>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</si>
  <si>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</si>
  <si>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</si>
  <si>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</si>
  <si>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</si>
  <si>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</si>
  <si>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</si>
  <si>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</si>
  <si>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</si>
  <si>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</si>
  <si>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</si>
  <si>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</si>
  <si>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</si>
  <si>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</si>
  <si>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</si>
  <si>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</si>
  <si>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</si>
  <si>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</si>
  <si>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</si>
  <si>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</si>
  <si>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</si>
  <si>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</si>
  <si>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</si>
  <si>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</si>
  <si>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</si>
  <si>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</si>
  <si>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</si>
  <si>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</si>
  <si>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</si>
  <si>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</si>
  <si>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</si>
  <si>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</si>
  <si>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</si>
  <si>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</si>
  <si>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</si>
  <si>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</si>
  <si>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</si>
  <si>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</si>
  <si>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</si>
  <si>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</si>
  <si>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</si>
  <si>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</si>
  <si>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</si>
  <si>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</si>
  <si>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</si>
  <si>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</si>
  <si>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</si>
  <si>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</si>
  <si>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</si>
  <si>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</si>
  <si>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</si>
  <si>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</si>
  <si>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</si>
  <si>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</si>
  <si>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</si>
  <si>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</si>
  <si>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</si>
  <si>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</si>
  <si>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</si>
  <si>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</si>
  <si>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</si>
  <si>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</si>
  <si>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</si>
  <si>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</si>
  <si>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</si>
  <si>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</si>
  <si>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</si>
  <si>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</si>
  <si>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</si>
  <si>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</si>
  <si>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</si>
  <si>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</si>
  <si>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</si>
  <si>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</si>
  <si>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</si>
  <si>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</si>
  <si>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</si>
  <si>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</si>
  <si>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</si>
  <si>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</si>
  <si>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</si>
  <si>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</si>
  <si>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</si>
  <si>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</si>
  <si>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</si>
  <si>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</si>
  <si>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</si>
  <si>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</si>
  <si>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</si>
  <si>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</si>
  <si>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</si>
  <si>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</si>
  <si>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</si>
  <si>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</si>
  <si>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</si>
  <si>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</si>
  <si>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</si>
  <si>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</si>
  <si>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</si>
  <si>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</si>
  <si>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</si>
  <si>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</si>
  <si>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</si>
  <si>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</si>
  <si>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</si>
  <si>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</si>
  <si>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</si>
  <si>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</si>
  <si>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</si>
  <si>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</si>
  <si>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</si>
  <si>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</si>
  <si>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</si>
  <si>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</si>
  <si>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</si>
  <si>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</si>
  <si>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</si>
  <si>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</si>
  <si>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</si>
  <si>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</si>
  <si>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</si>
  <si>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</si>
  <si>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</si>
  <si>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</si>
  <si>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</si>
  <si>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</si>
  <si>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</si>
  <si>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</si>
  <si>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</si>
  <si>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</si>
  <si>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</si>
  <si>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</si>
  <si>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</si>
  <si>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</si>
  <si>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</si>
  <si>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</si>
  <si>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</si>
  <si>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</si>
  <si>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</si>
  <si>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</si>
  <si>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</si>
  <si>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</si>
  <si>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</si>
  <si>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</si>
  <si>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</si>
  <si>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</si>
  <si>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</si>
  <si>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</si>
  <si>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</si>
  <si>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</si>
  <si>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</si>
  <si>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</si>
  <si>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</si>
  <si>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</si>
  <si>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</si>
  <si>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</si>
  <si>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</si>
  <si>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</si>
  <si>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</si>
  <si>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</si>
  <si>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</si>
  <si>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</si>
  <si>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</si>
  <si>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</si>
  <si>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</si>
  <si>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</si>
  <si>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</si>
  <si>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</si>
  <si>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</si>
  <si>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</si>
  <si>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</si>
  <si>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</si>
  <si>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</si>
  <si>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</si>
  <si>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</si>
  <si>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</si>
  <si>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</si>
  <si>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</si>
  <si>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</si>
  <si>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</si>
  <si>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</si>
  <si>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</si>
  <si>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</si>
  <si>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</si>
  <si>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</si>
  <si>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</si>
  <si>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</si>
  <si>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</si>
  <si>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</si>
  <si>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</si>
  <si>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</si>
  <si>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</si>
  <si>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</si>
  <si>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</si>
  <si>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</si>
  <si>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</si>
  <si>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</si>
  <si>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</si>
  <si>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</si>
  <si>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</si>
  <si>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</si>
  <si>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</si>
  <si>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</si>
  <si>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</si>
  <si>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</si>
  <si>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</si>
  <si>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</si>
  <si>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</si>
  <si>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</si>
  <si>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</si>
  <si>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</si>
  <si>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</si>
  <si>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</si>
  <si>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</si>
  <si>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</si>
  <si>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</si>
  <si>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</si>
  <si>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</si>
  <si>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</si>
  <si>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</si>
  <si>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</si>
  <si>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</si>
  <si>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</si>
  <si>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</si>
  <si>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</si>
  <si>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</si>
  <si>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</si>
  <si>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</si>
  <si>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</si>
  <si>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</si>
  <si>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</si>
  <si>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</si>
  <si>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</si>
  <si>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</si>
  <si>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</si>
  <si>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</si>
  <si>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</si>
  <si>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</si>
  <si>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</si>
  <si>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</si>
  <si>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</si>
  <si>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</si>
  <si>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</si>
  <si>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</si>
  <si>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</si>
  <si>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</si>
  <si>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</si>
  <si>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</si>
  <si>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</si>
  <si>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</si>
  <si>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</si>
  <si>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</si>
  <si>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</si>
  <si>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</si>
  <si>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</si>
  <si>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</si>
  <si>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</si>
  <si>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</si>
  <si>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</si>
  <si>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</si>
  <si>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</si>
  <si>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</si>
  <si>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</si>
  <si>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</si>
  <si>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</si>
  <si>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</si>
  <si>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</si>
  <si>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</si>
  <si>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</si>
  <si>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</si>
  <si>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</si>
  <si>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</si>
  <si>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</si>
  <si>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</si>
  <si>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</si>
  <si>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</si>
  <si>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</si>
  <si>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</si>
  <si>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</si>
  <si>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</si>
  <si>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</si>
  <si>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</si>
  <si>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</si>
  <si>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</si>
  <si>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</si>
  <si>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</si>
  <si>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</si>
  <si>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</si>
  <si>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</si>
  <si>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</si>
  <si>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</si>
  <si>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</si>
  <si>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</si>
  <si>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</si>
  <si>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</si>
  <si>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</si>
  <si>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</si>
  <si>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</si>
  <si>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</si>
  <si>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</si>
  <si>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</si>
  <si>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</si>
  <si>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</si>
  <si>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</si>
  <si>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</si>
  <si>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</si>
  <si>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</si>
  <si>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</si>
  <si>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</si>
  <si>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</si>
  <si>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</si>
  <si>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</si>
  <si>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</si>
  <si>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</si>
  <si>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</si>
  <si>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</si>
  <si>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</si>
  <si>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</si>
  <si>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</si>
  <si>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</si>
  <si>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</si>
  <si>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</si>
  <si>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</si>
  <si>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</si>
  <si>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</si>
  <si>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</si>
  <si>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</si>
  <si>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</si>
  <si>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</si>
  <si>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</si>
  <si>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</si>
  <si>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</si>
  <si>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</si>
  <si>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</si>
  <si>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</si>
  <si>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</si>
  <si>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</si>
  <si>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</si>
  <si>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</si>
  <si>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</si>
  <si>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</si>
  <si>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</si>
  <si>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</si>
  <si>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</si>
  <si>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</si>
  <si>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</si>
  <si>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</si>
  <si>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</si>
  <si>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</si>
  <si>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</si>
  <si>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</si>
  <si>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</si>
  <si>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</si>
  <si>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</si>
  <si>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</si>
  <si>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</si>
  <si>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</si>
  <si>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</si>
  <si>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</si>
  <si>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</si>
  <si>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</si>
  <si>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</si>
  <si>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</si>
  <si>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</si>
  <si>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</si>
  <si>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</si>
  <si>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</si>
  <si>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</si>
  <si>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</si>
  <si>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</si>
  <si>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</si>
  <si>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</si>
  <si>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</si>
  <si>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</si>
  <si>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</si>
  <si>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</si>
  <si>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</si>
  <si>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</si>
  <si>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</si>
  <si>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</si>
  <si>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</si>
  <si>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</si>
  <si>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</si>
  <si>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</si>
  <si>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</si>
  <si>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</si>
  <si>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</si>
  <si>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</si>
  <si>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</si>
  <si>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</si>
  <si>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</si>
  <si>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</si>
  <si>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</si>
  <si>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</si>
  <si>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</si>
  <si>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</si>
  <si>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</si>
  <si>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</si>
  <si>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</si>
  <si>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</si>
  <si>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</si>
  <si>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</si>
  <si>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</si>
  <si>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</si>
  <si>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</si>
  <si>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</si>
  <si>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</si>
  <si>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</si>
  <si>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</si>
  <si>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</si>
  <si>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</si>
  <si>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</si>
  <si>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</si>
  <si>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</si>
  <si>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</si>
  <si>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</si>
  <si>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</si>
  <si>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</si>
  <si>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</si>
  <si>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</si>
  <si>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</si>
  <si>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</si>
  <si>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</si>
  <si>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</si>
  <si>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</si>
  <si>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</si>
  <si>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</si>
  <si>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</si>
  <si>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</si>
  <si>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</si>
  <si>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</si>
  <si>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</si>
  <si>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</si>
  <si>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</si>
  <si>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</si>
  <si>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</si>
  <si>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</si>
  <si>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</si>
  <si>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</si>
  <si>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</si>
  <si>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</si>
  <si>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</si>
  <si>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</si>
  <si>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</si>
  <si>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</si>
  <si>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</si>
  <si>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</si>
  <si>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</si>
  <si>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</si>
  <si>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</si>
  <si>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</si>
  <si>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</si>
  <si>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</si>
  <si>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</si>
  <si>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</si>
  <si>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</si>
  <si>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</si>
  <si>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</si>
  <si>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</si>
  <si>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</si>
  <si>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</si>
  <si>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</si>
  <si>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</si>
  <si>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</si>
  <si>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</si>
  <si>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</si>
  <si>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</si>
  <si>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</si>
  <si>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</si>
  <si>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</si>
  <si>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</si>
  <si>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</si>
  <si>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*מניה לא סחירה BIG USA- ביג יו.אס.אי. בע"מ</t>
  </si>
  <si>
    <t>29991765</t>
  </si>
  <si>
    <t>514435395</t>
  </si>
  <si>
    <t>Tower Vision shares- Tower Vision Mauritius Ltd</t>
  </si>
  <si>
    <t>29990178</t>
  </si>
  <si>
    <t>10528</t>
  </si>
  <si>
    <t>Lendbuzz Inc- Lendbuzz, Inc</t>
  </si>
  <si>
    <t>8564</t>
  </si>
  <si>
    <t>28171</t>
  </si>
  <si>
    <t>medlnvest capital s.a.r.l- Medinvest</t>
  </si>
  <si>
    <t>2751</t>
  </si>
  <si>
    <t>12074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</si>
  <si>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</si>
  <si>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</si>
  <si>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</si>
  <si>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</si>
  <si>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</si>
  <si>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</si>
  <si>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</si>
  <si>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</si>
  <si>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</si>
  <si>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</si>
  <si>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</si>
  <si>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</si>
  <si>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</si>
  <si>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</si>
  <si>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</si>
  <si>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</si>
  <si>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</si>
  <si>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</si>
  <si>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</si>
  <si>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</si>
  <si>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Keystone Dental Holdings- Keystone Dental Holdings, Inc</t>
  </si>
  <si>
    <t>8613</t>
  </si>
  <si>
    <t>89536</t>
  </si>
  <si>
    <t>FinTLV Opportunity 2 LP- NEXT PLC</t>
  </si>
  <si>
    <t>7983</t>
  </si>
  <si>
    <t>27180</t>
  </si>
  <si>
    <t>SPVNI 2 Next 2021 LP- NEXT PLC</t>
  </si>
  <si>
    <t>8773</t>
  </si>
  <si>
    <t>*Eschborn Plaza- ESHBORN PLAZA</t>
  </si>
  <si>
    <t>5771</t>
  </si>
  <si>
    <t>27489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</si>
  <si>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</si>
  <si>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</si>
  <si>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</si>
  <si>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</si>
  <si>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</si>
  <si>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</si>
  <si>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</si>
  <si>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</si>
  <si>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</si>
  <si>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*Rialto 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</si>
  <si>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</si>
  <si>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</si>
  <si>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</si>
  <si>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</si>
  <si>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</si>
  <si>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</si>
  <si>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</si>
  <si>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</si>
  <si>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</si>
  <si>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</si>
  <si>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</si>
  <si>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MIGDAL USBT LP- us bank tower, la</t>
  </si>
  <si>
    <t>7854</t>
  </si>
  <si>
    <t>28236</t>
  </si>
  <si>
    <t>עסקת Danforth- VanBarton Group</t>
  </si>
  <si>
    <t>7425</t>
  </si>
  <si>
    <t>28147</t>
  </si>
  <si>
    <t>*240 West 35th Street- WEST 35 STREET 240</t>
  </si>
  <si>
    <t>5814</t>
  </si>
  <si>
    <t>27562</t>
  </si>
  <si>
    <t>*Migdal WORE 2021 1- White Oak</t>
  </si>
  <si>
    <t>8784</t>
  </si>
  <si>
    <t>*white oak 3- White Oak</t>
  </si>
  <si>
    <t>4570311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</si>
  <si>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</si>
  <si>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</si>
  <si>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</si>
  <si>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</si>
  <si>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</si>
  <si>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</si>
  <si>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</si>
  <si>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</si>
  <si>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</si>
  <si>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</si>
  <si>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</si>
  <si>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</si>
  <si>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</si>
  <si>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</si>
  <si>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</si>
  <si>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</si>
  <si>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</si>
  <si>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</si>
  <si>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קרן אנטומיה טכנולוגיה רפואית I ש מ- קרן אנטומיה</t>
  </si>
  <si>
    <t>52266</t>
  </si>
  <si>
    <t>קרן אנטומיה טכנולוגיה רפואית II ש מ- קרן אנטומיה</t>
  </si>
  <si>
    <t>5260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</si>
  <si>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</si>
  <si>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</si>
  <si>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</si>
  <si>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</si>
  <si>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</si>
  <si>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</si>
  <si>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</si>
  <si>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</si>
  <si>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</si>
  <si>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</si>
  <si>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</si>
  <si>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</si>
  <si>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</si>
  <si>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</si>
  <si>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Vitalife I- ויטלייף פרטנרס (ישראל) ש.מ</t>
  </si>
  <si>
    <t>600000401</t>
  </si>
  <si>
    <t>Vertex II Israel Fund LP- ורטקס ישראל 3 בע"מ</t>
  </si>
  <si>
    <t>600000361</t>
  </si>
  <si>
    <t>Aviv Ventures I- מרדכי אביב תעשיות בניה (1973) בע"מ</t>
  </si>
  <si>
    <t>600000271</t>
  </si>
  <si>
    <t>Evolution Venture Capital Fun I- קרן Evolution</t>
  </si>
  <si>
    <t>50286</t>
  </si>
  <si>
    <t>Orbimed Israel Partners II LP- אורבימד ישראל</t>
  </si>
  <si>
    <t>5277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</si>
  <si>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</si>
  <si>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</si>
  <si>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</si>
  <si>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</si>
  <si>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</si>
  <si>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</si>
  <si>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</si>
  <si>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</si>
  <si>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ריאליטי קרן השקעות בנדלן III ש מ-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</si>
  <si>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</si>
  <si>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</si>
  <si>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</si>
  <si>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</si>
  <si>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</si>
  <si>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</si>
  <si>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</si>
  <si>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</si>
  <si>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Partners LP- Accelmed Growth Partners L.P</t>
  </si>
  <si>
    <t>5271</t>
  </si>
  <si>
    <t>MIE III Co Investment Fund II S.L.P- CO-INVESTMENT</t>
  </si>
  <si>
    <t>9172</t>
  </si>
  <si>
    <t>Fortissimo Capital Fund V L.P.- FORTISSIMO CAPITA FUND</t>
  </si>
  <si>
    <t>70381</t>
  </si>
  <si>
    <t>Israel Infrastructure Fund I A LP- I. INFRASTUCTURE</t>
  </si>
  <si>
    <t>65001010</t>
  </si>
  <si>
    <t>Noy 4 Infrastructure and energy- Noy 4 Infrastructure and Energy Investments</t>
  </si>
  <si>
    <t>8283</t>
  </si>
  <si>
    <t>S.H. SKY 3 L.P- sky 3</t>
  </si>
  <si>
    <t>5289</t>
  </si>
  <si>
    <t>Viola Private Equity II B LP- ג'נריישן ניהול בע"מ</t>
  </si>
  <si>
    <t>5257</t>
  </si>
  <si>
    <t>Tene Growth Capital LP- טנא הון צמיחה (קרן השקעות) שותפות מוגבלת</t>
  </si>
  <si>
    <t>650011101</t>
  </si>
  <si>
    <t>TENE GROWTH CAPITAL IV- טנא השקעות</t>
  </si>
  <si>
    <t>5310</t>
  </si>
  <si>
    <t>טנא להשקעה בקיונרג'י שותפות מוגבלת- טנא השקעות</t>
  </si>
  <si>
    <t>29993124</t>
  </si>
  <si>
    <t>S.H. SKY LP- ס. ה. סקיי 11 ש.מ.</t>
  </si>
  <si>
    <t>50492</t>
  </si>
  <si>
    <t>FIMI Israel Opportunity VII- פימי אופורטיוניטי 7 שותפות מוגבלת</t>
  </si>
  <si>
    <t>8292</t>
  </si>
  <si>
    <t>FIMI ISRAEL OPPORTUNITY 6- פימי מזנין(1) קרן הון סיכון</t>
  </si>
  <si>
    <t>5272</t>
  </si>
  <si>
    <t>Fimi Israel Opportunity II- פימי מזנין(1) קרן הון סיכון</t>
  </si>
  <si>
    <t>50724</t>
  </si>
  <si>
    <t>Plenus Technologies VLF- פלנוס טכנולוגיות בע"מ</t>
  </si>
  <si>
    <t>600000301</t>
  </si>
  <si>
    <t>Kedma Capital III- קדמה קפיטל 3</t>
  </si>
  <si>
    <t>6662</t>
  </si>
  <si>
    <t>NOY 2 Infrastructure &amp;Energy Investments- קרן נוי 1 להשקעה בתשתיות אנרגיה ש.מ</t>
  </si>
  <si>
    <t>5259</t>
  </si>
  <si>
    <t>Noy Negev Energy LP- קרן נוי 1 להשקעה בתשתיות אנרגיה ש.מ</t>
  </si>
  <si>
    <t>5279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</si>
  <si>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</si>
  <si>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</si>
  <si>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</si>
  <si>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</si>
  <si>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</si>
  <si>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</si>
  <si>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</si>
  <si>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</si>
  <si>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</si>
  <si>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</si>
  <si>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</si>
  <si>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</si>
  <si>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</si>
  <si>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</si>
  <si>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</si>
  <si>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Vintage Fund of Funds VII (Access) LP</t>
  </si>
  <si>
    <t>9273</t>
  </si>
  <si>
    <t>Horsley Bridge XII Ventures- Horsley Bridge</t>
  </si>
  <si>
    <t>5295</t>
  </si>
  <si>
    <t>Strategic Investors Fund IX L.P- SVB</t>
  </si>
  <si>
    <t>5327</t>
  </si>
  <si>
    <t>Strategic Investors Fund VIII LP- SVB</t>
  </si>
  <si>
    <t>5288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</si>
  <si>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</si>
  <si>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</si>
  <si>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</si>
  <si>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</si>
  <si>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</si>
  <si>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</si>
  <si>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</si>
  <si>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</si>
  <si>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(Migdal) L.P- Vintage</t>
  </si>
  <si>
    <t>5275</t>
  </si>
  <si>
    <t>Vintage Fund of Funds V ACCESS- Vintage</t>
  </si>
  <si>
    <t>5333</t>
  </si>
  <si>
    <t>Vintage Fund of Funds VI Access- Vintage</t>
  </si>
  <si>
    <t>8322</t>
  </si>
  <si>
    <t>Vintage Migdal Co inv- Vintage</t>
  </si>
  <si>
    <t>5300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</si>
  <si>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</si>
  <si>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</si>
  <si>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</si>
  <si>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</si>
  <si>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</si>
  <si>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</si>
  <si>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</si>
  <si>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CRECH3 6/2015- Cheyn Capital</t>
  </si>
  <si>
    <t>76748094</t>
  </si>
  <si>
    <t>Cheyne CRECH3 7/2015- Cheyn Capital</t>
  </si>
  <si>
    <t>76748078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</si>
  <si>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</si>
  <si>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</si>
  <si>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</si>
  <si>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</si>
  <si>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</si>
  <si>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 F1- Brookfield global</t>
  </si>
  <si>
    <t>5328</t>
  </si>
  <si>
    <t>Brookfield Strategic R E Partners II- Brookfield global</t>
  </si>
  <si>
    <t>5274</t>
  </si>
  <si>
    <t>Co Invest Antlia BSREP III- CO-INVESTMENT</t>
  </si>
  <si>
    <t>5344</t>
  </si>
  <si>
    <t>Blackstone R E Partners VIII F LP- Blackstone</t>
  </si>
  <si>
    <t>5264</t>
  </si>
  <si>
    <t>Blackstone Real Estate Partners IX.F L.P- Blackstone</t>
  </si>
  <si>
    <t>7064</t>
  </si>
  <si>
    <t>Waterton Residential P V mb XIII- PGCO 4 CO-MINGLED FUND</t>
  </si>
  <si>
    <t>5334</t>
  </si>
  <si>
    <t>Portfolio EDGE- Portfolio EDGE</t>
  </si>
  <si>
    <t>5343</t>
  </si>
  <si>
    <t>חשבון ריט WATERTON EDGE- Portfolio EDGE</t>
  </si>
  <si>
    <t>7341</t>
  </si>
  <si>
    <t>Brack Capital R E I.N.C.H Fund LLP- איי ג'י איי - אר אי נדל"ן בע"מ</t>
  </si>
  <si>
    <t>29990961</t>
  </si>
  <si>
    <t>Faropoint Industrial Value Fund III LP</t>
  </si>
  <si>
    <t>9488</t>
  </si>
  <si>
    <t>01/06/23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</si>
  <si>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</si>
  <si>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</si>
  <si>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</si>
  <si>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</si>
  <si>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</si>
  <si>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</si>
  <si>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</si>
  <si>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</si>
  <si>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</si>
  <si>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</si>
  <si>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</si>
  <si>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</si>
  <si>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</si>
  <si>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</si>
  <si>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</si>
  <si>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</si>
  <si>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</si>
  <si>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</si>
  <si>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</si>
  <si>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</si>
  <si>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</si>
  <si>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</si>
  <si>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</si>
  <si>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</si>
  <si>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</si>
  <si>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</si>
  <si>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</si>
  <si>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</si>
  <si>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</si>
  <si>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Capital Partners IV- Brookfield global</t>
  </si>
  <si>
    <t>5266</t>
  </si>
  <si>
    <t>Brookfield coinv JCI- Brookfield global</t>
  </si>
  <si>
    <t>6665</t>
  </si>
  <si>
    <t>GrafTech Co Invest LP- Brookfield global</t>
  </si>
  <si>
    <t>5270</t>
  </si>
  <si>
    <t>Copenhagen Energy Transition</t>
  </si>
  <si>
    <t>8413</t>
  </si>
  <si>
    <t>COPENHAGEN INFRASTRUCTURE</t>
  </si>
  <si>
    <t>5315</t>
  </si>
  <si>
    <t>Copenhagen Infrastructure Partners IV- Copenhagen Infrastructure Partners</t>
  </si>
  <si>
    <t>8280</t>
  </si>
  <si>
    <t>Proxima Co Invest L.P- Galaxy Protfolio</t>
  </si>
  <si>
    <t>9377</t>
  </si>
  <si>
    <t>LS POWER FUND IV F2-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</si>
  <si>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</si>
  <si>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</si>
  <si>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</si>
  <si>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</si>
  <si>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</si>
  <si>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</si>
  <si>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</si>
  <si>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</si>
  <si>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</si>
  <si>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</si>
  <si>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</si>
  <si>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</si>
  <si>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</si>
  <si>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</si>
  <si>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</si>
  <si>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</si>
  <si>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</si>
  <si>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</si>
  <si>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</si>
  <si>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</si>
  <si>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</si>
  <si>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</si>
  <si>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</si>
  <si>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Core Infrastructure India Fund Pte Ltd</t>
  </si>
  <si>
    <t>5255</t>
  </si>
  <si>
    <t>GIP CAPS II REX Co Investment Fund L.P</t>
  </si>
  <si>
    <t>93851</t>
  </si>
  <si>
    <t>02/02/23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</si>
  <si>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</si>
  <si>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</si>
  <si>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</si>
  <si>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</si>
  <si>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</si>
  <si>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</si>
  <si>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</si>
  <si>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</si>
  <si>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</si>
  <si>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</si>
  <si>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</si>
  <si>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</si>
  <si>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</si>
  <si>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</si>
  <si>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</si>
  <si>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</si>
  <si>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</si>
  <si>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</si>
  <si>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</si>
  <si>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</si>
  <si>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Advent International GPE VIII A- Advent International</t>
  </si>
  <si>
    <t>5273</t>
  </si>
  <si>
    <t>Apollo Natural Resources Partners II LP- Apollo &amp; Lunar Croydon</t>
  </si>
  <si>
    <t>5281</t>
  </si>
  <si>
    <t>Apollo Overseas Partners IX L.P- Apollo &amp; Lunar Croydon</t>
  </si>
  <si>
    <t>5302</t>
  </si>
  <si>
    <t>Arcmont SLF II- Arcmont</t>
  </si>
  <si>
    <t>70451</t>
  </si>
  <si>
    <t>*ADLS- Ares special situation fund IB</t>
  </si>
  <si>
    <t>5339</t>
  </si>
  <si>
    <t>SLF1- BLUEBAY ASSET MANAGEMENT</t>
  </si>
  <si>
    <t>5284</t>
  </si>
  <si>
    <t>Girasol Investments S.A- BUYOUT</t>
  </si>
  <si>
    <t>8412</t>
  </si>
  <si>
    <t>CDL II- cdl</t>
  </si>
  <si>
    <t>5237</t>
  </si>
  <si>
    <t>CRECH V- Cheyn Capital</t>
  </si>
  <si>
    <t>5294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</si>
  <si>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</si>
  <si>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</si>
  <si>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</si>
  <si>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</si>
  <si>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</si>
  <si>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</si>
  <si>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Court Square Capital Lancet Holdings L.P- Court Square</t>
  </si>
  <si>
    <t>8327</t>
  </si>
  <si>
    <t>Court Square IV- Court Square</t>
  </si>
  <si>
    <t>53321</t>
  </si>
  <si>
    <t>CMPVIIC-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</si>
  <si>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</si>
  <si>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</si>
  <si>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</si>
  <si>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</si>
  <si>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</si>
  <si>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</si>
  <si>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</si>
  <si>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</si>
  <si>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</si>
  <si>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</si>
  <si>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</si>
  <si>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</si>
  <si>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</si>
  <si>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</si>
  <si>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</si>
  <si>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</si>
  <si>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</si>
  <si>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</si>
  <si>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</si>
  <si>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</si>
  <si>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</si>
  <si>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</si>
  <si>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</si>
  <si>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A- HARBOURVEST</t>
  </si>
  <si>
    <t>70000</t>
  </si>
  <si>
    <t>Migdal HarbourVest Tranche B- HarbourVest Adelaide</t>
  </si>
  <si>
    <t>5298</t>
  </si>
  <si>
    <t>ICGLV- ICG Fund</t>
  </si>
  <si>
    <t>5326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</si>
  <si>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</si>
  <si>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</si>
  <si>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</si>
  <si>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</si>
  <si>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</si>
  <si>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</si>
  <si>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</si>
  <si>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</si>
  <si>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</si>
  <si>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</si>
  <si>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</si>
  <si>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</si>
  <si>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</si>
  <si>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</si>
  <si>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</si>
  <si>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</si>
  <si>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</si>
  <si>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</si>
  <si>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</si>
  <si>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</si>
  <si>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</si>
  <si>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</si>
  <si>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</si>
  <si>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</si>
  <si>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</si>
  <si>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</si>
  <si>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</si>
  <si>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</si>
  <si>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</si>
  <si>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</si>
  <si>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</si>
  <si>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</si>
  <si>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</si>
  <si>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</si>
  <si>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Klirmark Opportunity Fund II LP- Klirmark Opportunity L.P</t>
  </si>
  <si>
    <t>29992298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</si>
  <si>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</si>
  <si>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</si>
  <si>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</si>
  <si>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</si>
  <si>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</si>
  <si>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</si>
  <si>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</si>
  <si>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</si>
  <si>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Meridiam Infrastructure Europe III SLP- MERIDIAM</t>
  </si>
  <si>
    <t>5278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</si>
  <si>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</si>
  <si>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</si>
  <si>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</si>
  <si>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</si>
  <si>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</si>
  <si>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</si>
  <si>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</si>
  <si>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</si>
  <si>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</si>
  <si>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</si>
  <si>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</si>
  <si>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</si>
  <si>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</si>
  <si>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</si>
  <si>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</si>
  <si>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</si>
  <si>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</si>
  <si>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</si>
  <si>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20/03/23</t>
  </si>
  <si>
    <t>PGCO IV Co mingled Fund SCSP- PGCO 4 CO-MINGLED FUND</t>
  </si>
  <si>
    <t>5335</t>
  </si>
  <si>
    <t>Project Stream Co Invest Fund L.P- Project Maraschino</t>
  </si>
  <si>
    <t>8112</t>
  </si>
  <si>
    <t>ICG Real Estate Debt VI- Real Estate Credit Investments Pcc ltd</t>
  </si>
  <si>
    <t>8299</t>
  </si>
  <si>
    <t>Rhone Offshore Partners V LP- RHONE</t>
  </si>
  <si>
    <t>5268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</si>
  <si>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</si>
  <si>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</si>
  <si>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</si>
  <si>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</si>
  <si>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</si>
  <si>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</si>
  <si>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</si>
  <si>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</si>
  <si>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 A  L P- TOMA BRAVO FUND 8</t>
  </si>
  <si>
    <t>5276</t>
  </si>
  <si>
    <t>Thoma Bravo Fund XIII- TOMA BRAVO FUND 8</t>
  </si>
  <si>
    <t>6647</t>
  </si>
  <si>
    <t>TPG Asia VII L.P- TPG Partners</t>
  </si>
  <si>
    <t>5337</t>
  </si>
  <si>
    <t>Trilantic Capital Partners V Europe LP- trilantic</t>
  </si>
  <si>
    <t>5269</t>
  </si>
  <si>
    <t>Trilantic Europe VI SCSp- trilantic</t>
  </si>
  <si>
    <t>70491</t>
  </si>
  <si>
    <t>Warburg Pincus China II L.P- WARBURG PINCUS</t>
  </si>
  <si>
    <t>6945</t>
  </si>
  <si>
    <t>Warburg Pincus China LP- WARBURG PINCUS</t>
  </si>
  <si>
    <t>5286</t>
  </si>
  <si>
    <t>Edmond de Rothschild Europportunities- א. רוטשילד ת ניהול נכסים בע"מ</t>
  </si>
  <si>
    <t>650011001</t>
  </si>
  <si>
    <t>CICC Growth capital fund I- ארקלייט</t>
  </si>
  <si>
    <t>52225</t>
  </si>
  <si>
    <t>Silverfleet Capital Partners II LP- קרן סילברפליט</t>
  </si>
  <si>
    <t>5267</t>
  </si>
  <si>
    <t>*ACE IV-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</si>
  <si>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</si>
  <si>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</si>
  <si>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</si>
  <si>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</si>
  <si>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</si>
  <si>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</si>
  <si>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</si>
  <si>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 LP- Ares special situation fund IB</t>
  </si>
  <si>
    <t>5291</t>
  </si>
  <si>
    <t>*Ares Special Situations Fund IV F3- Ares special situation fund IB</t>
  </si>
  <si>
    <t>7062</t>
  </si>
  <si>
    <t>Selene RMOF- Sun Apollo India Fund</t>
  </si>
  <si>
    <t>52258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</si>
  <si>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</si>
  <si>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</si>
  <si>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</si>
  <si>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</si>
  <si>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</si>
  <si>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</si>
  <si>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</si>
  <si>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</si>
  <si>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</si>
  <si>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</si>
  <si>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</si>
  <si>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</si>
  <si>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</si>
  <si>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</si>
  <si>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</si>
  <si>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</si>
  <si>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</si>
  <si>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</si>
  <si>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</si>
  <si>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</si>
  <si>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</si>
  <si>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</si>
  <si>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</si>
  <si>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</si>
  <si>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22/06/23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</si>
  <si>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</si>
  <si>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</si>
  <si>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</si>
  <si>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</si>
  <si>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</si>
  <si>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</si>
  <si>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</si>
  <si>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</si>
  <si>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</si>
  <si>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</si>
  <si>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</si>
  <si>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</si>
  <si>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</si>
  <si>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</si>
  <si>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</si>
  <si>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</si>
  <si>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</si>
  <si>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</si>
  <si>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</si>
  <si>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</si>
  <si>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</si>
  <si>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</si>
  <si>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</si>
  <si>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</si>
  <si>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</si>
  <si>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</si>
  <si>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</si>
  <si>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</si>
  <si>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</si>
  <si>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</si>
  <si>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</si>
  <si>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</si>
  <si>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</si>
  <si>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</si>
  <si>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</si>
  <si>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</si>
  <si>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</si>
  <si>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</si>
  <si>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</si>
  <si>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</si>
  <si>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</si>
  <si>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</si>
  <si>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</si>
  <si>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</si>
  <si>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</si>
  <si>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</si>
  <si>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</si>
  <si>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</si>
  <si>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</si>
  <si>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</si>
  <si>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</si>
  <si>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</si>
  <si>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</si>
  <si>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</si>
  <si>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</si>
  <si>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</si>
  <si>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</si>
  <si>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</si>
  <si>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</si>
  <si>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</si>
  <si>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</si>
  <si>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</si>
  <si>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</si>
  <si>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</si>
  <si>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</si>
  <si>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</si>
  <si>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</si>
  <si>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</si>
  <si>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</si>
  <si>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</si>
  <si>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</si>
  <si>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</si>
  <si>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</si>
  <si>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</si>
  <si>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</si>
  <si>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</si>
  <si>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</si>
  <si>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</si>
  <si>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</si>
  <si>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</si>
  <si>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</si>
  <si>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</si>
  <si>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</si>
  <si>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</si>
  <si>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</si>
  <si>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</si>
  <si>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</si>
  <si>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</si>
  <si>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</si>
  <si>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</si>
  <si>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</si>
  <si>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</si>
  <si>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</si>
  <si>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</si>
  <si>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</si>
  <si>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</si>
  <si>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</si>
  <si>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</si>
  <si>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</si>
  <si>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</si>
  <si>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</si>
  <si>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</si>
  <si>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</si>
  <si>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</si>
  <si>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</si>
  <si>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</si>
  <si>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</si>
  <si>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</si>
  <si>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</si>
  <si>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</si>
  <si>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</si>
  <si>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</si>
  <si>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</si>
  <si>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</si>
  <si>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</si>
  <si>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</si>
  <si>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</si>
  <si>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</si>
  <si>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</si>
  <si>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</si>
  <si>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</si>
  <si>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</si>
  <si>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</si>
  <si>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</si>
  <si>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</si>
  <si>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</si>
  <si>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</si>
  <si>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</si>
  <si>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</si>
  <si>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</si>
  <si>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</si>
  <si>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</si>
  <si>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</si>
  <si>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</si>
  <si>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</si>
  <si>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</si>
  <si>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</si>
  <si>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</si>
  <si>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</si>
  <si>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</si>
  <si>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</si>
  <si>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</si>
  <si>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</si>
  <si>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</si>
  <si>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</si>
  <si>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</si>
  <si>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</si>
  <si>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</si>
  <si>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</si>
  <si>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</si>
  <si>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</si>
  <si>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</si>
  <si>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</si>
  <si>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</si>
  <si>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</si>
  <si>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</si>
  <si>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</si>
  <si>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</si>
  <si>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</si>
  <si>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</si>
  <si>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</si>
  <si>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</si>
  <si>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</si>
  <si>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</si>
  <si>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</si>
  <si>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</si>
  <si>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</si>
  <si>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</si>
  <si>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</si>
  <si>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</si>
  <si>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</si>
  <si>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</si>
  <si>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</si>
  <si>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</si>
  <si>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</si>
  <si>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</si>
  <si>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</si>
  <si>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</si>
  <si>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</si>
  <si>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</si>
  <si>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</si>
  <si>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</si>
  <si>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</si>
  <si>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</si>
  <si>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</si>
  <si>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</si>
  <si>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</si>
  <si>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</si>
  <si>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</si>
  <si>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</si>
  <si>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</si>
  <si>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</si>
  <si>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</si>
  <si>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</si>
  <si>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</si>
  <si>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</si>
  <si>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</si>
  <si>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</si>
  <si>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</si>
  <si>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</si>
  <si>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</si>
  <si>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</si>
  <si>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</si>
  <si>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</si>
  <si>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</si>
  <si>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</si>
  <si>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</si>
  <si>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</si>
  <si>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</si>
  <si>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</si>
  <si>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</si>
  <si>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</si>
  <si>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</si>
  <si>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</si>
  <si>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</si>
  <si>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</si>
  <si>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</si>
  <si>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</si>
  <si>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</si>
  <si>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</si>
  <si>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</si>
  <si>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</si>
  <si>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</si>
  <si>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</si>
  <si>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</si>
  <si>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</si>
  <si>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</si>
  <si>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</si>
  <si>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</si>
  <si>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</si>
  <si>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</si>
  <si>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</si>
  <si>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</si>
  <si>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</si>
  <si>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</si>
  <si>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</si>
  <si>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</si>
  <si>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</si>
  <si>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</si>
  <si>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</si>
  <si>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</si>
  <si>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</si>
  <si>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</si>
  <si>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</si>
  <si>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</si>
  <si>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</si>
  <si>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</si>
  <si>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</si>
  <si>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</si>
  <si>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</si>
  <si>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</si>
  <si>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</si>
  <si>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</si>
  <si>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</si>
  <si>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</si>
  <si>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</si>
  <si>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</si>
  <si>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</si>
  <si>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</si>
  <si>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</si>
  <si>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</si>
  <si>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</si>
  <si>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</si>
  <si>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</si>
  <si>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</si>
  <si>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</si>
  <si>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</si>
  <si>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</si>
  <si>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</si>
  <si>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</si>
  <si>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</si>
  <si>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</si>
  <si>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</si>
  <si>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</si>
  <si>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</si>
  <si>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</si>
  <si>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</si>
  <si>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</si>
  <si>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</si>
  <si>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</si>
  <si>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</si>
  <si>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</si>
  <si>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</si>
  <si>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</si>
  <si>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</si>
  <si>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</si>
  <si>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</si>
  <si>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</si>
  <si>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</si>
  <si>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</si>
  <si>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</si>
  <si>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</si>
  <si>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</si>
  <si>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</si>
  <si>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</si>
  <si>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</si>
  <si>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</si>
  <si>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</si>
  <si>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</si>
  <si>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</si>
  <si>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</si>
  <si>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</si>
  <si>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</si>
  <si>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</si>
  <si>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</si>
  <si>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</si>
  <si>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</si>
  <si>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</si>
  <si>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</si>
  <si>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</si>
  <si>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</si>
  <si>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</si>
  <si>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</si>
  <si>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</si>
  <si>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</si>
  <si>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</si>
  <si>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</si>
  <si>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</si>
  <si>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</si>
  <si>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</si>
  <si>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</si>
  <si>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</si>
  <si>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</si>
  <si>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</si>
  <si>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</si>
  <si>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</si>
  <si>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</si>
  <si>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</si>
  <si>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</si>
  <si>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</si>
  <si>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</si>
  <si>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</si>
  <si>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</si>
  <si>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</si>
  <si>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</si>
  <si>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</si>
  <si>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</si>
  <si>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</si>
  <si>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</si>
  <si>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</si>
  <si>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</si>
  <si>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</si>
  <si>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</si>
  <si>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</si>
  <si>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USD\ILS05/07/23USD\ILS3.6506- בנק דיסקונט לישראל בע"מ</t>
  </si>
  <si>
    <t>91000124</t>
  </si>
  <si>
    <t>15/05/23</t>
  </si>
  <si>
    <t>FWD USD\ILS05/12/23USD\ILS3.62- בנק דיסקונט לישראל בע"מ</t>
  </si>
  <si>
    <t>91000122</t>
  </si>
  <si>
    <t>09/05/23</t>
  </si>
  <si>
    <t>FWD USD\ILS06/07/23USD\ILS3.6631- בנק דיסקונט לישראל בע"מ</t>
  </si>
  <si>
    <t>91000130</t>
  </si>
  <si>
    <t>08/06/23</t>
  </si>
  <si>
    <t>FWD USD\ILS06/09/23USD\ILS3.69200- בנק דיסקונט לישראל בע"מ</t>
  </si>
  <si>
    <t>91000126</t>
  </si>
  <si>
    <t>30/05/23</t>
  </si>
  <si>
    <t>FWD USD\ILS10/10/23USD\ILS3.332- בנק דיסקונט לישראל בע"מ</t>
  </si>
  <si>
    <t>91000098</t>
  </si>
  <si>
    <t>24/01/23</t>
  </si>
  <si>
    <t>FWD USD\ILS11/10/23USD\ILS3.31- בנק דיסקונט לישראל בע"מ</t>
  </si>
  <si>
    <t>91000100</t>
  </si>
  <si>
    <t>25/01/23</t>
  </si>
  <si>
    <t>FWD USD\ILS12/07/23USD\ILS3.72470- בנק דיסקונט לישראל בע"מ</t>
  </si>
  <si>
    <t>91000128</t>
  </si>
  <si>
    <t>06/06/23</t>
  </si>
  <si>
    <t>FWD USD\ILS14/12/23USD\ILS3.5719- בנק דיסקונט לישראל בע"מ</t>
  </si>
  <si>
    <t>91000110</t>
  </si>
  <si>
    <t>13/03/23</t>
  </si>
  <si>
    <t>FWD USD\ILS15/11/23USD\ILS3.552- בנק דיסקונט לישראל בע"מ</t>
  </si>
  <si>
    <t>91000107</t>
  </si>
  <si>
    <t>08/03/23</t>
  </si>
  <si>
    <t>FWD USD\ILS16/10/23USD\ILS3.5580- בנק דיסקונט לישראל בע"מ</t>
  </si>
  <si>
    <t>91000131</t>
  </si>
  <si>
    <t>14/06/23</t>
  </si>
  <si>
    <t>FWD USD\ILS16/11/23USD\ILS3.521- בנק דיסקונט לישראל בע"מ</t>
  </si>
  <si>
    <t>91000114</t>
  </si>
  <si>
    <t>28/03/23</t>
  </si>
  <si>
    <t>FWD USD\ILS19/07/23USD\ILS3.612- בנק דיסקונט לישראל בע"מ</t>
  </si>
  <si>
    <t>91000132</t>
  </si>
  <si>
    <t>20/06/23</t>
  </si>
  <si>
    <t>FWD USD\ILS22/11/23USD\ILS3.555- בנק דיסקונט לישראל בע"מ</t>
  </si>
  <si>
    <t>91000116</t>
  </si>
  <si>
    <t>03/04/23</t>
  </si>
  <si>
    <t>FWD USD\ILS24/10/23USD\ILS3.4289- בנק דיסקונט לישראל בע"מ</t>
  </si>
  <si>
    <t>91000105</t>
  </si>
  <si>
    <t>07/02/23</t>
  </si>
  <si>
    <t>FWD USD\ILS26/10/23USD\ILS3.595- בנק דיסקונט לישראל בע"מ</t>
  </si>
  <si>
    <t>91000106</t>
  </si>
  <si>
    <t>02/03/23</t>
  </si>
  <si>
    <t>FWD USD\ILS30/10/23USD\ILS3.475- בנק דיסקונט לישראל בע"מ</t>
  </si>
  <si>
    <t>91000104</t>
  </si>
  <si>
    <t>16/02/23</t>
  </si>
  <si>
    <t>FWD USD\ILS30/10/23USD\ILS3.5625- בנק דיסקונט לישראל בע"מ</t>
  </si>
  <si>
    <t>91000115</t>
  </si>
  <si>
    <t>FWD USD\ILS30/10/23USD\ILS3.67950- בנק דיסקונט לישראל בע"מ</t>
  </si>
  <si>
    <t>91000129</t>
  </si>
  <si>
    <t>FWD USD\ILS30/11/23USD\ILS3.63- בנק דיסקונט לישראל בע"מ</t>
  </si>
  <si>
    <t>91000125</t>
  </si>
  <si>
    <t>FX Swap_USD_ILS_2023_07_17_S_3.67000000- בנק הפועלים בע"מ</t>
  </si>
  <si>
    <t>90400173</t>
  </si>
  <si>
    <t>07/06/23</t>
  </si>
  <si>
    <t>FX Swap_USD_ILS_2023_07_18_S_3.59200000- בנק הפועלים בע"מ</t>
  </si>
  <si>
    <t>90400183</t>
  </si>
  <si>
    <t>13/06/23</t>
  </si>
  <si>
    <t>FX Swap_USD_ILS_2023_09_06_S_3.606- בנק הפועלים בע"מ</t>
  </si>
  <si>
    <t>90400054</t>
  </si>
  <si>
    <t>16/03/23</t>
  </si>
  <si>
    <t>FX Swap_USD_ILS_2023_10_12_S_3.34000000- בנק הפועלים בע"מ</t>
  </si>
  <si>
    <t>90060027</t>
  </si>
  <si>
    <t>26/01/23</t>
  </si>
  <si>
    <t>FX Swap_USD_ILS_2023_10_16_S_3.43000000- בנק הפועלים בע"מ</t>
  </si>
  <si>
    <t>90060031</t>
  </si>
  <si>
    <t>30/01/23</t>
  </si>
  <si>
    <t>FX Swap_USD_ILS_2023_10_17_S_3.37600000- בנק הפועלים בע"מ</t>
  </si>
  <si>
    <t>90060035</t>
  </si>
  <si>
    <t>FX Swap_USD_ILS_2023_10_17_S_3.43000000- בנק הפועלים בע"מ</t>
  </si>
  <si>
    <t>90060033</t>
  </si>
  <si>
    <t>FX Swap_USD_ILS_2023_10_25_S_3.42000000- בנק הפועלים בע"מ</t>
  </si>
  <si>
    <t>90060047</t>
  </si>
  <si>
    <t>FX Swap_USD_ILS_2023_11_01_S_3.50200000- בנק הפועלים בע"מ</t>
  </si>
  <si>
    <t>90400014</t>
  </si>
  <si>
    <t>FX Swap_USD_ILS_2023_11_02_S_3.515- בנק הפועלים בע"מ</t>
  </si>
  <si>
    <t>90400017</t>
  </si>
  <si>
    <t>20/02/23</t>
  </si>
  <si>
    <t>FX Swap_USD_ILS_2023_11_16_S_3.52000000- בנק הפועלים בע"מ</t>
  </si>
  <si>
    <t>90400063</t>
  </si>
  <si>
    <t>FX Swap_USD_ILS_2023_11_29_S_3.62000000- בנק הפועלים בע"מ</t>
  </si>
  <si>
    <t>90400109</t>
  </si>
  <si>
    <t>20/04/23</t>
  </si>
  <si>
    <t>FX Swap_USD_ILS_2023_12_05_S_3.62000000- בנק הפועלים בע"מ</t>
  </si>
  <si>
    <t>90400125</t>
  </si>
  <si>
    <t>FWD CCY\ILS 20230206 USD\ILS 3.3970000 20231023- בנק לאומי לישראל בע"מ</t>
  </si>
  <si>
    <t>90017157</t>
  </si>
  <si>
    <t>06/02/23</t>
  </si>
  <si>
    <t>FWD CCY\ILS 20230216 USD\ILS 3.4780000 20231030- בנק לאומי לישראל בע"מ</t>
  </si>
  <si>
    <t>90017264</t>
  </si>
  <si>
    <t>FWD CCY\ILS 20230315 USD\ILS 3.5780000 20231106- בנק לאומי לישראל בע"מ</t>
  </si>
  <si>
    <t>90017521</t>
  </si>
  <si>
    <t>15/03/23</t>
  </si>
  <si>
    <t>FWD CCY\ILS 20230321 USD\ILS 3.6175000 20231030- בנק לאומי לישראל בע"מ</t>
  </si>
  <si>
    <t>90017558</t>
  </si>
  <si>
    <t>21/03/23</t>
  </si>
  <si>
    <t>FWD CCY\ILS 20230413 USD\ILS 3.6222000 20231030- בנק לאומי לישראל בע"מ</t>
  </si>
  <si>
    <t>90017726</t>
  </si>
  <si>
    <t>13/04/23</t>
  </si>
  <si>
    <t>FWD CCY\ILS 20230504 USD\ILS 3.6100000 20231030- בנק לאומי לישראל בע"מ</t>
  </si>
  <si>
    <t>90017884</t>
  </si>
  <si>
    <t>04/05/23</t>
  </si>
  <si>
    <t>FWD CCY\ILS 20230515 USD\ILS 3.6285000 20231030- בנק לאומי לישראל בע"מ</t>
  </si>
  <si>
    <t>90017964</t>
  </si>
  <si>
    <t>FWD CCY\ILS 20230516 USD\ILS 3.6306000 20231206- בנק לאומי לישראל בע"מ</t>
  </si>
  <si>
    <t>90017984</t>
  </si>
  <si>
    <t>16/05/23</t>
  </si>
  <si>
    <t>FWD CCY\ILS 20230522 USD\ILS 3.6320000 20231030- בנק לאומי לישראל בע"מ</t>
  </si>
  <si>
    <t>90018023</t>
  </si>
  <si>
    <t>22/05/23</t>
  </si>
  <si>
    <t>FWD CCY\ILS 20230523 USD\ILS 3.6496000 20230912- בנק לאומי לישראל בע"מ</t>
  </si>
  <si>
    <t>90018039</t>
  </si>
  <si>
    <t>23/05/23</t>
  </si>
  <si>
    <t>FWD CCY\ILS 20230524 USD\ILS 3.7030000 20230913- בנק לאומי לישראל בע"מ</t>
  </si>
  <si>
    <t>90018062</t>
  </si>
  <si>
    <t>24/05/23</t>
  </si>
  <si>
    <t>FWD CCY\ILS 20230601 USD\ILS 3.6993000 20231030- בנק לאומי לישראל בע"מ</t>
  </si>
  <si>
    <t>90018114</t>
  </si>
  <si>
    <t>FWD CCY\ILS 20230606 USD\ILS 3.7180000 20230713- בנק לאומי לישראל בע"מ</t>
  </si>
  <si>
    <t>90018144</t>
  </si>
  <si>
    <t>FWD CCY\ILS 20230608 USD\ILS 3.6337000 20231206- בנק לאומי לישראל בע"מ</t>
  </si>
  <si>
    <t>90018188</t>
  </si>
  <si>
    <t>FWD CCY\ILS 20230613 USD\ILS 3.5470000 20231130- בנק לאומי לישראל בע"מ</t>
  </si>
  <si>
    <t>90018227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</si>
  <si>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</si>
  <si>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</si>
  <si>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</si>
  <si>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</si>
  <si>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</si>
  <si>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</si>
  <si>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</si>
  <si>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</si>
  <si>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</si>
  <si>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</si>
  <si>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</si>
  <si>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</si>
  <si>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</si>
  <si>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</si>
  <si>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</si>
  <si>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</si>
  <si>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</si>
  <si>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</si>
  <si>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</si>
  <si>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</si>
  <si>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</si>
  <si>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</si>
  <si>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</si>
  <si>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</si>
  <si>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</si>
  <si>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</si>
  <si>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</si>
  <si>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</si>
  <si>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</si>
  <si>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</si>
  <si>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</si>
  <si>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</si>
  <si>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</si>
  <si>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</si>
  <si>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</si>
  <si>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</si>
  <si>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</si>
  <si>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</si>
  <si>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</si>
  <si>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</si>
  <si>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</si>
  <si>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</si>
  <si>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</si>
  <si>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</si>
  <si>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</si>
  <si>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</si>
  <si>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</si>
  <si>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</si>
  <si>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</si>
  <si>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</si>
  <si>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</si>
  <si>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</si>
  <si>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</si>
  <si>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</si>
  <si>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</si>
  <si>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</si>
  <si>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</si>
  <si>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</si>
  <si>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</si>
  <si>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</si>
  <si>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</si>
  <si>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</si>
  <si>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</si>
  <si>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</si>
  <si>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</si>
  <si>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</si>
  <si>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</si>
  <si>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</si>
  <si>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</si>
  <si>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</si>
  <si>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</si>
  <si>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</si>
  <si>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</si>
  <si>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</si>
  <si>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</si>
  <si>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</si>
  <si>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</si>
  <si>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</si>
  <si>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</si>
  <si>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</si>
  <si>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</si>
  <si>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</si>
  <si>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</si>
  <si>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</si>
  <si>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</si>
  <si>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</si>
  <si>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</si>
  <si>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</si>
  <si>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</si>
  <si>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</si>
  <si>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</si>
  <si>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</si>
  <si>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</si>
  <si>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</si>
  <si>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</si>
  <si>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</si>
  <si>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</si>
  <si>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</si>
  <si>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</si>
  <si>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</si>
  <si>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</si>
  <si>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</si>
  <si>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</si>
  <si>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</si>
  <si>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</si>
  <si>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</si>
  <si>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</si>
  <si>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20230518 GBP\USD 1.2477600 20230816</t>
  </si>
  <si>
    <t>90018008</t>
  </si>
  <si>
    <t>18/05/23</t>
  </si>
  <si>
    <t>FWD CAD\USD 24/07/23 1.331219999- בנק דיסקונט לישראל בע"מ</t>
  </si>
  <si>
    <t>91000103</t>
  </si>
  <si>
    <t>13/02/23</t>
  </si>
  <si>
    <t>FWD USD\EUR01/08/23USD\EUR1.1009- בנק דיסקונט לישראל בע"מ</t>
  </si>
  <si>
    <t>91000117</t>
  </si>
  <si>
    <t>FWD USD\EUR06/11/23USD\EUR1.07630- בנק דיסקונט לישראל בע"מ</t>
  </si>
  <si>
    <t>91000127</t>
  </si>
  <si>
    <t>FWD USD\EUR13/09/23USD\EUR1.103250- בנק דיסקונט לישראל בע"מ</t>
  </si>
  <si>
    <t>91000123</t>
  </si>
  <si>
    <t>10/05/23</t>
  </si>
  <si>
    <t>FWD USD\EUR14.08.23USD\EUR1.08062- בנק דיסקונט לישראל בע"מ</t>
  </si>
  <si>
    <t>91000112</t>
  </si>
  <si>
    <t>FX Swap_AUD_USD_2023_07_24_S_.70025000- בנק הפועלים בע"מ</t>
  </si>
  <si>
    <t>90400004</t>
  </si>
  <si>
    <t>14/02/23</t>
  </si>
  <si>
    <t>FX Swap_EUR_USD_2023_08_14_S_1.07987500- בנק הפועלים בע"מ</t>
  </si>
  <si>
    <t>90400057</t>
  </si>
  <si>
    <t>FX Swap_EUR_USD_2023_09_11_S_1.07930000- בנק הפועלים בע"מ</t>
  </si>
  <si>
    <t>90400161</t>
  </si>
  <si>
    <t>FX Swap_EUR_USD_2023_09_11_S_1.084350- בנק הפועלים בע"מ</t>
  </si>
  <si>
    <t>90400182</t>
  </si>
  <si>
    <t>FX Swap_EUR_USD_2023_09_11_S_1.09851000- בנק הפועלים בע"מ</t>
  </si>
  <si>
    <t>90400080</t>
  </si>
  <si>
    <t>FX Swap_EUR_USD_2024_01_10_S_1.11080000- בנק הפועלים בע"מ</t>
  </si>
  <si>
    <t>90400205</t>
  </si>
  <si>
    <t>FX Swap_GBP_USD_2023_08_15_S_1.24434000- בנק הפועלים בע"מ</t>
  </si>
  <si>
    <t>90400093</t>
  </si>
  <si>
    <t>FX Swap_GBP_USD_2023_08_16_S_1.24593000- בנק הפועלים בע"מ</t>
  </si>
  <si>
    <t>90400148</t>
  </si>
  <si>
    <t>FWD CCY\CCY 20230214 AUD\USD 0.7006000 20230724- בנק לאומי לישראל בע"מ</t>
  </si>
  <si>
    <t>90017234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</si>
  <si>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</si>
  <si>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</si>
  <si>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</si>
  <si>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90017425</t>
  </si>
  <si>
    <t>FWD CCY\CCY 20230320 EUR\USD 1.0808000 20230814- בנק לאומי לישראל בע"מ</t>
  </si>
  <si>
    <t>90017544</t>
  </si>
  <si>
    <t>FWD CCY\CCY 20230403 EUR\USD 1.0991500 20230911- בנק לאומי לישראל בע"מ</t>
  </si>
  <si>
    <t>90017672</t>
  </si>
  <si>
    <t>FWD CCY\CCY 20230413 EUR\USD 1.1096300 20230918- בנק לאומי לישראל בע"מ</t>
  </si>
  <si>
    <t>90017725</t>
  </si>
  <si>
    <t>FWD CCY\CCY 20230417 GBP\USD 1.2451300 20230815- בנק לאומי לישראל בע"מ</t>
  </si>
  <si>
    <t>90017750</t>
  </si>
  <si>
    <t>17/04/23</t>
  </si>
  <si>
    <t>FWD CCY\CCY 20230420 EUR\USD 1.1008300 20230801- בנק לאומי לישראל בע"מ</t>
  </si>
  <si>
    <t>90017791</t>
  </si>
  <si>
    <t>FWD CCY\CCY 20230622 EUR\USD 1.1107900 20240110- בנק לאומי לישראל בע"מ</t>
  </si>
  <si>
    <t>90018299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</si>
  <si>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</si>
  <si>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</si>
  <si>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</si>
  <si>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</si>
  <si>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</si>
  <si>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</si>
  <si>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</si>
  <si>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</si>
  <si>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</si>
  <si>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</si>
  <si>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</si>
  <si>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</si>
  <si>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</si>
  <si>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</si>
  <si>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</si>
  <si>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</si>
  <si>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</si>
  <si>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</si>
  <si>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</si>
  <si>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</si>
  <si>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</si>
  <si>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לא</t>
  </si>
  <si>
    <t>29991172</t>
  </si>
  <si>
    <t>AA+</t>
  </si>
  <si>
    <t>סה"כ מבוטחות במשכנתא או תיקי משכנתאות</t>
  </si>
  <si>
    <t>גורם 01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</si>
  <si>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</si>
  <si>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</si>
  <si>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</si>
  <si>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</si>
  <si>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</si>
  <si>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</si>
  <si>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</si>
  <si>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</si>
  <si>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</si>
  <si>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</si>
  <si>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</si>
  <si>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</si>
  <si>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</si>
  <si>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</si>
  <si>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</si>
  <si>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</si>
  <si>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</si>
  <si>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</si>
  <si>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</si>
  <si>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</si>
  <si>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</si>
  <si>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</si>
  <si>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</si>
  <si>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</si>
  <si>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</si>
  <si>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</si>
  <si>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</si>
  <si>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</si>
  <si>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</si>
  <si>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</si>
  <si>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</si>
  <si>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</si>
  <si>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</si>
  <si>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</si>
  <si>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</si>
  <si>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</si>
  <si>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</si>
  <si>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</si>
  <si>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</si>
  <si>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</si>
  <si>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6387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</si>
  <si>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</si>
  <si>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</si>
  <si>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</si>
  <si>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</si>
  <si>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</si>
  <si>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</si>
  <si>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</si>
  <si>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</si>
  <si>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</si>
  <si>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</si>
  <si>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</si>
  <si>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</si>
  <si>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</si>
  <si>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</si>
  <si>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</si>
  <si>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</si>
  <si>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</si>
  <si>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</si>
  <si>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</si>
  <si>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</si>
  <si>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</si>
  <si>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</si>
  <si>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</si>
  <si>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</si>
  <si>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</si>
  <si>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</si>
  <si>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</si>
  <si>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</si>
  <si>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</si>
  <si>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</si>
  <si>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</si>
  <si>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</si>
  <si>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</si>
  <si>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</si>
  <si>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</si>
  <si>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</si>
  <si>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</si>
  <si>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</si>
  <si>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</si>
  <si>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</si>
  <si>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</si>
  <si>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</si>
  <si>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</si>
  <si>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</si>
  <si>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</si>
  <si>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</si>
  <si>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</si>
  <si>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</si>
  <si>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</si>
  <si>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</si>
  <si>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</si>
  <si>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</si>
  <si>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</si>
  <si>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</si>
  <si>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</si>
  <si>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</si>
  <si>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</si>
  <si>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</si>
  <si>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</si>
  <si>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</si>
  <si>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</si>
  <si>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</si>
  <si>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</si>
  <si>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</si>
  <si>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</si>
  <si>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</si>
  <si>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</si>
  <si>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</si>
  <si>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</si>
  <si>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</si>
  <si>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</si>
  <si>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</si>
  <si>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</si>
  <si>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</si>
  <si>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</si>
  <si>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</si>
  <si>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</si>
  <si>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</si>
  <si>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</si>
  <si>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</si>
  <si>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</si>
  <si>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</si>
  <si>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</si>
  <si>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</si>
  <si>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</si>
  <si>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</si>
  <si>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</si>
  <si>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</si>
  <si>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</si>
  <si>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</si>
  <si>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</si>
  <si>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</si>
  <si>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</si>
  <si>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</si>
  <si>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</si>
  <si>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</si>
  <si>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</si>
  <si>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</si>
  <si>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</si>
  <si>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</si>
  <si>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</si>
  <si>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</si>
  <si>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</si>
  <si>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</si>
  <si>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</si>
  <si>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</si>
  <si>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</si>
  <si>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</si>
  <si>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</si>
  <si>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</si>
  <si>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</si>
  <si>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</si>
  <si>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</si>
  <si>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</si>
  <si>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</si>
  <si>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</si>
  <si>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</si>
  <si>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</si>
  <si>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</si>
  <si>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</si>
  <si>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</si>
  <si>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</si>
  <si>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</si>
  <si>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</si>
  <si>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</si>
  <si>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</si>
  <si>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</si>
  <si>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</si>
  <si>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</si>
  <si>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</si>
  <si>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</si>
  <si>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</si>
  <si>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</si>
  <si>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</si>
  <si>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</si>
  <si>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</si>
  <si>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</si>
  <si>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</si>
  <si>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</si>
  <si>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</si>
  <si>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</si>
  <si>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</si>
  <si>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</si>
  <si>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</si>
  <si>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</si>
  <si>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</si>
  <si>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</si>
  <si>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</si>
  <si>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</si>
  <si>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</si>
  <si>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</si>
  <si>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</si>
  <si>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</si>
  <si>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</si>
  <si>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</si>
  <si>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</si>
  <si>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</si>
  <si>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</si>
  <si>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</si>
  <si>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</si>
  <si>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</si>
  <si>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</si>
  <si>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</si>
  <si>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</si>
  <si>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</si>
  <si>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</si>
  <si>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</si>
  <si>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</si>
  <si>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</si>
  <si>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</si>
  <si>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</si>
  <si>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</si>
  <si>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</si>
  <si>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</si>
  <si>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</si>
  <si>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</si>
  <si>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</si>
  <si>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</si>
  <si>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</si>
  <si>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</si>
  <si>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</si>
  <si>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</si>
  <si>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</si>
  <si>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</si>
  <si>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</si>
  <si>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</si>
  <si>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</si>
  <si>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</si>
  <si>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</si>
  <si>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</si>
  <si>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</si>
  <si>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</si>
  <si>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</si>
  <si>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</si>
  <si>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</si>
  <si>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</si>
  <si>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</si>
  <si>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</si>
  <si>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</si>
  <si>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</si>
  <si>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</si>
  <si>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</si>
  <si>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</si>
  <si>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</si>
  <si>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</si>
  <si>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</si>
  <si>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</si>
  <si>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</si>
  <si>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</si>
  <si>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</si>
  <si>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</si>
  <si>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</si>
  <si>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</si>
  <si>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</si>
  <si>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</si>
  <si>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</si>
  <si>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</si>
  <si>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</si>
  <si>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</si>
  <si>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</si>
  <si>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</si>
  <si>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</si>
  <si>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</si>
  <si>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</si>
  <si>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</si>
  <si>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</si>
  <si>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</si>
  <si>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</si>
  <si>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</si>
  <si>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</si>
  <si>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</si>
  <si>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</si>
  <si>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</si>
  <si>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</si>
  <si>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</si>
  <si>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</si>
  <si>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</si>
  <si>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</si>
  <si>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</si>
  <si>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</si>
  <si>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</si>
  <si>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</si>
  <si>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</si>
  <si>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</si>
  <si>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</si>
  <si>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</si>
  <si>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</si>
  <si>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</si>
  <si>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</si>
  <si>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</si>
  <si>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</si>
  <si>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</si>
  <si>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</si>
  <si>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</si>
  <si>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</si>
  <si>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</si>
  <si>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</si>
  <si>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</si>
  <si>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</si>
  <si>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</si>
  <si>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</si>
  <si>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</si>
  <si>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</si>
  <si>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</si>
  <si>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</si>
  <si>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</si>
  <si>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</si>
  <si>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</si>
  <si>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</si>
  <si>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</si>
  <si>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</si>
  <si>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</si>
  <si>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</si>
  <si>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</si>
  <si>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</si>
  <si>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</si>
  <si>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</si>
  <si>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</si>
  <si>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</si>
  <si>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</si>
  <si>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</si>
  <si>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</si>
  <si>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</si>
  <si>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</si>
  <si>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</si>
  <si>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</si>
  <si>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</si>
  <si>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</si>
  <si>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</si>
  <si>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</si>
  <si>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</si>
  <si>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</si>
  <si>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</si>
  <si>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</si>
  <si>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</si>
  <si>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</si>
  <si>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</si>
  <si>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</si>
  <si>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</si>
  <si>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</si>
  <si>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</si>
  <si>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</si>
  <si>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</si>
  <si>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</si>
  <si>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</si>
  <si>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</si>
  <si>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</si>
  <si>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</si>
  <si>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</si>
  <si>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</si>
  <si>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</si>
  <si>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</si>
  <si>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</si>
  <si>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</si>
  <si>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</si>
  <si>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</si>
  <si>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</si>
  <si>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</si>
  <si>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</si>
  <si>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</si>
  <si>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</si>
  <si>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</si>
  <si>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</si>
  <si>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</si>
  <si>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</si>
  <si>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</si>
  <si>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</si>
  <si>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</si>
  <si>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</si>
  <si>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</si>
  <si>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</si>
  <si>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</si>
  <si>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</si>
  <si>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</si>
  <si>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</si>
  <si>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</si>
  <si>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</si>
  <si>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</si>
  <si>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102</t>
  </si>
  <si>
    <t>6484</t>
  </si>
  <si>
    <t>6496</t>
  </si>
  <si>
    <t>6624</t>
  </si>
  <si>
    <t>6785</t>
  </si>
  <si>
    <t>גורם 131</t>
  </si>
  <si>
    <t>6711</t>
  </si>
  <si>
    <t>7088</t>
  </si>
  <si>
    <t>גורם 132</t>
  </si>
  <si>
    <t>6828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</si>
  <si>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</si>
  <si>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</si>
  <si>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</si>
  <si>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</si>
  <si>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</si>
  <si>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</si>
  <si>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</si>
  <si>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101</t>
  </si>
  <si>
    <t>471677</t>
  </si>
  <si>
    <t>6524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</si>
  <si>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</si>
  <si>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</si>
  <si>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</si>
  <si>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</si>
  <si>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</si>
  <si>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</si>
  <si>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</si>
  <si>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</si>
  <si>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</si>
  <si>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</si>
  <si>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</si>
  <si>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</si>
  <si>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</si>
  <si>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</si>
  <si>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</si>
  <si>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</si>
  <si>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</si>
  <si>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</si>
  <si>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</si>
  <si>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</si>
  <si>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</si>
  <si>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</si>
  <si>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</si>
  <si>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</si>
  <si>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</si>
  <si>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</si>
  <si>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</si>
  <si>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</si>
  <si>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</si>
  <si>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</si>
  <si>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</si>
  <si>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</si>
  <si>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</si>
  <si>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</si>
  <si>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</si>
  <si>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</si>
  <si>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</si>
  <si>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</si>
  <si>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</si>
  <si>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</si>
  <si>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</si>
  <si>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</si>
  <si>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</si>
  <si>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</si>
  <si>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</si>
  <si>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</si>
  <si>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</si>
  <si>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</si>
  <si>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</si>
  <si>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</si>
  <si>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</si>
  <si>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</si>
  <si>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</si>
  <si>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</si>
  <si>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</si>
  <si>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</si>
  <si>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</si>
  <si>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</si>
  <si>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</si>
  <si>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</si>
  <si>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</si>
  <si>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</si>
  <si>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</si>
  <si>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</si>
  <si>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</si>
  <si>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</si>
  <si>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</si>
  <si>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</si>
  <si>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</si>
  <si>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</si>
  <si>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</si>
  <si>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</si>
  <si>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אחד העם 56, תל אביב</t>
  </si>
  <si>
    <t>סה"כ בארץ</t>
  </si>
  <si>
    <t>זכאים</t>
  </si>
  <si>
    <t>זכאים מס מעמיתים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</si>
  <si>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</si>
  <si>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</si>
  <si>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</si>
  <si>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</si>
  <si>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</si>
  <si>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</si>
  <si>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</si>
  <si>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</si>
  <si>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</si>
  <si>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</si>
  <si>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</si>
  <si>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</si>
  <si>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</si>
  <si>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</si>
  <si>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</si>
  <si>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</si>
  <si>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</si>
  <si>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</si>
  <si>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</si>
  <si>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</si>
  <si>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</si>
  <si>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</si>
  <si>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</si>
  <si>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</si>
  <si>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</si>
  <si>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</si>
  <si>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</si>
  <si>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</si>
  <si>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</si>
  <si>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</si>
  <si>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</si>
  <si>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</si>
  <si>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</si>
  <si>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</si>
  <si>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</si>
  <si>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כללי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</si>
  <si>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</si>
  <si>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</si>
  <si>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</si>
  <si>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</si>
  <si>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</si>
  <si>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יובנק בע"מ</t>
  </si>
  <si>
    <t>20003- 20- בנק מזרחי-טפחות</t>
  </si>
  <si>
    <t>130018-  11- בנק דיסקונט</t>
  </si>
  <si>
    <t>130018- 10- לאומי</t>
  </si>
  <si>
    <t>130018-  20- בנק מזרחי-טפחות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</si>
  <si>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</si>
  <si>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</si>
  <si>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</si>
  <si>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</si>
  <si>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</si>
  <si>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</si>
  <si>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</si>
  <si>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</si>
  <si>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</si>
  <si>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200005- 20- בנק מזרחי-טפחות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</si>
  <si>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</si>
  <si>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</si>
  <si>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</si>
  <si>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</si>
  <si>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</si>
  <si>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</si>
  <si>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</si>
  <si>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</si>
  <si>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</si>
  <si>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</si>
  <si>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Israel Infrastructure Fund I</t>
  </si>
  <si>
    <t>Viola Growth II, L.P</t>
  </si>
  <si>
    <t>Noy 2 Infrastructure And Energy Investments L.P</t>
  </si>
  <si>
    <t>Tene Investment In Qnergy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</si>
  <si>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</si>
  <si>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</si>
  <si>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</si>
  <si>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</si>
  <si>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</si>
  <si>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</si>
  <si>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</si>
  <si>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</si>
  <si>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</si>
  <si>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</si>
  <si>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</si>
  <si>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</si>
  <si>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</si>
  <si>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</si>
  <si>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</si>
  <si>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</si>
  <si>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</si>
  <si>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</si>
  <si>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</si>
  <si>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</si>
  <si>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</si>
  <si>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</si>
  <si>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</si>
  <si>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</si>
  <si>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</si>
  <si>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</si>
  <si>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</si>
  <si>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</si>
  <si>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</si>
  <si>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</si>
  <si>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</si>
  <si>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ANATOMY 2</t>
  </si>
  <si>
    <t>ANATOMY I</t>
  </si>
  <si>
    <t>JTLV III</t>
  </si>
  <si>
    <t>REALITY REAL ESTATE INVESTMENT FUND 5</t>
  </si>
  <si>
    <t>גורם 176</t>
  </si>
  <si>
    <t>Core Infrastructure India Fund PTE. Ltd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</si>
  <si>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</si>
  <si>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</si>
  <si>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</si>
  <si>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</si>
  <si>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</si>
  <si>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</si>
  <si>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</si>
  <si>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</si>
  <si>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</si>
  <si>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</si>
  <si>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</si>
  <si>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</si>
  <si>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</si>
  <si>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</si>
  <si>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</si>
  <si>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</si>
  <si>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</si>
  <si>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</si>
  <si>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</si>
  <si>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</si>
  <si>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</si>
  <si>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</si>
  <si>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</si>
  <si>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</si>
  <si>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</si>
  <si>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</si>
  <si>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</si>
  <si>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</si>
  <si>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</si>
  <si>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</si>
  <si>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</si>
  <si>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</si>
  <si>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</si>
  <si>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</si>
  <si>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</si>
  <si>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</si>
  <si>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</si>
  <si>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</si>
  <si>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</si>
  <si>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</si>
  <si>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Audax Direct Lending Solutions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</si>
  <si>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</si>
  <si>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</si>
  <si>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</si>
  <si>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</si>
  <si>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</si>
  <si>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</si>
  <si>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</si>
  <si>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</si>
  <si>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</si>
  <si>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</si>
  <si>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</si>
  <si>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</si>
  <si>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</si>
  <si>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</si>
  <si>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</si>
  <si>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</si>
  <si>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</si>
  <si>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</si>
  <si>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</si>
  <si>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</si>
  <si>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</si>
  <si>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</si>
  <si>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</si>
  <si>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</si>
  <si>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</si>
  <si>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</si>
  <si>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</si>
  <si>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</si>
  <si>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</si>
  <si>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</si>
  <si>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</si>
  <si>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</si>
  <si>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</si>
  <si>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</si>
  <si>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</si>
  <si>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</si>
  <si>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</si>
  <si>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</si>
  <si>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</si>
  <si>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</si>
  <si>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</si>
  <si>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</si>
  <si>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</si>
  <si>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</si>
  <si>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</si>
  <si>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</si>
  <si>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</si>
  <si>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</si>
  <si>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</si>
  <si>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</si>
  <si>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</si>
  <si>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</si>
  <si>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</si>
  <si>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</si>
  <si>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</si>
  <si>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</si>
  <si>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</si>
  <si>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</si>
  <si>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</si>
  <si>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</si>
  <si>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</si>
  <si>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</si>
  <si>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</si>
  <si>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</si>
  <si>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</si>
  <si>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</si>
  <si>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</si>
  <si>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</si>
  <si>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</si>
  <si>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</si>
  <si>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</si>
  <si>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</si>
  <si>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</si>
  <si>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</si>
  <si>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</si>
  <si>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</si>
  <si>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</si>
  <si>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</si>
  <si>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</si>
  <si>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</si>
  <si>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</si>
  <si>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</si>
  <si>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</si>
  <si>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</si>
  <si>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</si>
  <si>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</si>
  <si>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</si>
  <si>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</si>
  <si>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</si>
  <si>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</si>
  <si>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</si>
  <si>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</si>
  <si>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</si>
  <si>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</si>
  <si>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</si>
  <si>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</si>
  <si>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</si>
  <si>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</si>
  <si>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</si>
  <si>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</si>
  <si>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</si>
  <si>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</si>
  <si>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</si>
  <si>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</si>
  <si>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</si>
  <si>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</si>
  <si>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</si>
  <si>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</si>
  <si>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</si>
  <si>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</si>
  <si>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</si>
  <si>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</si>
  <si>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</si>
  <si>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</si>
  <si>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</si>
  <si>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</si>
  <si>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</si>
  <si>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</si>
  <si>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</si>
  <si>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</si>
  <si>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</si>
  <si>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הלוואות לעמיתים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</si>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</sst>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  <font>
      <sz val="10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0" fontId="18" fillId="4" borderId="0" xfId="12" applyNumberFormat="1" applyFont="1" applyFill="1"/>
    <xf numFmtId="167" fontId="0" fillId="0" borderId="0" xfId="11" applyNumberFormat="1" applyFon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0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0" fontId="2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Fill="1"/>
    <xf numFmtId="14" fontId="2" fillId="0" borderId="0" xfId="0" applyNumberFormat="1" applyFont="1" applyFill="1" applyAlignment="1">
      <alignment horizontal="center"/>
    </xf>
    <xf numFmtId="14" fontId="1" fillId="0" borderId="0" xfId="0" applyNumberFormat="1" applyFont="1" applyFill="1"/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D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4" width="6.7109375" style="1" customWidth="1"/>
    <col min="25" max="27" width="7.7109375" style="1" customWidth="1"/>
    <col min="28" max="28" width="7.140625" style="1" customWidth="1"/>
    <col min="29" max="29" width="6" style="1" customWidth="1"/>
    <col min="30" max="30" width="7.85546875" style="1" customWidth="1"/>
    <col min="31" max="31" width="8.140625" style="1" customWidth="1"/>
    <col min="32" max="32" width="6.28515625" style="1" customWidth="1"/>
    <col min="33" max="33" width="8" style="1" customWidth="1"/>
    <col min="34" max="34" width="8.7109375" style="1" customWidth="1"/>
    <col min="35" max="35" width="10" style="1" customWidth="1"/>
    <col min="36" max="36" width="9.5703125" style="1" customWidth="1"/>
    <col min="37" max="37" width="6.140625" style="1" customWidth="1"/>
    <col min="38" max="39" width="5.7109375" style="1" customWidth="1"/>
    <col min="40" max="40" width="6.85546875" style="1" customWidth="1"/>
    <col min="41" max="41" width="6.42578125" style="1" customWidth="1"/>
    <col min="42" max="42" width="6.7109375" style="1" customWidth="1"/>
    <col min="43" max="43" width="7.28515625" style="1" customWidth="1"/>
    <col min="44" max="55" width="5.7109375" style="1" customWidth="1"/>
    <col min="56" max="16384" width="9.140625" style="1"/>
  </cols>
  <sheetData>
    <row r="1" spans="1:30">
      <c r="B1" s="2" t="s">
        <v>0</v>
      </c>
      <c r="C1" s="87">
        <v>45106</v>
      </c>
    </row>
    <row r="2" spans="1:30">
      <c r="B2" s="2" t="s">
        <v>1</v>
      </c>
      <c r="C2" s="12" t="s">
        <v>4032</v>
      </c>
    </row>
    <row r="3" spans="1:30">
      <c r="B3" s="2" t="s">
        <v>2</v>
      </c>
      <c r="C3" s="26" t="s">
        <v>4033</v>
      </c>
    </row>
    <row r="4" spans="1:30">
      <c r="B4" s="2" t="s">
        <v>3</v>
      </c>
      <c r="C4" s="88" t="s">
        <v>197</v>
      </c>
    </row>
    <row r="6" spans="1:30" ht="26.25" customHeight="1">
      <c r="B6" s="103" t="s">
        <v>4</v>
      </c>
      <c r="C6" s="104"/>
      <c r="D6" s="105"/>
    </row>
    <row r="7" spans="1:30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D7" s="5" t="s">
        <v>5</v>
      </c>
    </row>
    <row r="8" spans="1:30" s="3" customFormat="1">
      <c r="B8" s="4"/>
      <c r="C8" s="63" t="s">
        <v>6</v>
      </c>
      <c r="D8" s="64" t="s">
        <v>7</v>
      </c>
      <c r="AD8" s="5" t="s">
        <v>8</v>
      </c>
    </row>
    <row r="9" spans="1:30" s="6" customFormat="1" ht="18" customHeight="1">
      <c r="B9" s="67"/>
      <c r="C9" s="66" t="s">
        <v>9</v>
      </c>
      <c r="D9" s="65" t="s">
        <v>10</v>
      </c>
      <c r="AD9" s="5" t="s">
        <v>11</v>
      </c>
    </row>
    <row r="10" spans="1:30" s="6" customFormat="1" ht="18" customHeight="1">
      <c r="B10" s="68" t="s">
        <v>12</v>
      </c>
      <c r="C10" s="58"/>
      <c r="D10" s="59"/>
      <c r="AD10" s="8"/>
    </row>
    <row r="11" spans="1:30">
      <c r="A11" s="9" t="s">
        <v>13</v>
      </c>
      <c r="B11" s="69" t="s">
        <v>14</v>
      </c>
      <c r="C11" s="75">
        <f>מזומנים!J11</f>
        <v>1613630.1582564351</v>
      </c>
      <c r="D11" s="93">
        <f>C11/$C$42</f>
        <v>0.11321726264879664</v>
      </c>
    </row>
    <row r="12" spans="1:30">
      <c r="B12" s="69" t="s">
        <v>15</v>
      </c>
      <c r="C12" s="60"/>
      <c r="D12" s="60"/>
    </row>
    <row r="13" spans="1:30">
      <c r="A13" s="10" t="s">
        <v>13</v>
      </c>
      <c r="B13" s="70" t="s">
        <v>16</v>
      </c>
      <c r="C13" s="77">
        <v>1324543.3332832947</v>
      </c>
      <c r="D13" s="78">
        <f t="shared" ref="D13:D22" si="0">C13/$C$42</f>
        <v>9.2934040484272978E-2</v>
      </c>
    </row>
    <row r="14" spans="1:30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0">
      <c r="A15" s="10" t="s">
        <v>13</v>
      </c>
      <c r="B15" s="70" t="s">
        <v>18</v>
      </c>
      <c r="C15" s="77">
        <v>2041364.4822088575</v>
      </c>
      <c r="D15" s="78">
        <f t="shared" si="0"/>
        <v>0.14322842044170334</v>
      </c>
    </row>
    <row r="16" spans="1:30">
      <c r="A16" s="10" t="s">
        <v>13</v>
      </c>
      <c r="B16" s="70" t="s">
        <v>19</v>
      </c>
      <c r="C16" s="77">
        <v>2017948.8384905434</v>
      </c>
      <c r="D16" s="78">
        <f t="shared" si="0"/>
        <v>0.14158550674714798</v>
      </c>
    </row>
    <row r="17" spans="1:4">
      <c r="A17" s="10" t="s">
        <v>13</v>
      </c>
      <c r="B17" s="70" t="s">
        <v>195</v>
      </c>
      <c r="C17" s="77">
        <v>1780239.4562869847</v>
      </c>
      <c r="D17" s="78">
        <f t="shared" si="0"/>
        <v>0.12490708423420772</v>
      </c>
    </row>
    <row r="18" spans="1:4">
      <c r="A18" s="10" t="s">
        <v>13</v>
      </c>
      <c r="B18" s="70" t="s">
        <v>20</v>
      </c>
      <c r="C18" s="77">
        <v>251657.27802647153</v>
      </c>
      <c r="D18" s="78">
        <f t="shared" si="0"/>
        <v>1.7657049850004339E-2</v>
      </c>
    </row>
    <row r="19" spans="1:4">
      <c r="A19" s="10" t="s">
        <v>13</v>
      </c>
      <c r="B19" s="70" t="s">
        <v>21</v>
      </c>
      <c r="C19" s="77">
        <v>270.58903992869602</v>
      </c>
      <c r="D19" s="78">
        <f t="shared" si="0"/>
        <v>1.8985360583862108E-5</v>
      </c>
    </row>
    <row r="20" spans="1:4">
      <c r="A20" s="10" t="s">
        <v>13</v>
      </c>
      <c r="B20" s="70" t="s">
        <v>22</v>
      </c>
      <c r="C20" s="77">
        <v>2297.7743086</v>
      </c>
      <c r="D20" s="78">
        <f t="shared" si="0"/>
        <v>1.61218923725074E-4</v>
      </c>
    </row>
    <row r="21" spans="1:4">
      <c r="A21" s="10" t="s">
        <v>13</v>
      </c>
      <c r="B21" s="70" t="s">
        <v>23</v>
      </c>
      <c r="C21" s="77">
        <v>19116.140460043993</v>
      </c>
      <c r="D21" s="78">
        <f t="shared" si="0"/>
        <v>1.3412473014477126E-3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109974.6593915448</v>
      </c>
      <c r="D26" s="78">
        <f t="shared" si="1"/>
        <v>7.7161608769745014E-3</v>
      </c>
    </row>
    <row r="27" spans="1:4">
      <c r="A27" s="10" t="s">
        <v>13</v>
      </c>
      <c r="B27" s="70" t="s">
        <v>28</v>
      </c>
      <c r="C27" s="77">
        <v>425620.34050990548</v>
      </c>
      <c r="D27" s="78">
        <f t="shared" si="1"/>
        <v>2.9862834202508969E-2</v>
      </c>
    </row>
    <row r="28" spans="1:4">
      <c r="A28" s="10" t="s">
        <v>13</v>
      </c>
      <c r="B28" s="70" t="s">
        <v>29</v>
      </c>
      <c r="C28" s="77">
        <v>2486755.8200883917</v>
      </c>
      <c r="D28" s="78">
        <f t="shared" si="1"/>
        <v>0.17447844872370608</v>
      </c>
    </row>
    <row r="29" spans="1:4">
      <c r="A29" s="10" t="s">
        <v>13</v>
      </c>
      <c r="B29" s="70" t="s">
        <v>30</v>
      </c>
      <c r="C29" s="77">
        <v>13.15039819275</v>
      </c>
      <c r="D29" s="78">
        <f t="shared" si="1"/>
        <v>9.2267244666124524E-7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-104812.52594179506</v>
      </c>
      <c r="D31" s="78">
        <f t="shared" si="1"/>
        <v>-7.3539696923228962E-3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1936888.2402387101</v>
      </c>
      <c r="D33" s="78">
        <f t="shared" si="1"/>
        <v>0.13589804546874523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212176.60974000001</v>
      </c>
      <c r="D35" s="78">
        <f t="shared" si="1"/>
        <v>1.4886964543858794E-2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134825.56849420184</v>
      </c>
      <c r="D37" s="78">
        <f t="shared" si="1"/>
        <v>9.4597772121928526E-3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14252509.913280314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1367362.6692690318</v>
      </c>
      <c r="D43" s="78">
        <f>C43/$C$42</f>
        <v>9.5938377000877581E-2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4">
        <v>4.0334000000000003</v>
      </c>
    </row>
    <row r="48" spans="1:4">
      <c r="C48" t="s">
        <v>120</v>
      </c>
      <c r="D48" s="94">
        <v>2.4485999999999999</v>
      </c>
    </row>
    <row r="49" spans="3:4">
      <c r="C49" t="s">
        <v>106</v>
      </c>
      <c r="D49" s="94">
        <v>3.6920000000000002</v>
      </c>
    </row>
    <row r="50" spans="3:4">
      <c r="C50" t="s">
        <v>203</v>
      </c>
      <c r="D50" s="94">
        <v>0.47010000000000002</v>
      </c>
    </row>
    <row r="51" spans="3:4">
      <c r="C51" t="s">
        <v>116</v>
      </c>
      <c r="D51" s="94">
        <v>2.7841999999999998</v>
      </c>
    </row>
    <row r="52" spans="3:4">
      <c r="C52" t="s">
        <v>200</v>
      </c>
      <c r="D52" s="94">
        <v>2.5600999999999999E-2</v>
      </c>
    </row>
    <row r="53" spans="3:4">
      <c r="C53" t="s">
        <v>202</v>
      </c>
      <c r="D53" s="94">
        <v>0.54149999999999998</v>
      </c>
    </row>
    <row r="54" spans="3:4">
      <c r="C54" t="s">
        <v>204</v>
      </c>
      <c r="D54" s="94">
        <v>0.34350000000000003</v>
      </c>
    </row>
    <row r="55" spans="3:4">
      <c r="C55" t="s">
        <v>201</v>
      </c>
      <c r="D55" s="94">
        <v>0.34229999999999999</v>
      </c>
    </row>
    <row r="56" spans="3:4">
      <c r="C56" t="s">
        <v>113</v>
      </c>
      <c r="D56" s="94">
        <v>4.6717000000000004</v>
      </c>
    </row>
    <row r="57" spans="3:4">
      <c r="C57" t="s">
        <v>199</v>
      </c>
      <c r="D57" s="94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C57">
    <sortCondition ref="C47:C57"/>
  </sortState>
  <mergeCells count="1">
    <mergeCell ref="B6:D6"/>
  </mergeCells>
  <dataValidations count="1">
    <dataValidation allowBlank="1" showInputMessage="1" showErrorMessage="1" sqref="C1:C4" xr:uid="{62A94E33-EB6F-409C-BE24-8A2E55501BA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4"/>
  <sheetViews>
    <sheetView rightToLeft="1" topLeftCell="A13" workbookViewId="0">
      <selection activeCell="F19" sqref="F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16.140625" style="16" bestFit="1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4032</v>
      </c>
    </row>
    <row r="3" spans="2:20" s="1" customFormat="1">
      <c r="B3" s="2" t="s">
        <v>2</v>
      </c>
      <c r="C3" s="26" t="s">
        <v>4033</v>
      </c>
    </row>
    <row r="4" spans="2:20" s="1" customFormat="1">
      <c r="B4" s="2" t="s">
        <v>3</v>
      </c>
      <c r="C4" s="88" t="s">
        <v>197</v>
      </c>
    </row>
    <row r="5" spans="2:20">
      <c r="B5" s="2"/>
    </row>
    <row r="7" spans="2:20" ht="26.25" customHeight="1">
      <c r="B7" s="106" t="s">
        <v>47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J12+J61</f>
        <v>1613630.1582564351</v>
      </c>
      <c r="K11" s="76">
        <f>J11/$J$11</f>
        <v>1</v>
      </c>
      <c r="L11" s="76">
        <f>J11/'סכום נכסי הקרן'!$C$42</f>
        <v>0.11321726264879664</v>
      </c>
      <c r="T11" s="89"/>
    </row>
    <row r="12" spans="2:20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J13+J19+J51+J53+J55+J57+J59</f>
        <v>1525927.8038964351</v>
      </c>
      <c r="K12" s="80">
        <f t="shared" ref="K12:K67" si="0">J12/$J$11</f>
        <v>0.94564903617396168</v>
      </c>
      <c r="L12" s="80">
        <f>J12/'סכום נכסי הקרן'!$C$42</f>
        <v>0.10706379530208882</v>
      </c>
    </row>
    <row r="13" spans="2:20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791400.51443999994</v>
      </c>
      <c r="K13" s="80">
        <f t="shared" si="0"/>
        <v>0.49044727528836385</v>
      </c>
      <c r="L13" s="80">
        <f>J13/'סכום נכסי הקרן'!$C$42</f>
        <v>5.5527097981709357E-2</v>
      </c>
    </row>
    <row r="14" spans="2:20">
      <c r="B14" s="90" t="s">
        <v>4034</v>
      </c>
      <c r="C14" t="s">
        <v>207</v>
      </c>
      <c r="D14">
        <v>11</v>
      </c>
      <c r="E14" t="s">
        <v>208</v>
      </c>
      <c r="F14" t="s">
        <v>209</v>
      </c>
      <c r="G14" t="s">
        <v>102</v>
      </c>
      <c r="H14" s="91">
        <v>4.3799999999999999E-2</v>
      </c>
      <c r="I14" s="91">
        <v>4.3799999999999999E-2</v>
      </c>
      <c r="J14" s="92">
        <f>1190.44501+175687.95332</f>
        <v>176878.39833</v>
      </c>
      <c r="K14" s="91">
        <f t="shared" si="0"/>
        <v>0.10961520359852546</v>
      </c>
      <c r="L14" s="91">
        <f>J14/'סכום נכסי הקרן'!$C$42</f>
        <v>1.2410333296115576E-2</v>
      </c>
    </row>
    <row r="15" spans="2:20">
      <c r="B15" s="90" t="s">
        <v>4035</v>
      </c>
      <c r="C15" s="90" t="s">
        <v>210</v>
      </c>
      <c r="D15">
        <v>12</v>
      </c>
      <c r="E15" t="s">
        <v>208</v>
      </c>
      <c r="F15" t="s">
        <v>209</v>
      </c>
      <c r="G15" t="s">
        <v>102</v>
      </c>
      <c r="H15" s="91">
        <v>4.3700000000000003E-2</v>
      </c>
      <c r="I15" s="91">
        <v>4.3700000000000003E-2</v>
      </c>
      <c r="J15" s="92">
        <f>5237.58152+105845.98644</f>
        <v>111083.56795999999</v>
      </c>
      <c r="K15" s="91">
        <f t="shared" si="0"/>
        <v>6.8840785722565051E-2</v>
      </c>
      <c r="L15" s="91">
        <f>J15/'סכום נכסי הקרן'!$C$42</f>
        <v>7.7939653181011773E-3</v>
      </c>
    </row>
    <row r="16" spans="2:20">
      <c r="B16" s="90" t="s">
        <v>4036</v>
      </c>
      <c r="C16" t="s">
        <v>214</v>
      </c>
      <c r="D16">
        <v>10</v>
      </c>
      <c r="E16" t="s">
        <v>208</v>
      </c>
      <c r="F16" t="s">
        <v>209</v>
      </c>
      <c r="G16" t="s">
        <v>102</v>
      </c>
      <c r="H16" s="91">
        <v>4.3900000000000002E-2</v>
      </c>
      <c r="I16" s="91">
        <v>4.3900000000000002E-2</v>
      </c>
      <c r="J16" s="92">
        <f>285254.48249+(9344941.67+29059.24)/1000+(16831.08+62909.04+11042.27)/1000+184237.83608</f>
        <v>478957.10187000001</v>
      </c>
      <c r="K16" s="91">
        <f t="shared" si="0"/>
        <v>0.2968196271117815</v>
      </c>
      <c r="L16" s="91">
        <f>J16/'סכום נכסי הקרן'!$C$42</f>
        <v>3.3605105682032448E-2</v>
      </c>
    </row>
    <row r="17" spans="2:12">
      <c r="B17" s="90" t="s">
        <v>4037</v>
      </c>
      <c r="C17" s="90" t="s">
        <v>4038</v>
      </c>
      <c r="D17">
        <v>20</v>
      </c>
      <c r="E17" t="s">
        <v>208</v>
      </c>
      <c r="F17" t="s">
        <v>209</v>
      </c>
      <c r="G17" t="s">
        <v>102</v>
      </c>
      <c r="H17" s="91">
        <v>4.2700000000000002E-2</v>
      </c>
      <c r="I17" s="91">
        <v>4.2700000000000002E-2</v>
      </c>
      <c r="J17" s="92">
        <v>24454.12602</v>
      </c>
      <c r="K17" s="91">
        <f t="shared" si="0"/>
        <v>1.5154727925030387E-2</v>
      </c>
      <c r="L17" s="91">
        <f>J17/'סכום נכסי הקרן'!$C$42</f>
        <v>1.7157768118592183E-3</v>
      </c>
    </row>
    <row r="18" spans="2:12">
      <c r="B18" s="90" t="s">
        <v>4039</v>
      </c>
      <c r="C18" t="s">
        <v>211</v>
      </c>
      <c r="D18">
        <v>26</v>
      </c>
      <c r="E18" t="s">
        <v>208</v>
      </c>
      <c r="F18" t="s">
        <v>209</v>
      </c>
      <c r="G18" t="s">
        <v>102</v>
      </c>
      <c r="H18" s="91">
        <v>0</v>
      </c>
      <c r="I18" s="91">
        <v>0</v>
      </c>
      <c r="J18" s="92">
        <v>27.320260000000001</v>
      </c>
      <c r="K18" s="91">
        <f t="shared" si="0"/>
        <v>1.6930930461488262E-5</v>
      </c>
      <c r="L18" s="91">
        <f>J18/'סכום נכסי הקרן'!$C$42</f>
        <v>1.916873600946828E-6</v>
      </c>
    </row>
    <row r="19" spans="2:12">
      <c r="B19" s="79" t="s">
        <v>215</v>
      </c>
      <c r="D19" s="16"/>
      <c r="I19" s="80">
        <v>0</v>
      </c>
      <c r="J19" s="81">
        <f>SUM(J20:J50)</f>
        <v>734527.28945643513</v>
      </c>
      <c r="K19" s="80">
        <f t="shared" si="0"/>
        <v>0.45520176088559783</v>
      </c>
      <c r="L19" s="80">
        <f>J19/'סכום נכסי הקרן'!$C$42</f>
        <v>5.1536697320379452E-2</v>
      </c>
    </row>
    <row r="20" spans="2:12">
      <c r="B20" s="90" t="s">
        <v>4034</v>
      </c>
      <c r="C20" s="90" t="s">
        <v>224</v>
      </c>
      <c r="D20">
        <v>11</v>
      </c>
      <c r="E20" t="s">
        <v>208</v>
      </c>
      <c r="F20" t="s">
        <v>209</v>
      </c>
      <c r="G20" t="s">
        <v>110</v>
      </c>
      <c r="H20" s="91">
        <v>0</v>
      </c>
      <c r="I20" s="91">
        <v>0</v>
      </c>
      <c r="J20" s="92">
        <f>0.002178036+0.19738</f>
        <v>0.19955803599999999</v>
      </c>
      <c r="K20" s="91">
        <f t="shared" si="0"/>
        <v>1.2367024437348587E-7</v>
      </c>
      <c r="L20" s="91">
        <f>J20/'סכום נכסי הקרן'!$C$42</f>
        <v>1.4001606539073814E-8</v>
      </c>
    </row>
    <row r="21" spans="2:12">
      <c r="B21" s="90" t="s">
        <v>4035</v>
      </c>
      <c r="C21" s="90" t="s">
        <v>225</v>
      </c>
      <c r="D21">
        <v>12</v>
      </c>
      <c r="E21" t="s">
        <v>208</v>
      </c>
      <c r="F21" t="s">
        <v>209</v>
      </c>
      <c r="G21" t="s">
        <v>110</v>
      </c>
      <c r="H21" s="91">
        <v>2.75E-2</v>
      </c>
      <c r="I21" s="91">
        <v>2.75E-2</v>
      </c>
      <c r="J21" s="92">
        <f>1.340379488+957.24287</f>
        <v>958.58324948800009</v>
      </c>
      <c r="K21" s="91">
        <f t="shared" si="0"/>
        <v>5.9405387571819532E-4</v>
      </c>
      <c r="L21" s="91">
        <f>J21/'סכום נכסי הקרן'!$C$42</f>
        <v>6.7257153674722507E-5</v>
      </c>
    </row>
    <row r="22" spans="2:12">
      <c r="B22" s="90" t="s">
        <v>4036</v>
      </c>
      <c r="C22" t="s">
        <v>227</v>
      </c>
      <c r="D22">
        <v>10</v>
      </c>
      <c r="E22" t="s">
        <v>208</v>
      </c>
      <c r="F22" t="s">
        <v>209</v>
      </c>
      <c r="G22" t="s">
        <v>110</v>
      </c>
      <c r="H22" s="91">
        <v>2.8500000000000001E-2</v>
      </c>
      <c r="I22" s="91">
        <v>2.8500000000000001E-2</v>
      </c>
      <c r="J22" s="92">
        <f>1114.951269642+183.372722904+31676.80481</f>
        <v>32975.128802546002</v>
      </c>
      <c r="K22" s="91">
        <f t="shared" si="0"/>
        <v>2.0435369674905182E-2</v>
      </c>
      <c r="L22" s="91">
        <f>J22/'סכום נכסי הקרן'!$C$42</f>
        <v>2.3136366158089936E-3</v>
      </c>
    </row>
    <row r="23" spans="2:12">
      <c r="B23" s="90" t="s">
        <v>4037</v>
      </c>
      <c r="C23" s="90" t="s">
        <v>4040</v>
      </c>
      <c r="D23">
        <v>20</v>
      </c>
      <c r="E23" t="s">
        <v>208</v>
      </c>
      <c r="F23" t="s">
        <v>209</v>
      </c>
      <c r="G23" t="s">
        <v>110</v>
      </c>
      <c r="H23" s="91">
        <v>0</v>
      </c>
      <c r="I23" s="91">
        <v>0</v>
      </c>
      <c r="J23" s="92">
        <v>670.54379000000006</v>
      </c>
      <c r="K23" s="91">
        <f t="shared" si="0"/>
        <v>4.1554986225873357E-4</v>
      </c>
      <c r="L23" s="91">
        <f>J23/'סכום נכסי הקרן'!$C$42</f>
        <v>4.7047417899018306E-5</v>
      </c>
    </row>
    <row r="24" spans="2:12">
      <c r="B24" s="90" t="s">
        <v>4039</v>
      </c>
      <c r="C24" t="s">
        <v>226</v>
      </c>
      <c r="D24">
        <v>26</v>
      </c>
      <c r="E24" t="s">
        <v>208</v>
      </c>
      <c r="F24" t="s">
        <v>209</v>
      </c>
      <c r="G24" t="s">
        <v>110</v>
      </c>
      <c r="H24" s="91">
        <v>0</v>
      </c>
      <c r="I24" s="91">
        <v>0</v>
      </c>
      <c r="J24" s="92">
        <v>1.013835424</v>
      </c>
      <c r="K24" s="91">
        <f t="shared" si="0"/>
        <v>6.282947915992552E-7</v>
      </c>
      <c r="L24" s="91">
        <f>J24/'סכום נכסי הקרן'!$C$42</f>
        <v>7.1133816441363816E-8</v>
      </c>
    </row>
    <row r="25" spans="2:12">
      <c r="B25" s="90" t="s">
        <v>4034</v>
      </c>
      <c r="C25" s="90" t="s">
        <v>4041</v>
      </c>
      <c r="D25">
        <v>11</v>
      </c>
      <c r="E25" t="s">
        <v>208</v>
      </c>
      <c r="F25" t="s">
        <v>209</v>
      </c>
      <c r="G25" t="s">
        <v>120</v>
      </c>
      <c r="H25" s="91">
        <v>0</v>
      </c>
      <c r="I25" s="91">
        <v>0</v>
      </c>
      <c r="J25" s="92">
        <v>1.74E-3</v>
      </c>
      <c r="K25" s="91">
        <f t="shared" si="0"/>
        <v>1.078314005905858E-9</v>
      </c>
      <c r="L25" s="91">
        <f>J25/'סכום נכסי הקרן'!$C$42</f>
        <v>1.2208376002451958E-10</v>
      </c>
    </row>
    <row r="26" spans="2:12">
      <c r="B26" s="90" t="s">
        <v>4035</v>
      </c>
      <c r="C26" t="s">
        <v>217</v>
      </c>
      <c r="D26">
        <v>12</v>
      </c>
      <c r="E26" t="s">
        <v>208</v>
      </c>
      <c r="F26" t="s">
        <v>209</v>
      </c>
      <c r="G26" t="s">
        <v>120</v>
      </c>
      <c r="H26" s="91">
        <v>0</v>
      </c>
      <c r="I26" s="91">
        <v>0</v>
      </c>
      <c r="J26" s="92">
        <v>192.170266134</v>
      </c>
      <c r="K26" s="91">
        <f t="shared" si="0"/>
        <v>1.1909189051203929E-4</v>
      </c>
      <c r="L26" s="91">
        <f>J26/'סכום נכסי הקרן'!$C$42</f>
        <v>1.3483257847443285E-5</v>
      </c>
    </row>
    <row r="27" spans="2:12">
      <c r="B27" s="90" t="s">
        <v>4036</v>
      </c>
      <c r="C27" t="s">
        <v>4042</v>
      </c>
      <c r="D27">
        <v>10</v>
      </c>
      <c r="E27" t="s">
        <v>208</v>
      </c>
      <c r="F27" t="s">
        <v>209</v>
      </c>
      <c r="G27" t="s">
        <v>120</v>
      </c>
      <c r="H27" s="91">
        <v>0</v>
      </c>
      <c r="I27" s="91">
        <v>0</v>
      </c>
      <c r="J27" s="92">
        <v>1.0060000000000003E-2</v>
      </c>
      <c r="K27" s="91">
        <f t="shared" si="0"/>
        <v>6.2343901720763993E-9</v>
      </c>
      <c r="L27" s="91">
        <f>J27/'סכום נכסי הקרן'!$C$42</f>
        <v>7.0584058956705011E-10</v>
      </c>
    </row>
    <row r="28" spans="2:12">
      <c r="B28" s="90" t="s">
        <v>4037</v>
      </c>
      <c r="C28" s="90" t="s">
        <v>4043</v>
      </c>
      <c r="D28">
        <v>20</v>
      </c>
      <c r="E28" t="s">
        <v>208</v>
      </c>
      <c r="F28" t="s">
        <v>209</v>
      </c>
      <c r="G28" t="s">
        <v>120</v>
      </c>
      <c r="H28" s="91">
        <v>0</v>
      </c>
      <c r="I28" s="91">
        <v>0</v>
      </c>
      <c r="J28" s="92">
        <v>1.2696800000000001</v>
      </c>
      <c r="K28" s="91">
        <f t="shared" si="0"/>
        <v>7.8684696955089069E-7</v>
      </c>
      <c r="L28" s="91">
        <f>J28/'סכום נכסי הקרן'!$C$42</f>
        <v>8.908466001605288E-8</v>
      </c>
    </row>
    <row r="29" spans="2:12">
      <c r="B29" s="90" t="s">
        <v>4034</v>
      </c>
      <c r="C29" s="90" t="s">
        <v>218</v>
      </c>
      <c r="D29">
        <v>11</v>
      </c>
      <c r="E29" t="s">
        <v>208</v>
      </c>
      <c r="F29" t="s">
        <v>209</v>
      </c>
      <c r="G29" t="s">
        <v>106</v>
      </c>
      <c r="H29" s="91">
        <v>4.5600000000000002E-2</v>
      </c>
      <c r="I29" s="91">
        <v>4.5600000000000002E-2</v>
      </c>
      <c r="J29" s="92">
        <f>37559.50985384+65589.19959</f>
        <v>103148.70944383999</v>
      </c>
      <c r="K29" s="91">
        <f t="shared" si="0"/>
        <v>6.3923389703681902E-2</v>
      </c>
      <c r="L29" s="91">
        <f>J29/'סכום נכסי הקרן'!$C$42</f>
        <v>7.237231201483136E-3</v>
      </c>
    </row>
    <row r="30" spans="2:12">
      <c r="B30" s="90" t="s">
        <v>4035</v>
      </c>
      <c r="C30" s="90" t="s">
        <v>4044</v>
      </c>
      <c r="D30">
        <v>12</v>
      </c>
      <c r="E30" t="s">
        <v>208</v>
      </c>
      <c r="F30" t="s">
        <v>209</v>
      </c>
      <c r="G30" t="s">
        <v>106</v>
      </c>
      <c r="H30" s="91">
        <v>4.6600000000000003E-2</v>
      </c>
      <c r="I30" s="91">
        <v>4.6600000000000003E-2</v>
      </c>
      <c r="J30" s="92">
        <f>79047.18716388+49974.47895</f>
        <v>129021.66611388</v>
      </c>
      <c r="K30" s="91">
        <f t="shared" si="0"/>
        <v>7.9957396342474729E-2</v>
      </c>
      <c r="L30" s="91">
        <f>J30/'סכום נכסי הקרן'!$C$42</f>
        <v>9.052557542419893E-3</v>
      </c>
    </row>
    <row r="31" spans="2:12">
      <c r="B31" s="90" t="s">
        <v>4036</v>
      </c>
      <c r="C31" t="s">
        <v>220</v>
      </c>
      <c r="D31">
        <v>10</v>
      </c>
      <c r="E31" t="s">
        <v>208</v>
      </c>
      <c r="F31" t="s">
        <v>209</v>
      </c>
      <c r="G31" t="s">
        <v>106</v>
      </c>
      <c r="H31" s="91">
        <v>4.5100000000000001E-2</v>
      </c>
      <c r="I31" s="91">
        <v>4.5100000000000001E-2</v>
      </c>
      <c r="J31" s="92">
        <f>48115.9979378+278981.06226</f>
        <v>327097.06019779999</v>
      </c>
      <c r="K31" s="91">
        <f t="shared" si="0"/>
        <v>0.20270881684018349</v>
      </c>
      <c r="L31" s="91">
        <f>J31/'סכום נכסי הקרן'!$C$42</f>
        <v>2.2950137357421865E-2</v>
      </c>
    </row>
    <row r="32" spans="2:12">
      <c r="B32" s="90" t="s">
        <v>4037</v>
      </c>
      <c r="C32" s="90" t="s">
        <v>4045</v>
      </c>
      <c r="D32">
        <v>20</v>
      </c>
      <c r="E32" t="s">
        <v>208</v>
      </c>
      <c r="F32" t="s">
        <v>209</v>
      </c>
      <c r="G32" t="s">
        <v>106</v>
      </c>
      <c r="H32" s="91">
        <v>4.6600000000000003E-2</v>
      </c>
      <c r="I32" s="91">
        <v>4.6600000000000003E-2</v>
      </c>
      <c r="J32" s="92">
        <v>125271.59776</v>
      </c>
      <c r="K32" s="91">
        <f t="shared" si="0"/>
        <v>7.7633401383225803E-2</v>
      </c>
      <c r="L32" s="91">
        <f>J32/'סכום נכסי הקרן'!$C$42</f>
        <v>8.7894411947241277E-3</v>
      </c>
    </row>
    <row r="33" spans="2:12">
      <c r="B33" s="90" t="s">
        <v>4039</v>
      </c>
      <c r="C33" t="s">
        <v>219</v>
      </c>
      <c r="D33">
        <v>26</v>
      </c>
      <c r="E33" t="s">
        <v>208</v>
      </c>
      <c r="F33" t="s">
        <v>209</v>
      </c>
      <c r="G33" t="s">
        <v>106</v>
      </c>
      <c r="H33" s="91">
        <v>0</v>
      </c>
      <c r="I33" s="91">
        <v>0</v>
      </c>
      <c r="J33" s="92">
        <v>18.384314</v>
      </c>
      <c r="K33" s="91">
        <f t="shared" si="0"/>
        <v>1.1393139813316751E-5</v>
      </c>
      <c r="L33" s="91">
        <f>J33/'סכום נכסי הקרן'!$C$42</f>
        <v>1.2899001026387445E-6</v>
      </c>
    </row>
    <row r="34" spans="2:12">
      <c r="B34" s="90" t="s">
        <v>4036</v>
      </c>
      <c r="C34" t="s">
        <v>4046</v>
      </c>
      <c r="D34">
        <v>10</v>
      </c>
      <c r="E34" t="s">
        <v>208</v>
      </c>
      <c r="F34" t="s">
        <v>209</v>
      </c>
      <c r="G34" t="s">
        <v>203</v>
      </c>
      <c r="H34" s="91">
        <v>0</v>
      </c>
      <c r="I34" s="91">
        <v>0</v>
      </c>
      <c r="J34" s="92">
        <v>1.8377644230000001</v>
      </c>
      <c r="K34" s="91">
        <f t="shared" si="0"/>
        <v>1.1389006418829873E-6</v>
      </c>
      <c r="L34" s="91">
        <f>J34/'סכום נכסי הקרן'!$C$42</f>
        <v>1.2894321310294923E-7</v>
      </c>
    </row>
    <row r="35" spans="2:12">
      <c r="B35" s="90" t="s">
        <v>4034</v>
      </c>
      <c r="C35" t="s">
        <v>221</v>
      </c>
      <c r="D35">
        <v>11</v>
      </c>
      <c r="E35" t="s">
        <v>208</v>
      </c>
      <c r="F35" t="s">
        <v>209</v>
      </c>
      <c r="G35" t="s">
        <v>116</v>
      </c>
      <c r="H35" s="91">
        <v>0</v>
      </c>
      <c r="I35" s="91">
        <v>0</v>
      </c>
      <c r="J35" s="92">
        <v>1.3948841999999999E-2</v>
      </c>
      <c r="K35" s="91">
        <f t="shared" si="0"/>
        <v>8.6443860314757924E-9</v>
      </c>
      <c r="L35" s="91">
        <f>J35/'סכום נכסי הקרן'!$C$42</f>
        <v>9.7869372376318363E-10</v>
      </c>
    </row>
    <row r="36" spans="2:12">
      <c r="B36" s="90" t="s">
        <v>4035</v>
      </c>
      <c r="C36" t="s">
        <v>222</v>
      </c>
      <c r="D36">
        <v>12</v>
      </c>
      <c r="E36" t="s">
        <v>208</v>
      </c>
      <c r="F36" t="s">
        <v>209</v>
      </c>
      <c r="G36" t="s">
        <v>116</v>
      </c>
      <c r="H36" s="91">
        <v>0</v>
      </c>
      <c r="I36" s="91">
        <v>0</v>
      </c>
      <c r="J36" s="92">
        <v>592.40431280400003</v>
      </c>
      <c r="K36" s="91">
        <f t="shared" si="0"/>
        <v>3.6712521129631507E-4</v>
      </c>
      <c r="L36" s="91">
        <f>J36/'סכום נכסי הקרן'!$C$42</f>
        <v>4.1564911472329867E-5</v>
      </c>
    </row>
    <row r="37" spans="2:12">
      <c r="B37" s="90" t="s">
        <v>4036</v>
      </c>
      <c r="C37" t="s">
        <v>223</v>
      </c>
      <c r="D37">
        <v>10</v>
      </c>
      <c r="E37" t="s">
        <v>208</v>
      </c>
      <c r="F37" t="s">
        <v>209</v>
      </c>
      <c r="G37" t="s">
        <v>116</v>
      </c>
      <c r="H37" s="91">
        <v>0</v>
      </c>
      <c r="I37" s="91">
        <v>0</v>
      </c>
      <c r="J37" s="92">
        <f>0.278308632+495.97539</f>
        <v>496.25369863200001</v>
      </c>
      <c r="K37" s="91">
        <f t="shared" si="0"/>
        <v>3.0753868604452316E-4</v>
      </c>
      <c r="L37" s="91">
        <f>J37/'סכום נכסי הקרן'!$C$42</f>
        <v>3.481868819256859E-5</v>
      </c>
    </row>
    <row r="38" spans="2:12">
      <c r="B38" s="90" t="s">
        <v>4037</v>
      </c>
      <c r="C38" s="90" t="s">
        <v>4047</v>
      </c>
      <c r="D38">
        <v>20</v>
      </c>
      <c r="E38" t="s">
        <v>208</v>
      </c>
      <c r="F38" t="s">
        <v>209</v>
      </c>
      <c r="G38" t="s">
        <v>116</v>
      </c>
      <c r="H38" s="91">
        <v>0</v>
      </c>
      <c r="I38" s="91">
        <v>0</v>
      </c>
      <c r="J38" s="92">
        <v>13.43252</v>
      </c>
      <c r="K38" s="91">
        <f t="shared" si="0"/>
        <v>8.3244106037991696E-6</v>
      </c>
      <c r="L38" s="91">
        <f>J38/'סכום נכסי הקרן'!$C$42</f>
        <v>9.4246698172675835E-7</v>
      </c>
    </row>
    <row r="39" spans="2:12">
      <c r="B39" s="90" t="s">
        <v>4035</v>
      </c>
      <c r="C39" s="90" t="s">
        <v>4048</v>
      </c>
      <c r="D39">
        <v>12</v>
      </c>
      <c r="E39" t="s">
        <v>208</v>
      </c>
      <c r="F39" t="s">
        <v>209</v>
      </c>
      <c r="G39" t="s">
        <v>200</v>
      </c>
      <c r="H39" s="91">
        <v>0</v>
      </c>
      <c r="I39" s="91">
        <v>0</v>
      </c>
      <c r="J39" s="92">
        <v>13.37251</v>
      </c>
      <c r="K39" s="91">
        <f t="shared" si="0"/>
        <v>8.2872211650092789E-6</v>
      </c>
      <c r="L39" s="91">
        <f>J39/'סכום נכסי הקרן'!$C$42</f>
        <v>9.3825649526752194E-7</v>
      </c>
    </row>
    <row r="40" spans="2:12">
      <c r="B40" s="90" t="s">
        <v>4036</v>
      </c>
      <c r="C40" t="s">
        <v>4049</v>
      </c>
      <c r="D40">
        <v>10</v>
      </c>
      <c r="E40" t="s">
        <v>208</v>
      </c>
      <c r="F40" t="s">
        <v>209</v>
      </c>
      <c r="G40" t="s">
        <v>200</v>
      </c>
      <c r="H40" s="91">
        <v>0</v>
      </c>
      <c r="I40" s="91">
        <v>0</v>
      </c>
      <c r="J40" s="92">
        <v>6.6863199999999994</v>
      </c>
      <c r="K40" s="91">
        <f t="shared" si="0"/>
        <v>4.1436508643496868E-6</v>
      </c>
      <c r="L40" s="91">
        <f>J40/'סכום נכסי הקרן'!$C$42</f>
        <v>4.6913280823399173E-7</v>
      </c>
    </row>
    <row r="41" spans="2:12">
      <c r="B41" s="90" t="s">
        <v>4037</v>
      </c>
      <c r="C41" s="90" t="s">
        <v>4050</v>
      </c>
      <c r="D41">
        <v>20</v>
      </c>
      <c r="E41" t="s">
        <v>208</v>
      </c>
      <c r="F41" t="s">
        <v>209</v>
      </c>
      <c r="G41" t="s">
        <v>200</v>
      </c>
      <c r="H41" s="91">
        <v>0</v>
      </c>
      <c r="I41" s="91">
        <v>0</v>
      </c>
      <c r="J41" s="92">
        <v>2.3112699999999999</v>
      </c>
      <c r="K41" s="91">
        <f t="shared" si="0"/>
        <v>1.4323418462241565E-6</v>
      </c>
      <c r="L41" s="91">
        <f>J41/'סכום נכסי הקרן'!$C$42</f>
        <v>1.621658230068226E-7</v>
      </c>
    </row>
    <row r="42" spans="2:12">
      <c r="B42" s="90" t="s">
        <v>4035</v>
      </c>
      <c r="C42" t="s">
        <v>228</v>
      </c>
      <c r="D42">
        <v>12</v>
      </c>
      <c r="E42" t="s">
        <v>208</v>
      </c>
      <c r="F42" t="s">
        <v>209</v>
      </c>
      <c r="G42" t="s">
        <v>202</v>
      </c>
      <c r="H42" s="91">
        <v>0</v>
      </c>
      <c r="I42" s="91">
        <v>0</v>
      </c>
      <c r="J42" s="92">
        <v>0.38263472999999998</v>
      </c>
      <c r="K42" s="91">
        <f t="shared" si="0"/>
        <v>2.3712666006034846E-7</v>
      </c>
      <c r="L42" s="91">
        <f>J42/'סכום נכסי הקרן'!$C$42</f>
        <v>2.6846831353084388E-8</v>
      </c>
    </row>
    <row r="43" spans="2:12">
      <c r="B43" s="90" t="s">
        <v>4036</v>
      </c>
      <c r="C43" s="90" t="s">
        <v>4051</v>
      </c>
      <c r="D43">
        <v>10</v>
      </c>
      <c r="E43" t="s">
        <v>208</v>
      </c>
      <c r="F43" t="s">
        <v>209</v>
      </c>
      <c r="G43" t="s">
        <v>204</v>
      </c>
      <c r="H43" s="91">
        <v>0</v>
      </c>
      <c r="I43" s="91">
        <v>0</v>
      </c>
      <c r="J43" s="92">
        <v>7.2897604349999998</v>
      </c>
      <c r="K43" s="91">
        <f t="shared" si="0"/>
        <v>4.5176153889418846E-6</v>
      </c>
      <c r="L43" s="91">
        <f>J43/'סכום נכסי הקרן'!$C$42</f>
        <v>5.1147204803607898E-7</v>
      </c>
    </row>
    <row r="44" spans="2:12">
      <c r="B44" s="90" t="s">
        <v>4036</v>
      </c>
      <c r="C44" t="s">
        <v>4052</v>
      </c>
      <c r="D44">
        <v>10</v>
      </c>
      <c r="E44" t="s">
        <v>208</v>
      </c>
      <c r="F44" t="s">
        <v>209</v>
      </c>
      <c r="G44" t="s">
        <v>201</v>
      </c>
      <c r="H44" s="91">
        <v>0</v>
      </c>
      <c r="I44" s="91">
        <v>0</v>
      </c>
      <c r="J44" s="92">
        <v>0.98694999999999999</v>
      </c>
      <c r="K44" s="91">
        <f t="shared" si="0"/>
        <v>6.1163333800504971E-7</v>
      </c>
      <c r="L44" s="91">
        <f>J44/'סכום נכסי הקרן'!$C$42</f>
        <v>6.9247452273677917E-8</v>
      </c>
    </row>
    <row r="45" spans="2:12">
      <c r="B45" s="90" t="s">
        <v>4037</v>
      </c>
      <c r="C45" s="90" t="s">
        <v>4053</v>
      </c>
      <c r="D45">
        <v>20</v>
      </c>
      <c r="E45" t="s">
        <v>208</v>
      </c>
      <c r="F45" t="s">
        <v>209</v>
      </c>
      <c r="G45" t="s">
        <v>201</v>
      </c>
      <c r="H45" s="91">
        <v>0</v>
      </c>
      <c r="I45" s="91">
        <v>0</v>
      </c>
      <c r="J45" s="92">
        <v>5.0000000000000002E-5</v>
      </c>
      <c r="K45" s="91">
        <f t="shared" si="0"/>
        <v>3.0986034652467181E-11</v>
      </c>
      <c r="L45" s="91">
        <f>J45/'סכום נכסי הקרן'!$C$42</f>
        <v>3.508154023693091E-12</v>
      </c>
    </row>
    <row r="46" spans="2:12">
      <c r="B46" s="90" t="s">
        <v>4034</v>
      </c>
      <c r="C46" s="90" t="s">
        <v>229</v>
      </c>
      <c r="D46">
        <v>11</v>
      </c>
      <c r="E46" t="s">
        <v>208</v>
      </c>
      <c r="F46" t="s">
        <v>209</v>
      </c>
      <c r="G46" t="s">
        <v>113</v>
      </c>
      <c r="H46" s="91">
        <v>0</v>
      </c>
      <c r="I46" s="91">
        <v>0</v>
      </c>
      <c r="J46" s="92">
        <f>4.827968365+0.05348</f>
        <v>4.8814483650000007</v>
      </c>
      <c r="K46" s="91">
        <f t="shared" si="0"/>
        <v>3.0251345638423859E-6</v>
      </c>
      <c r="L46" s="91">
        <f>J46/'סכום נכסי הקרן'!$C$42</f>
        <v>3.4249745446249627E-7</v>
      </c>
    </row>
    <row r="47" spans="2:12">
      <c r="B47" s="90" t="s">
        <v>4035</v>
      </c>
      <c r="C47" s="90" t="s">
        <v>230</v>
      </c>
      <c r="D47">
        <v>12</v>
      </c>
      <c r="E47" t="s">
        <v>208</v>
      </c>
      <c r="F47" t="s">
        <v>209</v>
      </c>
      <c r="G47" t="s">
        <v>113</v>
      </c>
      <c r="H47" s="91">
        <v>4.5280000000000001E-2</v>
      </c>
      <c r="I47" s="91">
        <v>4.5280000000000001E-2</v>
      </c>
      <c r="J47" s="92">
        <f>13721.572931187+48.38514</f>
        <v>13769.958071187</v>
      </c>
      <c r="K47" s="91">
        <f t="shared" si="0"/>
        <v>8.5335279591364117E-3</v>
      </c>
      <c r="L47" s="91">
        <f>J47/'סכום נכסי הקרן'!$C$42</f>
        <v>9.6614267627039658E-4</v>
      </c>
    </row>
    <row r="48" spans="2:12">
      <c r="B48" s="90" t="s">
        <v>4036</v>
      </c>
      <c r="C48" t="s">
        <v>231</v>
      </c>
      <c r="D48">
        <v>10</v>
      </c>
      <c r="E48" t="s">
        <v>208</v>
      </c>
      <c r="F48" t="s">
        <v>209</v>
      </c>
      <c r="G48" t="s">
        <v>113</v>
      </c>
      <c r="H48" s="91">
        <v>4.3729999999999998E-2</v>
      </c>
      <c r="I48" s="91">
        <v>4.3729999999999998E-2</v>
      </c>
      <c r="J48" s="92">
        <f>102.528725409+152.10953</f>
        <v>254.63825540900001</v>
      </c>
      <c r="K48" s="91">
        <f t="shared" si="0"/>
        <v>1.5780459611894126E-4</v>
      </c>
      <c r="L48" s="91">
        <f>J48/'סכום נכסי הקרן'!$C$42</f>
        <v>1.7866204405985449E-5</v>
      </c>
    </row>
    <row r="49" spans="2:12">
      <c r="B49" s="90" t="s">
        <v>4037</v>
      </c>
      <c r="C49" s="90" t="s">
        <v>4054</v>
      </c>
      <c r="D49">
        <v>20</v>
      </c>
      <c r="E49" t="s">
        <v>208</v>
      </c>
      <c r="F49" t="s">
        <v>209</v>
      </c>
      <c r="G49" t="s">
        <v>113</v>
      </c>
      <c r="H49" s="91">
        <v>0</v>
      </c>
      <c r="I49" s="91">
        <v>0</v>
      </c>
      <c r="J49" s="92">
        <v>4.4436800000000005</v>
      </c>
      <c r="K49" s="91">
        <f t="shared" si="0"/>
        <v>2.7538404492895077E-6</v>
      </c>
      <c r="L49" s="91">
        <f>J49/'סכום נכסי הקרן'!$C$42</f>
        <v>3.1178227744009032E-7</v>
      </c>
    </row>
    <row r="50" spans="2:12">
      <c r="B50" s="90" t="s">
        <v>4036</v>
      </c>
      <c r="C50" t="s">
        <v>4055</v>
      </c>
      <c r="D50">
        <v>10</v>
      </c>
      <c r="E50" t="s">
        <v>208</v>
      </c>
      <c r="F50" t="s">
        <v>209</v>
      </c>
      <c r="G50" t="s">
        <v>199</v>
      </c>
      <c r="H50" s="91">
        <v>0</v>
      </c>
      <c r="I50" s="91">
        <v>0</v>
      </c>
      <c r="J50" s="92">
        <v>2.0574504600000001</v>
      </c>
      <c r="K50" s="91">
        <f t="shared" si="0"/>
        <v>1.275044624985891E-6</v>
      </c>
      <c r="L50" s="91">
        <f>J50/'סכום נכסי הקרן'!$C$42</f>
        <v>1.4435706219596402E-7</v>
      </c>
    </row>
    <row r="51" spans="2:12">
      <c r="B51" s="79" t="s">
        <v>232</v>
      </c>
      <c r="D51" s="16"/>
      <c r="I51" s="80">
        <v>0</v>
      </c>
      <c r="J51" s="81">
        <f>SUM(J52)</f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212</v>
      </c>
      <c r="C52" t="s">
        <v>212</v>
      </c>
      <c r="D52" s="16"/>
      <c r="E52" t="s">
        <v>212</v>
      </c>
      <c r="G52" t="s">
        <v>212</v>
      </c>
      <c r="H52" s="91">
        <v>0</v>
      </c>
      <c r="I52" s="91">
        <v>0</v>
      </c>
      <c r="J52" s="92">
        <v>0</v>
      </c>
      <c r="K52" s="91">
        <f t="shared" si="0"/>
        <v>0</v>
      </c>
      <c r="L52" s="91">
        <f>J52/'סכום נכסי הקרן'!$C$42</f>
        <v>0</v>
      </c>
    </row>
    <row r="53" spans="2:12">
      <c r="B53" s="79" t="s">
        <v>233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212</v>
      </c>
      <c r="C54" t="s">
        <v>212</v>
      </c>
      <c r="D54" s="16"/>
      <c r="E54" t="s">
        <v>212</v>
      </c>
      <c r="G54" t="s">
        <v>212</v>
      </c>
      <c r="H54" s="91">
        <v>0</v>
      </c>
      <c r="I54" s="91">
        <v>0</v>
      </c>
      <c r="J54" s="92">
        <v>0</v>
      </c>
      <c r="K54" s="91">
        <f t="shared" si="0"/>
        <v>0</v>
      </c>
      <c r="L54" s="91">
        <f>J54/'סכום נכסי הקרן'!$C$42</f>
        <v>0</v>
      </c>
    </row>
    <row r="55" spans="2:12">
      <c r="B55" s="79" t="s">
        <v>234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212</v>
      </c>
      <c r="C56" t="s">
        <v>212</v>
      </c>
      <c r="D56" s="16"/>
      <c r="E56" t="s">
        <v>212</v>
      </c>
      <c r="G56" t="s">
        <v>212</v>
      </c>
      <c r="H56" s="91">
        <v>0</v>
      </c>
      <c r="I56" s="91">
        <v>0</v>
      </c>
      <c r="J56" s="92">
        <v>0</v>
      </c>
      <c r="K56" s="91">
        <f t="shared" si="0"/>
        <v>0</v>
      </c>
      <c r="L56" s="91">
        <f>J56/'סכום נכסי הקרן'!$C$42</f>
        <v>0</v>
      </c>
    </row>
    <row r="57" spans="2:12">
      <c r="B57" s="79" t="s">
        <v>235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212</v>
      </c>
      <c r="C58" t="s">
        <v>212</v>
      </c>
      <c r="D58" s="16"/>
      <c r="E58" t="s">
        <v>212</v>
      </c>
      <c r="G58" t="s">
        <v>212</v>
      </c>
      <c r="H58" s="91">
        <v>0</v>
      </c>
      <c r="I58" s="91">
        <v>0</v>
      </c>
      <c r="J58" s="92">
        <v>0</v>
      </c>
      <c r="K58" s="91">
        <f t="shared" si="0"/>
        <v>0</v>
      </c>
      <c r="L58" s="91">
        <f>J58/'סכום נכסי הקרן'!$C$42</f>
        <v>0</v>
      </c>
    </row>
    <row r="59" spans="2:12">
      <c r="B59" s="79" t="s">
        <v>236</v>
      </c>
      <c r="D59" s="16"/>
      <c r="I59" s="80">
        <v>0</v>
      </c>
      <c r="J59" s="81">
        <f>SUM(J60)</f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212</v>
      </c>
      <c r="C60" t="s">
        <v>212</v>
      </c>
      <c r="D60" s="16"/>
      <c r="E60" t="s">
        <v>212</v>
      </c>
      <c r="G60" t="s">
        <v>212</v>
      </c>
      <c r="H60" s="91">
        <v>0</v>
      </c>
      <c r="I60" s="91">
        <v>0</v>
      </c>
      <c r="J60" s="92">
        <v>0</v>
      </c>
      <c r="K60" s="91">
        <f t="shared" si="0"/>
        <v>0</v>
      </c>
      <c r="L60" s="91">
        <f>J60/'סכום נכסי הקרן'!$C$42</f>
        <v>0</v>
      </c>
    </row>
    <row r="61" spans="2:12">
      <c r="B61" s="79" t="s">
        <v>237</v>
      </c>
      <c r="D61" s="16"/>
      <c r="I61" s="80">
        <v>0</v>
      </c>
      <c r="J61" s="81">
        <f>J62+J66</f>
        <v>87702.354359999998</v>
      </c>
      <c r="K61" s="80">
        <f t="shared" si="0"/>
        <v>5.4350963826038323E-2</v>
      </c>
      <c r="L61" s="80">
        <f>J61/'סכום נכסי הקרן'!$C$42</f>
        <v>6.1534673467078258E-3</v>
      </c>
    </row>
    <row r="62" spans="2:12">
      <c r="B62" s="79" t="s">
        <v>238</v>
      </c>
      <c r="D62" s="16"/>
      <c r="I62" s="80">
        <v>0</v>
      </c>
      <c r="J62" s="81">
        <f>SUM(J63:J65)</f>
        <v>87702.354359999998</v>
      </c>
      <c r="K62" s="80">
        <f t="shared" si="0"/>
        <v>5.4350963826038323E-2</v>
      </c>
      <c r="L62" s="80">
        <f>J62/'סכום נכסי הקרן'!$C$42</f>
        <v>6.1534673467078258E-3</v>
      </c>
    </row>
    <row r="63" spans="2:12">
      <c r="B63" s="90" t="s">
        <v>4056</v>
      </c>
      <c r="C63" s="90" t="s">
        <v>4057</v>
      </c>
      <c r="D63">
        <v>85</v>
      </c>
      <c r="E63" t="s">
        <v>996</v>
      </c>
      <c r="F63" t="s">
        <v>216</v>
      </c>
      <c r="G63" t="s">
        <v>110</v>
      </c>
      <c r="H63" s="91">
        <v>3.15E-2</v>
      </c>
      <c r="I63" s="91">
        <v>3.15E-2</v>
      </c>
      <c r="J63" s="92">
        <v>10447.383310000001</v>
      </c>
      <c r="K63" s="91">
        <f t="shared" si="0"/>
        <v>6.4744596254253462E-3</v>
      </c>
      <c r="L63" s="91">
        <f>J63/'סכום נכסי הקרן'!$C$42</f>
        <v>7.3302059592081099E-4</v>
      </c>
    </row>
    <row r="64" spans="2:12">
      <c r="B64" s="90" t="s">
        <v>4056</v>
      </c>
      <c r="C64" s="90" t="s">
        <v>4058</v>
      </c>
      <c r="D64">
        <v>85</v>
      </c>
      <c r="E64" t="s">
        <v>996</v>
      </c>
      <c r="F64" t="s">
        <v>216</v>
      </c>
      <c r="G64" t="s">
        <v>106</v>
      </c>
      <c r="H64" s="91">
        <v>4.9799999999999997E-2</v>
      </c>
      <c r="I64" s="91">
        <v>4.9799999999999997E-2</v>
      </c>
      <c r="J64" s="92">
        <v>75054.64065999999</v>
      </c>
      <c r="K64" s="91">
        <f t="shared" si="0"/>
        <v>4.6512913926384639E-2</v>
      </c>
      <c r="L64" s="91">
        <f>J64/'סכום נכסי הקרן'!$C$42</f>
        <v>5.2660647925643605E-3</v>
      </c>
    </row>
    <row r="65" spans="2:12">
      <c r="B65" s="90" t="s">
        <v>4056</v>
      </c>
      <c r="C65" s="90" t="s">
        <v>4059</v>
      </c>
      <c r="D65">
        <v>85</v>
      </c>
      <c r="E65" t="s">
        <v>996</v>
      </c>
      <c r="F65" t="s">
        <v>216</v>
      </c>
      <c r="G65" t="s">
        <v>200</v>
      </c>
      <c r="H65" s="91">
        <v>0</v>
      </c>
      <c r="I65" s="91">
        <v>0</v>
      </c>
      <c r="J65" s="92">
        <v>2200.3303900000001</v>
      </c>
      <c r="K65" s="91">
        <f t="shared" si="0"/>
        <v>1.3635902742283326E-3</v>
      </c>
      <c r="L65" s="91">
        <f>J65/'סכום נכסי הקרן'!$C$42</f>
        <v>1.5438195822265377E-4</v>
      </c>
    </row>
    <row r="66" spans="2:12">
      <c r="B66" s="79" t="s">
        <v>236</v>
      </c>
      <c r="D66" s="16"/>
      <c r="I66" s="80">
        <v>0</v>
      </c>
      <c r="J66" s="81">
        <v>0</v>
      </c>
      <c r="K66" s="80">
        <f t="shared" si="0"/>
        <v>0</v>
      </c>
      <c r="L66" s="80">
        <f>J66/'סכום נכסי הקרן'!$C$42</f>
        <v>0</v>
      </c>
    </row>
    <row r="67" spans="2:12">
      <c r="B67" t="s">
        <v>212</v>
      </c>
      <c r="C67" t="s">
        <v>212</v>
      </c>
      <c r="D67" s="16"/>
      <c r="E67" t="s">
        <v>212</v>
      </c>
      <c r="G67" t="s">
        <v>212</v>
      </c>
      <c r="H67" s="91">
        <v>0</v>
      </c>
      <c r="I67" s="91">
        <v>0</v>
      </c>
      <c r="J67" s="92">
        <v>0</v>
      </c>
      <c r="K67" s="91">
        <f t="shared" si="0"/>
        <v>0</v>
      </c>
      <c r="L67" s="91">
        <f>J67/'סכום נכסי הקרן'!$C$42</f>
        <v>0</v>
      </c>
    </row>
    <row r="68" spans="2:12">
      <c r="B68" t="s">
        <v>239</v>
      </c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D492" s="16"/>
    </row>
    <row r="493" spans="4:5">
      <c r="D493" s="16"/>
    </row>
    <row r="494" spans="4:5">
      <c r="E494" s="15"/>
    </row>
  </sheetData>
  <mergeCells count="1">
    <mergeCell ref="B7:L7"/>
  </mergeCells>
  <dataValidations count="1">
    <dataValidation allowBlank="1" showInputMessage="1" showErrorMessage="1" sqref="E11 C1:C4" xr:uid="{704583F3-4932-48FB-A39E-773B19440C77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4032</v>
      </c>
    </row>
    <row r="3" spans="2:53" s="1" customFormat="1">
      <c r="B3" s="2" t="s">
        <v>2</v>
      </c>
      <c r="C3" s="26" t="s">
        <v>4033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53" ht="27.75" customHeight="1">
      <c r="B7" s="111" t="s">
        <v>69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6.64</v>
      </c>
      <c r="I11" s="7"/>
      <c r="J11" s="7"/>
      <c r="K11" s="76">
        <v>2.9600000000000001E-2</v>
      </c>
      <c r="L11" s="75">
        <v>1395850423.3099999</v>
      </c>
      <c r="M11" s="7"/>
      <c r="N11" s="75">
        <v>0</v>
      </c>
      <c r="O11" s="75">
        <v>1324543.3332832947</v>
      </c>
      <c r="P11" s="7"/>
      <c r="Q11" s="76">
        <v>1</v>
      </c>
      <c r="R11" s="76">
        <v>9.2899999999999996E-2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6.62</v>
      </c>
      <c r="K12" s="80">
        <v>2.9600000000000001E-2</v>
      </c>
      <c r="L12" s="81">
        <v>1395164253.4200001</v>
      </c>
      <c r="N12" s="81">
        <v>0</v>
      </c>
      <c r="O12" s="81">
        <v>1322470.580455591</v>
      </c>
      <c r="Q12" s="80">
        <v>0.99839999999999995</v>
      </c>
      <c r="R12" s="80">
        <v>9.2799999999999994E-2</v>
      </c>
    </row>
    <row r="13" spans="2:53">
      <c r="B13" s="79" t="s">
        <v>240</v>
      </c>
      <c r="C13" s="16"/>
      <c r="D13" s="16"/>
      <c r="H13" s="81">
        <v>5.09</v>
      </c>
      <c r="K13" s="80">
        <v>1.2200000000000001E-2</v>
      </c>
      <c r="L13" s="81">
        <v>459286572.47000003</v>
      </c>
      <c r="N13" s="81">
        <v>0</v>
      </c>
      <c r="O13" s="81">
        <v>508056.53144522803</v>
      </c>
      <c r="Q13" s="80">
        <v>0.3836</v>
      </c>
      <c r="R13" s="80">
        <v>3.56E-2</v>
      </c>
    </row>
    <row r="14" spans="2:53">
      <c r="B14" s="79" t="s">
        <v>241</v>
      </c>
      <c r="C14" s="16"/>
      <c r="D14" s="16"/>
      <c r="H14" s="81">
        <v>5.09</v>
      </c>
      <c r="K14" s="80">
        <v>1.2200000000000001E-2</v>
      </c>
      <c r="L14" s="81">
        <v>459286572.47000003</v>
      </c>
      <c r="N14" s="81">
        <v>0</v>
      </c>
      <c r="O14" s="81">
        <v>508056.53144522803</v>
      </c>
      <c r="Q14" s="80">
        <v>0.3836</v>
      </c>
      <c r="R14" s="80">
        <v>3.56E-2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33751220.770000003</v>
      </c>
      <c r="M15" s="77">
        <v>144.80000000000001</v>
      </c>
      <c r="N15" s="77">
        <v>0</v>
      </c>
      <c r="O15" s="77">
        <v>48871.76767496</v>
      </c>
      <c r="P15" s="78">
        <v>2.3999999999999998E-3</v>
      </c>
      <c r="Q15" s="78">
        <v>3.6900000000000002E-2</v>
      </c>
      <c r="R15" s="78">
        <v>3.3999999999999998E-3</v>
      </c>
    </row>
    <row r="16" spans="2:53">
      <c r="B16" t="s">
        <v>245</v>
      </c>
      <c r="C16" t="s">
        <v>246</v>
      </c>
      <c r="D16" t="s">
        <v>100</v>
      </c>
      <c r="E16" t="s">
        <v>244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35381412.219999999</v>
      </c>
      <c r="M16" s="77">
        <v>110.14</v>
      </c>
      <c r="N16" s="77">
        <v>0</v>
      </c>
      <c r="O16" s="77">
        <v>38969.087419108</v>
      </c>
      <c r="P16" s="78">
        <v>1.6999999999999999E-3</v>
      </c>
      <c r="Q16" s="78">
        <v>2.9399999999999999E-2</v>
      </c>
      <c r="R16" s="78">
        <v>2.7000000000000001E-3</v>
      </c>
    </row>
    <row r="17" spans="2:18">
      <c r="B17" t="s">
        <v>247</v>
      </c>
      <c r="C17" t="s">
        <v>248</v>
      </c>
      <c r="D17" t="s">
        <v>100</v>
      </c>
      <c r="E17" t="s">
        <v>244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3539955.42</v>
      </c>
      <c r="M17" s="77">
        <v>107.34</v>
      </c>
      <c r="N17" s="77">
        <v>0</v>
      </c>
      <c r="O17" s="77">
        <v>3799.7881478280001</v>
      </c>
      <c r="P17" s="78">
        <v>2.0000000000000001E-4</v>
      </c>
      <c r="Q17" s="78">
        <v>2.8999999999999998E-3</v>
      </c>
      <c r="R17" s="78">
        <v>2.9999999999999997E-4</v>
      </c>
    </row>
    <row r="18" spans="2:18">
      <c r="B18" t="s">
        <v>249</v>
      </c>
      <c r="C18" t="s">
        <v>250</v>
      </c>
      <c r="D18" t="s">
        <v>100</v>
      </c>
      <c r="E18" t="s">
        <v>244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707600.55</v>
      </c>
      <c r="M18" s="77">
        <v>114.24</v>
      </c>
      <c r="N18" s="77">
        <v>0</v>
      </c>
      <c r="O18" s="77">
        <v>808.36286831999996</v>
      </c>
      <c r="P18" s="78">
        <v>1E-4</v>
      </c>
      <c r="Q18" s="78">
        <v>5.9999999999999995E-4</v>
      </c>
      <c r="R18" s="78">
        <v>1E-4</v>
      </c>
    </row>
    <row r="19" spans="2:18">
      <c r="B19" t="s">
        <v>251</v>
      </c>
      <c r="C19" t="s">
        <v>252</v>
      </c>
      <c r="D19" t="s">
        <v>100</v>
      </c>
      <c r="E19" t="s">
        <v>244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76770794.019999996</v>
      </c>
      <c r="M19" s="77">
        <v>110.07</v>
      </c>
      <c r="N19" s="77">
        <v>0</v>
      </c>
      <c r="O19" s="77">
        <v>84501.612977814002</v>
      </c>
      <c r="P19" s="78">
        <v>3.5000000000000001E-3</v>
      </c>
      <c r="Q19" s="78">
        <v>6.3799999999999996E-2</v>
      </c>
      <c r="R19" s="78">
        <v>5.8999999999999999E-3</v>
      </c>
    </row>
    <row r="20" spans="2:18">
      <c r="B20" t="s">
        <v>253</v>
      </c>
      <c r="C20" t="s">
        <v>254</v>
      </c>
      <c r="D20" t="s">
        <v>100</v>
      </c>
      <c r="E20" t="s">
        <v>244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79618521.120000005</v>
      </c>
      <c r="M20" s="77">
        <v>102.15</v>
      </c>
      <c r="N20" s="77">
        <v>0</v>
      </c>
      <c r="O20" s="77">
        <v>81330.319324080003</v>
      </c>
      <c r="P20" s="78">
        <v>4.1999999999999997E-3</v>
      </c>
      <c r="Q20" s="78">
        <v>6.1400000000000003E-2</v>
      </c>
      <c r="R20" s="78">
        <v>5.7000000000000002E-3</v>
      </c>
    </row>
    <row r="21" spans="2:18">
      <c r="B21" t="s">
        <v>255</v>
      </c>
      <c r="C21" t="s">
        <v>256</v>
      </c>
      <c r="D21" t="s">
        <v>100</v>
      </c>
      <c r="E21" t="s">
        <v>244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12026983.02</v>
      </c>
      <c r="M21" s="77">
        <v>91.36</v>
      </c>
      <c r="N21" s="77">
        <v>0</v>
      </c>
      <c r="O21" s="77">
        <v>10987.851687072</v>
      </c>
      <c r="P21" s="78">
        <v>1E-3</v>
      </c>
      <c r="Q21" s="78">
        <v>8.3000000000000001E-3</v>
      </c>
      <c r="R21" s="78">
        <v>8.0000000000000004E-4</v>
      </c>
    </row>
    <row r="22" spans="2:18">
      <c r="B22" t="s">
        <v>257</v>
      </c>
      <c r="C22" t="s">
        <v>258</v>
      </c>
      <c r="D22" t="s">
        <v>100</v>
      </c>
      <c r="E22" t="s">
        <v>244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6337584.0999999996</v>
      </c>
      <c r="M22" s="77">
        <v>152.87</v>
      </c>
      <c r="N22" s="77">
        <v>0</v>
      </c>
      <c r="O22" s="77">
        <v>9688.2648136700009</v>
      </c>
      <c r="P22" s="78">
        <v>2.9999999999999997E-4</v>
      </c>
      <c r="Q22" s="78">
        <v>7.3000000000000001E-3</v>
      </c>
      <c r="R22" s="78">
        <v>6.9999999999999999E-4</v>
      </c>
    </row>
    <row r="23" spans="2:18">
      <c r="B23" t="s">
        <v>259</v>
      </c>
      <c r="C23" t="s">
        <v>260</v>
      </c>
      <c r="D23" t="s">
        <v>100</v>
      </c>
      <c r="E23" t="s">
        <v>244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4254676.72</v>
      </c>
      <c r="M23" s="77">
        <v>178.82</v>
      </c>
      <c r="N23" s="77">
        <v>0</v>
      </c>
      <c r="O23" s="77">
        <v>7608.212910704</v>
      </c>
      <c r="P23" s="78">
        <v>2.9999999999999997E-4</v>
      </c>
      <c r="Q23" s="78">
        <v>5.7000000000000002E-3</v>
      </c>
      <c r="R23" s="78">
        <v>5.0000000000000001E-4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78993838.980000004</v>
      </c>
      <c r="M24" s="77">
        <v>107.14</v>
      </c>
      <c r="N24" s="77">
        <v>0</v>
      </c>
      <c r="O24" s="77">
        <v>84633.999083172006</v>
      </c>
      <c r="P24" s="78">
        <v>3.8E-3</v>
      </c>
      <c r="Q24" s="78">
        <v>6.3899999999999998E-2</v>
      </c>
      <c r="R24" s="78">
        <v>5.8999999999999999E-3</v>
      </c>
    </row>
    <row r="25" spans="2:18">
      <c r="B25" t="s">
        <v>263</v>
      </c>
      <c r="C25" t="s">
        <v>264</v>
      </c>
      <c r="D25" t="s">
        <v>100</v>
      </c>
      <c r="E25" t="s">
        <v>244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127903985.55</v>
      </c>
      <c r="M25" s="77">
        <v>107</v>
      </c>
      <c r="N25" s="77">
        <v>0</v>
      </c>
      <c r="O25" s="77">
        <v>136857.26453849999</v>
      </c>
      <c r="P25" s="78">
        <v>6.7999999999999996E-3</v>
      </c>
      <c r="Q25" s="78">
        <v>0.1033</v>
      </c>
      <c r="R25" s="78">
        <v>9.5999999999999992E-3</v>
      </c>
    </row>
    <row r="26" spans="2:18">
      <c r="B26" s="79" t="s">
        <v>265</v>
      </c>
      <c r="C26" s="16"/>
      <c r="D26" s="16"/>
      <c r="H26" s="81">
        <v>7.57</v>
      </c>
      <c r="K26" s="80">
        <v>4.0500000000000001E-2</v>
      </c>
      <c r="L26" s="81">
        <v>935877680.95000005</v>
      </c>
      <c r="N26" s="81">
        <v>0</v>
      </c>
      <c r="O26" s="81">
        <v>814414.04901036306</v>
      </c>
      <c r="Q26" s="80">
        <v>0.6149</v>
      </c>
      <c r="R26" s="80">
        <v>5.7099999999999998E-2</v>
      </c>
    </row>
    <row r="27" spans="2:18">
      <c r="B27" s="79" t="s">
        <v>266</v>
      </c>
      <c r="C27" s="16"/>
      <c r="D27" s="16"/>
      <c r="H27" s="81">
        <v>0.66</v>
      </c>
      <c r="K27" s="80">
        <v>4.8099999999999997E-2</v>
      </c>
      <c r="L27" s="81">
        <v>169708307.61000001</v>
      </c>
      <c r="N27" s="81">
        <v>0</v>
      </c>
      <c r="O27" s="81">
        <v>164489.51841333101</v>
      </c>
      <c r="Q27" s="80">
        <v>0.1242</v>
      </c>
      <c r="R27" s="80">
        <v>1.15E-2</v>
      </c>
    </row>
    <row r="28" spans="2:18">
      <c r="B28" t="s">
        <v>267</v>
      </c>
      <c r="C28" t="s">
        <v>268</v>
      </c>
      <c r="D28" t="s">
        <v>100</v>
      </c>
      <c r="E28" t="s">
        <v>244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17676328.07</v>
      </c>
      <c r="M28" s="77">
        <v>96.48</v>
      </c>
      <c r="N28" s="77">
        <v>0</v>
      </c>
      <c r="O28" s="77">
        <v>17054.121321936</v>
      </c>
      <c r="P28" s="78">
        <v>8.9999999999999998E-4</v>
      </c>
      <c r="Q28" s="78">
        <v>1.29E-2</v>
      </c>
      <c r="R28" s="78">
        <v>1.1999999999999999E-3</v>
      </c>
    </row>
    <row r="29" spans="2:18">
      <c r="B29" t="s">
        <v>270</v>
      </c>
      <c r="C29" t="s">
        <v>271</v>
      </c>
      <c r="D29" t="s">
        <v>100</v>
      </c>
      <c r="E29" t="s">
        <v>244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782860.41</v>
      </c>
      <c r="M29" s="77">
        <v>98.72</v>
      </c>
      <c r="N29" s="77">
        <v>0</v>
      </c>
      <c r="O29" s="77">
        <v>772.83979675199998</v>
      </c>
      <c r="P29" s="78">
        <v>1E-4</v>
      </c>
      <c r="Q29" s="78">
        <v>5.9999999999999995E-4</v>
      </c>
      <c r="R29" s="78">
        <v>1E-4</v>
      </c>
    </row>
    <row r="30" spans="2:18">
      <c r="B30" t="s">
        <v>272</v>
      </c>
      <c r="C30" t="s">
        <v>273</v>
      </c>
      <c r="D30" t="s">
        <v>100</v>
      </c>
      <c r="E30" t="s">
        <v>244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391430.21</v>
      </c>
      <c r="M30" s="77">
        <v>98.33</v>
      </c>
      <c r="N30" s="77">
        <v>0</v>
      </c>
      <c r="O30" s="77">
        <v>384.89332549300002</v>
      </c>
      <c r="P30" s="78">
        <v>0</v>
      </c>
      <c r="Q30" s="78">
        <v>2.9999999999999997E-4</v>
      </c>
      <c r="R30" s="78">
        <v>0</v>
      </c>
    </row>
    <row r="31" spans="2:18">
      <c r="B31" t="s">
        <v>274</v>
      </c>
      <c r="C31" t="s">
        <v>275</v>
      </c>
      <c r="D31" t="s">
        <v>100</v>
      </c>
      <c r="E31" t="s">
        <v>244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25030615.82</v>
      </c>
      <c r="M31" s="77">
        <v>97.63</v>
      </c>
      <c r="N31" s="77">
        <v>0</v>
      </c>
      <c r="O31" s="77">
        <v>24437.390225065999</v>
      </c>
      <c r="P31" s="78">
        <v>6.9999999999999999E-4</v>
      </c>
      <c r="Q31" s="78">
        <v>1.84E-2</v>
      </c>
      <c r="R31" s="78">
        <v>1.6999999999999999E-3</v>
      </c>
    </row>
    <row r="32" spans="2:18">
      <c r="B32" t="s">
        <v>277</v>
      </c>
      <c r="C32" t="s">
        <v>278</v>
      </c>
      <c r="D32" t="s">
        <v>100</v>
      </c>
      <c r="E32" t="s">
        <v>244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25501368.52</v>
      </c>
      <c r="M32" s="77">
        <v>97.19</v>
      </c>
      <c r="N32" s="77">
        <v>0</v>
      </c>
      <c r="O32" s="77">
        <v>24784.780064588002</v>
      </c>
      <c r="P32" s="78">
        <v>8.0000000000000004E-4</v>
      </c>
      <c r="Q32" s="78">
        <v>1.8700000000000001E-2</v>
      </c>
      <c r="R32" s="78">
        <v>1.6999999999999999E-3</v>
      </c>
    </row>
    <row r="33" spans="2:18">
      <c r="B33" t="s">
        <v>280</v>
      </c>
      <c r="C33" t="s">
        <v>281</v>
      </c>
      <c r="D33" t="s">
        <v>100</v>
      </c>
      <c r="E33" t="s">
        <v>244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32963721.449999999</v>
      </c>
      <c r="M33" s="77">
        <v>96.81</v>
      </c>
      <c r="N33" s="77">
        <v>0</v>
      </c>
      <c r="O33" s="77">
        <v>31912.178735745001</v>
      </c>
      <c r="P33" s="78">
        <v>1.1000000000000001E-3</v>
      </c>
      <c r="Q33" s="78">
        <v>2.41E-2</v>
      </c>
      <c r="R33" s="78">
        <v>2.2000000000000001E-3</v>
      </c>
    </row>
    <row r="34" spans="2:18">
      <c r="B34" t="s">
        <v>283</v>
      </c>
      <c r="C34" t="s">
        <v>284</v>
      </c>
      <c r="D34" t="s">
        <v>100</v>
      </c>
      <c r="E34" t="s">
        <v>244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26978562.690000001</v>
      </c>
      <c r="M34" s="77">
        <v>97.99</v>
      </c>
      <c r="N34" s="77">
        <v>0</v>
      </c>
      <c r="O34" s="77">
        <v>26436.293579931</v>
      </c>
      <c r="P34" s="78">
        <v>8.0000000000000004E-4</v>
      </c>
      <c r="Q34" s="78">
        <v>0.02</v>
      </c>
      <c r="R34" s="78">
        <v>1.9E-3</v>
      </c>
    </row>
    <row r="35" spans="2:18">
      <c r="B35" t="s">
        <v>286</v>
      </c>
      <c r="C35" t="s">
        <v>287</v>
      </c>
      <c r="D35" t="s">
        <v>100</v>
      </c>
      <c r="E35" t="s">
        <v>244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18415270.57</v>
      </c>
      <c r="M35" s="77">
        <v>96.04</v>
      </c>
      <c r="N35" s="77">
        <v>0</v>
      </c>
      <c r="O35" s="77">
        <v>17686.025855428001</v>
      </c>
      <c r="P35" s="78">
        <v>1E-3</v>
      </c>
      <c r="Q35" s="78">
        <v>1.34E-2</v>
      </c>
      <c r="R35" s="78">
        <v>1.1999999999999999E-3</v>
      </c>
    </row>
    <row r="36" spans="2:18">
      <c r="B36" t="s">
        <v>289</v>
      </c>
      <c r="C36" t="s">
        <v>290</v>
      </c>
      <c r="D36" t="s">
        <v>100</v>
      </c>
      <c r="E36" t="s">
        <v>244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21920091.48</v>
      </c>
      <c r="M36" s="77">
        <v>95.68</v>
      </c>
      <c r="N36" s="77">
        <v>0</v>
      </c>
      <c r="O36" s="77">
        <v>20973.143528064</v>
      </c>
      <c r="P36" s="78">
        <v>1.1999999999999999E-3</v>
      </c>
      <c r="Q36" s="78">
        <v>1.5800000000000002E-2</v>
      </c>
      <c r="R36" s="78">
        <v>1.5E-3</v>
      </c>
    </row>
    <row r="37" spans="2:18">
      <c r="B37" t="s">
        <v>292</v>
      </c>
      <c r="C37" t="s">
        <v>293</v>
      </c>
      <c r="D37" t="s">
        <v>100</v>
      </c>
      <c r="E37" t="s">
        <v>244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46971.62</v>
      </c>
      <c r="M37" s="77">
        <v>99.58</v>
      </c>
      <c r="N37" s="77">
        <v>0</v>
      </c>
      <c r="O37" s="77">
        <v>46.774339196</v>
      </c>
      <c r="P37" s="78">
        <v>0</v>
      </c>
      <c r="Q37" s="78">
        <v>0</v>
      </c>
      <c r="R37" s="78">
        <v>0</v>
      </c>
    </row>
    <row r="38" spans="2:18">
      <c r="B38" t="s">
        <v>294</v>
      </c>
      <c r="C38" t="s">
        <v>295</v>
      </c>
      <c r="D38" t="s">
        <v>100</v>
      </c>
      <c r="E38" t="s">
        <v>244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1086.77</v>
      </c>
      <c r="M38" s="77">
        <v>99.16</v>
      </c>
      <c r="N38" s="77">
        <v>0</v>
      </c>
      <c r="O38" s="77">
        <v>1.0776411319999999</v>
      </c>
      <c r="P38" s="78">
        <v>0</v>
      </c>
      <c r="Q38" s="78">
        <v>0</v>
      </c>
      <c r="R38" s="78">
        <v>0</v>
      </c>
    </row>
    <row r="39" spans="2:18">
      <c r="B39" s="79" t="s">
        <v>296</v>
      </c>
      <c r="C39" s="16"/>
      <c r="D39" s="16"/>
      <c r="H39" s="81">
        <v>9.32</v>
      </c>
      <c r="K39" s="80">
        <v>3.8600000000000002E-2</v>
      </c>
      <c r="L39" s="81">
        <v>766169373.34000003</v>
      </c>
      <c r="N39" s="81">
        <v>0</v>
      </c>
      <c r="O39" s="81">
        <v>649924.53059703205</v>
      </c>
      <c r="Q39" s="80">
        <v>0.49070000000000003</v>
      </c>
      <c r="R39" s="80">
        <v>4.5600000000000002E-2</v>
      </c>
    </row>
    <row r="40" spans="2:18">
      <c r="B40" t="s">
        <v>297</v>
      </c>
      <c r="C40" t="s">
        <v>298</v>
      </c>
      <c r="D40" t="s">
        <v>100</v>
      </c>
      <c r="E40" t="s">
        <v>244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80149784.829999998</v>
      </c>
      <c r="M40" s="77">
        <v>94.52</v>
      </c>
      <c r="N40" s="77">
        <v>0</v>
      </c>
      <c r="O40" s="77">
        <v>75757.576621315995</v>
      </c>
      <c r="P40" s="78">
        <v>3.3E-3</v>
      </c>
      <c r="Q40" s="78">
        <v>5.7200000000000001E-2</v>
      </c>
      <c r="R40" s="78">
        <v>5.3E-3</v>
      </c>
    </row>
    <row r="41" spans="2:18">
      <c r="B41" t="s">
        <v>299</v>
      </c>
      <c r="C41" t="s">
        <v>300</v>
      </c>
      <c r="D41" t="s">
        <v>100</v>
      </c>
      <c r="E41" t="s">
        <v>244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2680.51</v>
      </c>
      <c r="M41" s="77">
        <v>91.3</v>
      </c>
      <c r="N41" s="77">
        <v>0</v>
      </c>
      <c r="O41" s="77">
        <v>2.4473056299999998</v>
      </c>
      <c r="P41" s="78">
        <v>0</v>
      </c>
      <c r="Q41" s="78">
        <v>0</v>
      </c>
      <c r="R41" s="78">
        <v>0</v>
      </c>
    </row>
    <row r="42" spans="2:18">
      <c r="B42" t="s">
        <v>301</v>
      </c>
      <c r="C42" t="s">
        <v>302</v>
      </c>
      <c r="D42" t="s">
        <v>100</v>
      </c>
      <c r="E42" t="s">
        <v>244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27165149.440000001</v>
      </c>
      <c r="M42" s="77">
        <v>100.65</v>
      </c>
      <c r="N42" s="77">
        <v>0</v>
      </c>
      <c r="O42" s="77">
        <v>27341.722911360001</v>
      </c>
      <c r="P42" s="78">
        <v>6.1999999999999998E-3</v>
      </c>
      <c r="Q42" s="78">
        <v>2.06E-2</v>
      </c>
      <c r="R42" s="78">
        <v>1.9E-3</v>
      </c>
    </row>
    <row r="43" spans="2:18">
      <c r="B43" t="s">
        <v>303</v>
      </c>
      <c r="C43" t="s">
        <v>304</v>
      </c>
      <c r="D43" t="s">
        <v>100</v>
      </c>
      <c r="E43" t="s">
        <v>244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32752428.719999999</v>
      </c>
      <c r="M43" s="77">
        <v>94.05</v>
      </c>
      <c r="N43" s="77">
        <v>0</v>
      </c>
      <c r="O43" s="77">
        <v>30803.65921116</v>
      </c>
      <c r="P43" s="78">
        <v>1.5E-3</v>
      </c>
      <c r="Q43" s="78">
        <v>2.3300000000000001E-2</v>
      </c>
      <c r="R43" s="78">
        <v>2.2000000000000001E-3</v>
      </c>
    </row>
    <row r="44" spans="2:18">
      <c r="B44" t="s">
        <v>305</v>
      </c>
      <c r="C44" t="s">
        <v>306</v>
      </c>
      <c r="D44" t="s">
        <v>100</v>
      </c>
      <c r="E44" t="s">
        <v>244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55608671</v>
      </c>
      <c r="M44" s="77">
        <v>96.3</v>
      </c>
      <c r="N44" s="77">
        <v>0</v>
      </c>
      <c r="O44" s="77">
        <v>53551.150173000002</v>
      </c>
      <c r="P44" s="78">
        <v>2.2000000000000001E-3</v>
      </c>
      <c r="Q44" s="78">
        <v>4.0399999999999998E-2</v>
      </c>
      <c r="R44" s="78">
        <v>3.8E-3</v>
      </c>
    </row>
    <row r="45" spans="2:18">
      <c r="B45" t="s">
        <v>307</v>
      </c>
      <c r="C45" t="s">
        <v>308</v>
      </c>
      <c r="D45" t="s">
        <v>100</v>
      </c>
      <c r="E45" t="s">
        <v>244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2127575.98</v>
      </c>
      <c r="M45" s="77">
        <v>99.76</v>
      </c>
      <c r="N45" s="77">
        <v>0</v>
      </c>
      <c r="O45" s="77">
        <v>2122.4697976480002</v>
      </c>
      <c r="P45" s="78">
        <v>1E-4</v>
      </c>
      <c r="Q45" s="78">
        <v>1.6000000000000001E-3</v>
      </c>
      <c r="R45" s="78">
        <v>1E-4</v>
      </c>
    </row>
    <row r="46" spans="2:18">
      <c r="B46" t="s">
        <v>309</v>
      </c>
      <c r="C46" t="s">
        <v>310</v>
      </c>
      <c r="D46" t="s">
        <v>100</v>
      </c>
      <c r="E46" t="s">
        <v>244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27374.57</v>
      </c>
      <c r="M46" s="77">
        <v>96.45</v>
      </c>
      <c r="N46" s="77">
        <v>0</v>
      </c>
      <c r="O46" s="77">
        <v>26.402772765000002</v>
      </c>
      <c r="P46" s="78">
        <v>0</v>
      </c>
      <c r="Q46" s="78">
        <v>0</v>
      </c>
      <c r="R46" s="78">
        <v>0</v>
      </c>
    </row>
    <row r="47" spans="2:18">
      <c r="B47" t="s">
        <v>311</v>
      </c>
      <c r="C47" t="s">
        <v>312</v>
      </c>
      <c r="D47" t="s">
        <v>100</v>
      </c>
      <c r="E47" t="s">
        <v>244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63003250.600000001</v>
      </c>
      <c r="M47" s="77">
        <v>78.989999999999995</v>
      </c>
      <c r="N47" s="77">
        <v>0</v>
      </c>
      <c r="O47" s="77">
        <v>49766.267648939996</v>
      </c>
      <c r="P47" s="78">
        <v>8.8000000000000005E-3</v>
      </c>
      <c r="Q47" s="78">
        <v>3.7600000000000001E-2</v>
      </c>
      <c r="R47" s="78">
        <v>3.5000000000000001E-3</v>
      </c>
    </row>
    <row r="48" spans="2:18">
      <c r="B48" t="s">
        <v>313</v>
      </c>
      <c r="C48" t="s">
        <v>314</v>
      </c>
      <c r="D48" t="s">
        <v>100</v>
      </c>
      <c r="E48" t="s">
        <v>244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47457.86</v>
      </c>
      <c r="M48" s="77">
        <v>111.17</v>
      </c>
      <c r="N48" s="77">
        <v>0</v>
      </c>
      <c r="O48" s="77">
        <v>52.758902962000001</v>
      </c>
      <c r="P48" s="78">
        <v>0</v>
      </c>
      <c r="Q48" s="78">
        <v>0</v>
      </c>
      <c r="R48" s="78">
        <v>0</v>
      </c>
    </row>
    <row r="49" spans="2:18">
      <c r="B49" t="s">
        <v>315</v>
      </c>
      <c r="C49" t="s">
        <v>316</v>
      </c>
      <c r="D49" t="s">
        <v>100</v>
      </c>
      <c r="E49" t="s">
        <v>244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6095.27</v>
      </c>
      <c r="M49" s="77">
        <v>100.38</v>
      </c>
      <c r="N49" s="77">
        <v>0</v>
      </c>
      <c r="O49" s="77">
        <v>6.1184320259999998</v>
      </c>
      <c r="P49" s="78">
        <v>0</v>
      </c>
      <c r="Q49" s="78">
        <v>0</v>
      </c>
      <c r="R49" s="78">
        <v>0</v>
      </c>
    </row>
    <row r="50" spans="2:18">
      <c r="B50" t="s">
        <v>317</v>
      </c>
      <c r="C50" t="s">
        <v>318</v>
      </c>
      <c r="D50" t="s">
        <v>100</v>
      </c>
      <c r="E50" t="s">
        <v>244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8081237.9800000004</v>
      </c>
      <c r="M50" s="77">
        <v>121.8</v>
      </c>
      <c r="N50" s="77">
        <v>0</v>
      </c>
      <c r="O50" s="77">
        <v>9842.9478596400004</v>
      </c>
      <c r="P50" s="78">
        <v>4.0000000000000002E-4</v>
      </c>
      <c r="Q50" s="78">
        <v>7.4000000000000003E-3</v>
      </c>
      <c r="R50" s="78">
        <v>6.9999999999999999E-4</v>
      </c>
    </row>
    <row r="51" spans="2:18">
      <c r="B51" t="s">
        <v>319</v>
      </c>
      <c r="C51" t="s">
        <v>320</v>
      </c>
      <c r="D51" t="s">
        <v>100</v>
      </c>
      <c r="E51" t="s">
        <v>244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1169032.8500000001</v>
      </c>
      <c r="M51" s="77">
        <v>95.18</v>
      </c>
      <c r="N51" s="77">
        <v>0</v>
      </c>
      <c r="O51" s="77">
        <v>1112.6854666300001</v>
      </c>
      <c r="P51" s="78">
        <v>1E-4</v>
      </c>
      <c r="Q51" s="78">
        <v>8.0000000000000004E-4</v>
      </c>
      <c r="R51" s="78">
        <v>1E-4</v>
      </c>
    </row>
    <row r="52" spans="2:18">
      <c r="B52" t="s">
        <v>321</v>
      </c>
      <c r="C52" t="s">
        <v>322</v>
      </c>
      <c r="D52" t="s">
        <v>100</v>
      </c>
      <c r="E52" t="s">
        <v>244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86861.02</v>
      </c>
      <c r="M52" s="77">
        <v>93.5</v>
      </c>
      <c r="N52" s="77">
        <v>0</v>
      </c>
      <c r="O52" s="77">
        <v>81.215053699999999</v>
      </c>
      <c r="P52" s="78">
        <v>0</v>
      </c>
      <c r="Q52" s="78">
        <v>1E-4</v>
      </c>
      <c r="R52" s="78">
        <v>0</v>
      </c>
    </row>
    <row r="53" spans="2:18">
      <c r="B53" t="s">
        <v>323</v>
      </c>
      <c r="C53" t="s">
        <v>324</v>
      </c>
      <c r="D53" t="s">
        <v>100</v>
      </c>
      <c r="E53" t="s">
        <v>244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125210743.68000001</v>
      </c>
      <c r="M53" s="77">
        <v>84.11</v>
      </c>
      <c r="N53" s="77">
        <v>0</v>
      </c>
      <c r="O53" s="77">
        <v>105314.75650924801</v>
      </c>
      <c r="P53" s="78">
        <v>5.3E-3</v>
      </c>
      <c r="Q53" s="78">
        <v>7.9500000000000001E-2</v>
      </c>
      <c r="R53" s="78">
        <v>7.4000000000000003E-3</v>
      </c>
    </row>
    <row r="54" spans="2:18">
      <c r="B54" t="s">
        <v>325</v>
      </c>
      <c r="C54" t="s">
        <v>326</v>
      </c>
      <c r="D54" t="s">
        <v>100</v>
      </c>
      <c r="E54" t="s">
        <v>244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235815779.19</v>
      </c>
      <c r="M54" s="77">
        <v>81.93</v>
      </c>
      <c r="N54" s="77">
        <v>0</v>
      </c>
      <c r="O54" s="77">
        <v>193203.86789036699</v>
      </c>
      <c r="P54" s="78">
        <v>1.67E-2</v>
      </c>
      <c r="Q54" s="78">
        <v>0.1459</v>
      </c>
      <c r="R54" s="78">
        <v>1.3599999999999999E-2</v>
      </c>
    </row>
    <row r="55" spans="2:18">
      <c r="B55" t="s">
        <v>327</v>
      </c>
      <c r="C55" t="s">
        <v>328</v>
      </c>
      <c r="D55" t="s">
        <v>100</v>
      </c>
      <c r="E55" t="s">
        <v>244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1166830.6399999999</v>
      </c>
      <c r="M55" s="77">
        <v>99.6</v>
      </c>
      <c r="N55" s="77">
        <v>0</v>
      </c>
      <c r="O55" s="77">
        <v>1162.1633174399999</v>
      </c>
      <c r="P55" s="78">
        <v>1E-4</v>
      </c>
      <c r="Q55" s="78">
        <v>8.9999999999999998E-4</v>
      </c>
      <c r="R55" s="78">
        <v>1E-4</v>
      </c>
    </row>
    <row r="56" spans="2:18">
      <c r="B56" t="s">
        <v>329</v>
      </c>
      <c r="C56" t="s">
        <v>330</v>
      </c>
      <c r="D56" t="s">
        <v>100</v>
      </c>
      <c r="E56" t="s">
        <v>244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133748419.2</v>
      </c>
      <c r="M56" s="77">
        <v>74.599999999999994</v>
      </c>
      <c r="N56" s="77">
        <v>0</v>
      </c>
      <c r="O56" s="77">
        <v>99776.320723199999</v>
      </c>
      <c r="P56" s="78">
        <v>6.7999999999999996E-3</v>
      </c>
      <c r="Q56" s="78">
        <v>7.5300000000000006E-2</v>
      </c>
      <c r="R56" s="78">
        <v>7.0000000000000001E-3</v>
      </c>
    </row>
    <row r="57" spans="2:18">
      <c r="B57" s="79" t="s">
        <v>331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212</v>
      </c>
      <c r="C58" t="s">
        <v>212</v>
      </c>
      <c r="D58" s="16"/>
      <c r="E58" t="s">
        <v>212</v>
      </c>
      <c r="H58" s="77">
        <v>0</v>
      </c>
      <c r="I58" t="s">
        <v>212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332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212</v>
      </c>
      <c r="C60" t="s">
        <v>212</v>
      </c>
      <c r="D60" s="16"/>
      <c r="E60" t="s">
        <v>212</v>
      </c>
      <c r="H60" s="77">
        <v>0</v>
      </c>
      <c r="I60" t="s">
        <v>212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237</v>
      </c>
      <c r="C61" s="16"/>
      <c r="D61" s="16"/>
      <c r="H61" s="81">
        <v>18.27</v>
      </c>
      <c r="K61" s="80">
        <v>5.5500000000000001E-2</v>
      </c>
      <c r="L61" s="81">
        <v>686169.89</v>
      </c>
      <c r="N61" s="81">
        <v>0</v>
      </c>
      <c r="O61" s="81">
        <v>2072.7528277036699</v>
      </c>
      <c r="Q61" s="80">
        <v>1.6000000000000001E-3</v>
      </c>
      <c r="R61" s="80">
        <v>1E-4</v>
      </c>
    </row>
    <row r="62" spans="2:18">
      <c r="B62" s="79" t="s">
        <v>333</v>
      </c>
      <c r="C62" s="16"/>
      <c r="D62" s="16"/>
      <c r="H62" s="81">
        <v>18.27</v>
      </c>
      <c r="K62" s="80">
        <v>5.5500000000000001E-2</v>
      </c>
      <c r="L62" s="81">
        <v>686169.89</v>
      </c>
      <c r="N62" s="81">
        <v>0</v>
      </c>
      <c r="O62" s="81">
        <v>2072.7528277036699</v>
      </c>
      <c r="Q62" s="80">
        <v>1.6000000000000001E-3</v>
      </c>
      <c r="R62" s="80">
        <v>1E-4</v>
      </c>
    </row>
    <row r="63" spans="2:18">
      <c r="B63" t="s">
        <v>334</v>
      </c>
      <c r="C63" t="s">
        <v>335</v>
      </c>
      <c r="D63" t="s">
        <v>123</v>
      </c>
      <c r="E63" t="s">
        <v>336</v>
      </c>
      <c r="F63" t="s">
        <v>337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686169.89</v>
      </c>
      <c r="M63" s="77">
        <v>81.818999997449723</v>
      </c>
      <c r="N63" s="77">
        <v>0</v>
      </c>
      <c r="O63" s="77">
        <v>2072.7528277036699</v>
      </c>
      <c r="P63" s="78">
        <v>6.9999999999999999E-4</v>
      </c>
      <c r="Q63" s="78">
        <v>1.6000000000000001E-3</v>
      </c>
      <c r="R63" s="78">
        <v>1E-4</v>
      </c>
    </row>
    <row r="64" spans="2:18">
      <c r="B64" s="79" t="s">
        <v>338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212</v>
      </c>
      <c r="C65" t="s">
        <v>212</v>
      </c>
      <c r="D65" s="16"/>
      <c r="E65" t="s">
        <v>212</v>
      </c>
      <c r="H65" s="77">
        <v>0</v>
      </c>
      <c r="I65" t="s">
        <v>212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339</v>
      </c>
      <c r="C66" s="16"/>
      <c r="D66" s="16"/>
    </row>
    <row r="67" spans="2:18">
      <c r="B67" t="s">
        <v>340</v>
      </c>
      <c r="C67" s="16"/>
      <c r="D67" s="16"/>
    </row>
    <row r="68" spans="2:18">
      <c r="B68" t="s">
        <v>341</v>
      </c>
      <c r="C68" s="16"/>
      <c r="D68" s="16"/>
    </row>
    <row r="69" spans="2:18">
      <c r="B69" t="s">
        <v>342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4032</v>
      </c>
    </row>
    <row r="3" spans="2:68" s="1" customFormat="1">
      <c r="B3" s="2" t="s">
        <v>2</v>
      </c>
      <c r="C3" s="26" t="s">
        <v>4033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11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  <c r="BP6" s="19"/>
    </row>
    <row r="7" spans="2:68" ht="26.25" customHeight="1">
      <c r="B7" s="111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339</v>
      </c>
      <c r="C25" s="16"/>
      <c r="D25" s="16"/>
      <c r="E25" s="16"/>
      <c r="F25" s="16"/>
      <c r="G25" s="16"/>
    </row>
    <row r="26" spans="2:21">
      <c r="B26" t="s">
        <v>340</v>
      </c>
      <c r="C26" s="16"/>
      <c r="D26" s="16"/>
      <c r="E26" s="16"/>
      <c r="F26" s="16"/>
      <c r="G26" s="16"/>
    </row>
    <row r="27" spans="2:21">
      <c r="B27" t="s">
        <v>341</v>
      </c>
      <c r="C27" s="16"/>
      <c r="D27" s="16"/>
      <c r="E27" s="16"/>
      <c r="F27" s="16"/>
      <c r="G27" s="16"/>
    </row>
    <row r="28" spans="2:21">
      <c r="B28" t="s">
        <v>342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58" workbookViewId="0">
      <selection activeCell="J373" sqref="J13:J37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4032</v>
      </c>
    </row>
    <row r="3" spans="2:66" s="1" customFormat="1">
      <c r="B3" s="2" t="s">
        <v>2</v>
      </c>
      <c r="C3" s="26" t="s">
        <v>4033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</row>
    <row r="7" spans="2:66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4.55</v>
      </c>
      <c r="L11" s="7"/>
      <c r="M11" s="7"/>
      <c r="N11" s="83">
        <v>4.7199999999999999E-2</v>
      </c>
      <c r="O11" s="82">
        <v>1257981921.8299999</v>
      </c>
      <c r="P11" s="33"/>
      <c r="Q11" s="82">
        <v>24507.04146</v>
      </c>
      <c r="R11" s="82">
        <v>2041364.4822088575</v>
      </c>
      <c r="S11" s="7"/>
      <c r="T11" s="83">
        <v>1</v>
      </c>
      <c r="U11" s="83">
        <v>0.14319999999999999</v>
      </c>
      <c r="V11" s="35"/>
      <c r="BI11" s="16"/>
      <c r="BJ11" s="19"/>
      <c r="BK11" s="16"/>
      <c r="BN11" s="16"/>
    </row>
    <row r="12" spans="2:66">
      <c r="B12" s="84" t="s">
        <v>205</v>
      </c>
      <c r="C12" s="16"/>
      <c r="D12" s="16"/>
      <c r="E12" s="16"/>
      <c r="F12" s="16"/>
      <c r="K12" s="85">
        <v>4.29</v>
      </c>
      <c r="N12" s="86">
        <v>3.61E-2</v>
      </c>
      <c r="O12" s="85">
        <v>1076761214.53</v>
      </c>
      <c r="Q12" s="85">
        <v>24507.04146</v>
      </c>
      <c r="R12" s="85">
        <v>1395368.3293916334</v>
      </c>
      <c r="T12" s="86">
        <v>0.6835</v>
      </c>
      <c r="U12" s="86">
        <v>9.7900000000000001E-2</v>
      </c>
    </row>
    <row r="13" spans="2:66">
      <c r="B13" s="84" t="s">
        <v>343</v>
      </c>
      <c r="C13" s="16"/>
      <c r="D13" s="16"/>
      <c r="E13" s="16"/>
      <c r="F13" s="16"/>
      <c r="K13" s="85">
        <v>4.3499999999999996</v>
      </c>
      <c r="N13" s="86">
        <v>3.1899999999999998E-2</v>
      </c>
      <c r="O13" s="85">
        <v>846954773.13</v>
      </c>
      <c r="Q13" s="85">
        <v>20630.519209999999</v>
      </c>
      <c r="R13" s="85">
        <v>1180010.0679683175</v>
      </c>
      <c r="T13" s="86">
        <v>0.57799999999999996</v>
      </c>
      <c r="U13" s="86">
        <v>8.2799999999999999E-2</v>
      </c>
    </row>
    <row r="14" spans="2:66">
      <c r="B14" t="s">
        <v>347</v>
      </c>
      <c r="C14" t="s">
        <v>348</v>
      </c>
      <c r="D14" t="s">
        <v>100</v>
      </c>
      <c r="E14" t="s">
        <v>123</v>
      </c>
      <c r="F14" t="s">
        <v>349</v>
      </c>
      <c r="G14" t="s">
        <v>350</v>
      </c>
      <c r="H14" t="s">
        <v>208</v>
      </c>
      <c r="I14" t="s">
        <v>209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0.15</v>
      </c>
      <c r="P14" s="77">
        <v>107.6</v>
      </c>
      <c r="Q14" s="77">
        <v>0</v>
      </c>
      <c r="R14" s="77">
        <v>1.6139999999999999E-4</v>
      </c>
      <c r="S14" s="78">
        <v>0</v>
      </c>
      <c r="T14" s="78">
        <v>0</v>
      </c>
      <c r="U14" s="78">
        <v>0</v>
      </c>
    </row>
    <row r="15" spans="2:66">
      <c r="B15" t="s">
        <v>351</v>
      </c>
      <c r="C15" t="s">
        <v>352</v>
      </c>
      <c r="D15" t="s">
        <v>100</v>
      </c>
      <c r="E15" t="s">
        <v>123</v>
      </c>
      <c r="F15" t="s">
        <v>353</v>
      </c>
      <c r="G15" t="s">
        <v>350</v>
      </c>
      <c r="H15" t="s">
        <v>208</v>
      </c>
      <c r="I15" t="s">
        <v>209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1088304.43</v>
      </c>
      <c r="P15" s="77">
        <v>97.6</v>
      </c>
      <c r="Q15" s="77">
        <v>2.4066399999999999</v>
      </c>
      <c r="R15" s="77">
        <v>1064.59176368</v>
      </c>
      <c r="S15" s="78">
        <v>1.1000000000000001E-3</v>
      </c>
      <c r="T15" s="78">
        <v>5.0000000000000001E-4</v>
      </c>
      <c r="U15" s="78">
        <v>1E-4</v>
      </c>
    </row>
    <row r="16" spans="2:66">
      <c r="B16" t="s">
        <v>354</v>
      </c>
      <c r="C16" t="s">
        <v>355</v>
      </c>
      <c r="D16" t="s">
        <v>100</v>
      </c>
      <c r="E16" t="s">
        <v>123</v>
      </c>
      <c r="F16" t="s">
        <v>353</v>
      </c>
      <c r="G16" t="s">
        <v>350</v>
      </c>
      <c r="H16" t="s">
        <v>208</v>
      </c>
      <c r="I16" t="s">
        <v>209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4235320.05</v>
      </c>
      <c r="P16" s="77">
        <v>110.27</v>
      </c>
      <c r="Q16" s="77">
        <v>0</v>
      </c>
      <c r="R16" s="77">
        <v>4670.2874191350002</v>
      </c>
      <c r="S16" s="78">
        <v>1.6999999999999999E-3</v>
      </c>
      <c r="T16" s="78">
        <v>2.3E-3</v>
      </c>
      <c r="U16" s="78">
        <v>2.9999999999999997E-4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353</v>
      </c>
      <c r="G17" t="s">
        <v>350</v>
      </c>
      <c r="H17" t="s">
        <v>208</v>
      </c>
      <c r="I17" t="s">
        <v>209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20202096.879999999</v>
      </c>
      <c r="P17" s="77">
        <v>103.8</v>
      </c>
      <c r="Q17" s="77">
        <v>0</v>
      </c>
      <c r="R17" s="77">
        <v>20969.776561440001</v>
      </c>
      <c r="S17" s="78">
        <v>6.7000000000000002E-3</v>
      </c>
      <c r="T17" s="78">
        <v>1.03E-2</v>
      </c>
      <c r="U17" s="78">
        <v>1.5E-3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360</v>
      </c>
      <c r="G18" t="s">
        <v>127</v>
      </c>
      <c r="H18" t="s">
        <v>208</v>
      </c>
      <c r="I18" t="s">
        <v>209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19590473.390000001</v>
      </c>
      <c r="P18" s="77">
        <v>105.04</v>
      </c>
      <c r="Q18" s="77">
        <v>220.66258999999999</v>
      </c>
      <c r="R18" s="77">
        <v>20798.495838856001</v>
      </c>
      <c r="S18" s="78">
        <v>7.0000000000000001E-3</v>
      </c>
      <c r="T18" s="78">
        <v>1.0200000000000001E-2</v>
      </c>
      <c r="U18" s="78">
        <v>1.5E-3</v>
      </c>
    </row>
    <row r="19" spans="2:21">
      <c r="B19" t="s">
        <v>361</v>
      </c>
      <c r="C19" t="s">
        <v>362</v>
      </c>
      <c r="D19" t="s">
        <v>100</v>
      </c>
      <c r="E19" t="s">
        <v>123</v>
      </c>
      <c r="F19" t="s">
        <v>363</v>
      </c>
      <c r="G19" t="s">
        <v>350</v>
      </c>
      <c r="H19" t="s">
        <v>208</v>
      </c>
      <c r="I19" t="s">
        <v>209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0.13</v>
      </c>
      <c r="P19" s="77">
        <v>123.1</v>
      </c>
      <c r="Q19" s="77">
        <v>0</v>
      </c>
      <c r="R19" s="77">
        <v>1.6003E-4</v>
      </c>
      <c r="S19" s="78">
        <v>0</v>
      </c>
      <c r="T19" s="78">
        <v>0</v>
      </c>
      <c r="U19" s="78">
        <v>0</v>
      </c>
    </row>
    <row r="20" spans="2:21">
      <c r="B20" t="s">
        <v>364</v>
      </c>
      <c r="C20" t="s">
        <v>365</v>
      </c>
      <c r="D20" t="s">
        <v>100</v>
      </c>
      <c r="E20" t="s">
        <v>123</v>
      </c>
      <c r="F20" t="s">
        <v>366</v>
      </c>
      <c r="G20" t="s">
        <v>367</v>
      </c>
      <c r="H20" t="s">
        <v>208</v>
      </c>
      <c r="I20" t="s">
        <v>209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0.13</v>
      </c>
      <c r="P20" s="77">
        <v>108.31</v>
      </c>
      <c r="Q20" s="77">
        <v>4.6684900000000003</v>
      </c>
      <c r="R20" s="77">
        <v>4.6686308030000001</v>
      </c>
      <c r="S20" s="78">
        <v>0</v>
      </c>
      <c r="T20" s="78">
        <v>0</v>
      </c>
      <c r="U20" s="78">
        <v>0</v>
      </c>
    </row>
    <row r="21" spans="2:21">
      <c r="B21" t="s">
        <v>368</v>
      </c>
      <c r="C21" t="s">
        <v>369</v>
      </c>
      <c r="D21" t="s">
        <v>100</v>
      </c>
      <c r="E21" t="s">
        <v>123</v>
      </c>
      <c r="F21" t="s">
        <v>370</v>
      </c>
      <c r="G21" t="s">
        <v>350</v>
      </c>
      <c r="H21" t="s">
        <v>208</v>
      </c>
      <c r="I21" t="s">
        <v>209</v>
      </c>
      <c r="J21"/>
      <c r="K21" s="77">
        <v>4.3099999999999996</v>
      </c>
      <c r="L21" t="s">
        <v>102</v>
      </c>
      <c r="M21" s="78">
        <v>1E-3</v>
      </c>
      <c r="N21" s="78">
        <v>0.02</v>
      </c>
      <c r="O21" s="77">
        <v>7.0000000000000007E-2</v>
      </c>
      <c r="P21" s="77">
        <v>99.3</v>
      </c>
      <c r="Q21" s="77">
        <v>0</v>
      </c>
      <c r="R21" s="77">
        <v>6.9510000000000004E-5</v>
      </c>
      <c r="S21" s="78">
        <v>0</v>
      </c>
      <c r="T21" s="78">
        <v>0</v>
      </c>
      <c r="U21" s="78">
        <v>0</v>
      </c>
    </row>
    <row r="22" spans="2:21">
      <c r="B22" t="s">
        <v>371</v>
      </c>
      <c r="C22" t="s">
        <v>372</v>
      </c>
      <c r="D22" t="s">
        <v>100</v>
      </c>
      <c r="E22" t="s">
        <v>123</v>
      </c>
      <c r="F22" t="s">
        <v>373</v>
      </c>
      <c r="G22" t="s">
        <v>350</v>
      </c>
      <c r="H22" t="s">
        <v>208</v>
      </c>
      <c r="I22" t="s">
        <v>209</v>
      </c>
      <c r="J22"/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0.26</v>
      </c>
      <c r="P22" s="77">
        <v>109.82</v>
      </c>
      <c r="Q22" s="77">
        <v>0</v>
      </c>
      <c r="R22" s="77">
        <v>2.8553200000000002E-4</v>
      </c>
      <c r="S22" s="78">
        <v>0</v>
      </c>
      <c r="T22" s="78">
        <v>0</v>
      </c>
      <c r="U22" s="78">
        <v>0</v>
      </c>
    </row>
    <row r="23" spans="2:21">
      <c r="B23" t="s">
        <v>374</v>
      </c>
      <c r="C23" t="s">
        <v>375</v>
      </c>
      <c r="D23" t="s">
        <v>100</v>
      </c>
      <c r="E23" t="s">
        <v>123</v>
      </c>
      <c r="F23" t="s">
        <v>373</v>
      </c>
      <c r="G23" t="s">
        <v>350</v>
      </c>
      <c r="H23" t="s">
        <v>208</v>
      </c>
      <c r="I23" t="s">
        <v>209</v>
      </c>
      <c r="J23"/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0.17</v>
      </c>
      <c r="P23" s="77">
        <v>107.3</v>
      </c>
      <c r="Q23" s="77">
        <v>0</v>
      </c>
      <c r="R23" s="77">
        <v>1.8241000000000001E-4</v>
      </c>
      <c r="S23" s="78">
        <v>0</v>
      </c>
      <c r="T23" s="78">
        <v>0</v>
      </c>
      <c r="U23" s="78">
        <v>0</v>
      </c>
    </row>
    <row r="24" spans="2:21">
      <c r="B24" t="s">
        <v>376</v>
      </c>
      <c r="C24" t="s">
        <v>377</v>
      </c>
      <c r="D24" t="s">
        <v>100</v>
      </c>
      <c r="E24" t="s">
        <v>123</v>
      </c>
      <c r="F24" t="s">
        <v>373</v>
      </c>
      <c r="G24" t="s">
        <v>350</v>
      </c>
      <c r="H24" t="s">
        <v>208</v>
      </c>
      <c r="I24" t="s">
        <v>209</v>
      </c>
      <c r="J24"/>
      <c r="K24" s="77">
        <v>0.11</v>
      </c>
      <c r="L24" t="s">
        <v>102</v>
      </c>
      <c r="M24" s="78">
        <v>0.05</v>
      </c>
      <c r="N24" s="78">
        <v>4.2599999999999999E-2</v>
      </c>
      <c r="O24" s="77">
        <v>0.83</v>
      </c>
      <c r="P24" s="77">
        <v>116.4</v>
      </c>
      <c r="Q24" s="77">
        <v>0</v>
      </c>
      <c r="R24" s="77">
        <v>9.6612E-4</v>
      </c>
      <c r="S24" s="78">
        <v>0</v>
      </c>
      <c r="T24" s="78">
        <v>0</v>
      </c>
      <c r="U24" s="78">
        <v>0</v>
      </c>
    </row>
    <row r="25" spans="2:21">
      <c r="B25" t="s">
        <v>378</v>
      </c>
      <c r="C25" t="s">
        <v>379</v>
      </c>
      <c r="D25" t="s">
        <v>100</v>
      </c>
      <c r="E25" t="s">
        <v>123</v>
      </c>
      <c r="F25" t="s">
        <v>380</v>
      </c>
      <c r="G25" t="s">
        <v>381</v>
      </c>
      <c r="H25" t="s">
        <v>382</v>
      </c>
      <c r="I25" t="s">
        <v>150</v>
      </c>
      <c r="J25"/>
      <c r="K25" s="77">
        <v>2.0699999999999998</v>
      </c>
      <c r="L25" t="s">
        <v>102</v>
      </c>
      <c r="M25" s="78">
        <v>4.4999999999999998E-2</v>
      </c>
      <c r="N25" s="78">
        <v>2.2100000000000002E-2</v>
      </c>
      <c r="O25" s="77">
        <v>13640293.390000001</v>
      </c>
      <c r="P25" s="77">
        <v>119.1</v>
      </c>
      <c r="Q25" s="77">
        <v>0</v>
      </c>
      <c r="R25" s="77">
        <v>16245.58942749</v>
      </c>
      <c r="S25" s="78">
        <v>4.5999999999999999E-3</v>
      </c>
      <c r="T25" s="78">
        <v>8.0000000000000002E-3</v>
      </c>
      <c r="U25" s="78">
        <v>1.1000000000000001E-3</v>
      </c>
    </row>
    <row r="26" spans="2:21">
      <c r="B26" t="s">
        <v>383</v>
      </c>
      <c r="C26" t="s">
        <v>384</v>
      </c>
      <c r="D26" t="s">
        <v>100</v>
      </c>
      <c r="E26" t="s">
        <v>123</v>
      </c>
      <c r="F26" t="s">
        <v>380</v>
      </c>
      <c r="G26" t="s">
        <v>381</v>
      </c>
      <c r="H26" t="s">
        <v>382</v>
      </c>
      <c r="I26" t="s">
        <v>150</v>
      </c>
      <c r="J26"/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15375520.060000001</v>
      </c>
      <c r="P26" s="77">
        <v>120.55</v>
      </c>
      <c r="Q26" s="77">
        <v>0</v>
      </c>
      <c r="R26" s="77">
        <v>18535.18943233</v>
      </c>
      <c r="S26" s="78">
        <v>6.0000000000000001E-3</v>
      </c>
      <c r="T26" s="78">
        <v>9.1000000000000004E-3</v>
      </c>
      <c r="U26" s="78">
        <v>1.2999999999999999E-3</v>
      </c>
    </row>
    <row r="27" spans="2:21">
      <c r="B27" t="s">
        <v>385</v>
      </c>
      <c r="C27" t="s">
        <v>386</v>
      </c>
      <c r="D27" t="s">
        <v>100</v>
      </c>
      <c r="E27" t="s">
        <v>123</v>
      </c>
      <c r="F27" t="s">
        <v>380</v>
      </c>
      <c r="G27" t="s">
        <v>381</v>
      </c>
      <c r="H27" t="s">
        <v>382</v>
      </c>
      <c r="I27" t="s">
        <v>150</v>
      </c>
      <c r="J27"/>
      <c r="K27" s="77">
        <v>6.84</v>
      </c>
      <c r="L27" t="s">
        <v>102</v>
      </c>
      <c r="M27" s="78">
        <v>2.3900000000000001E-2</v>
      </c>
      <c r="N27" s="78">
        <v>2.41E-2</v>
      </c>
      <c r="O27" s="77">
        <v>22589326.420000002</v>
      </c>
      <c r="P27" s="77">
        <v>110.8</v>
      </c>
      <c r="Q27" s="77">
        <v>0</v>
      </c>
      <c r="R27" s="77">
        <v>25028.97367336</v>
      </c>
      <c r="S27" s="78">
        <v>5.7999999999999996E-3</v>
      </c>
      <c r="T27" s="78">
        <v>1.23E-2</v>
      </c>
      <c r="U27" s="78">
        <v>1.8E-3</v>
      </c>
    </row>
    <row r="28" spans="2:21">
      <c r="B28" t="s">
        <v>387</v>
      </c>
      <c r="C28" t="s">
        <v>388</v>
      </c>
      <c r="D28" t="s">
        <v>100</v>
      </c>
      <c r="E28" t="s">
        <v>123</v>
      </c>
      <c r="F28" t="s">
        <v>380</v>
      </c>
      <c r="G28" t="s">
        <v>381</v>
      </c>
      <c r="H28" t="s">
        <v>382</v>
      </c>
      <c r="I28" t="s">
        <v>150</v>
      </c>
      <c r="J28"/>
      <c r="K28" s="77">
        <v>3.96</v>
      </c>
      <c r="L28" t="s">
        <v>102</v>
      </c>
      <c r="M28" s="78">
        <v>0.01</v>
      </c>
      <c r="N28" s="78">
        <v>2.06E-2</v>
      </c>
      <c r="O28" s="77">
        <v>3340849.81</v>
      </c>
      <c r="P28" s="77">
        <v>105.39</v>
      </c>
      <c r="Q28" s="77">
        <v>0</v>
      </c>
      <c r="R28" s="77">
        <v>3520.921614759</v>
      </c>
      <c r="S28" s="78">
        <v>2.8E-3</v>
      </c>
      <c r="T28" s="78">
        <v>1.6999999999999999E-3</v>
      </c>
      <c r="U28" s="78">
        <v>2.0000000000000001E-4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380</v>
      </c>
      <c r="G29" t="s">
        <v>381</v>
      </c>
      <c r="H29" t="s">
        <v>382</v>
      </c>
      <c r="I29" t="s">
        <v>150</v>
      </c>
      <c r="J29"/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10399228.449999999</v>
      </c>
      <c r="P29" s="77">
        <v>93.45</v>
      </c>
      <c r="Q29" s="77">
        <v>0</v>
      </c>
      <c r="R29" s="77">
        <v>9718.0789865250008</v>
      </c>
      <c r="S29" s="78">
        <v>2.3999999999999998E-3</v>
      </c>
      <c r="T29" s="78">
        <v>4.7999999999999996E-3</v>
      </c>
      <c r="U29" s="78">
        <v>6.9999999999999999E-4</v>
      </c>
    </row>
    <row r="30" spans="2:21">
      <c r="B30" t="s">
        <v>392</v>
      </c>
      <c r="C30" t="s">
        <v>393</v>
      </c>
      <c r="D30" t="s">
        <v>100</v>
      </c>
      <c r="E30" t="s">
        <v>123</v>
      </c>
      <c r="F30" t="s">
        <v>380</v>
      </c>
      <c r="G30" t="s">
        <v>381</v>
      </c>
      <c r="H30" t="s">
        <v>382</v>
      </c>
      <c r="I30" t="s">
        <v>150</v>
      </c>
      <c r="J30"/>
      <c r="K30" s="77">
        <v>11.46</v>
      </c>
      <c r="L30" t="s">
        <v>102</v>
      </c>
      <c r="M30" s="78">
        <v>3.2000000000000001E-2</v>
      </c>
      <c r="N30" s="78">
        <v>2.58E-2</v>
      </c>
      <c r="O30" s="77">
        <v>4817159.03</v>
      </c>
      <c r="P30" s="77">
        <v>107.79</v>
      </c>
      <c r="Q30" s="77">
        <v>0</v>
      </c>
      <c r="R30" s="77">
        <v>5192.4157184369997</v>
      </c>
      <c r="S30" s="78">
        <v>3.5000000000000001E-3</v>
      </c>
      <c r="T30" s="78">
        <v>2.5000000000000001E-3</v>
      </c>
      <c r="U30" s="78">
        <v>4.0000000000000002E-4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396</v>
      </c>
      <c r="G31" t="s">
        <v>127</v>
      </c>
      <c r="H31" t="s">
        <v>397</v>
      </c>
      <c r="I31" t="s">
        <v>209</v>
      </c>
      <c r="J31"/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2311179.54</v>
      </c>
      <c r="P31" s="77">
        <v>113.62</v>
      </c>
      <c r="Q31" s="77">
        <v>56.118079999999999</v>
      </c>
      <c r="R31" s="77">
        <v>2682.080273348</v>
      </c>
      <c r="S31" s="78">
        <v>1.5E-3</v>
      </c>
      <c r="T31" s="78">
        <v>1.2999999999999999E-3</v>
      </c>
      <c r="U31" s="78">
        <v>2.0000000000000001E-4</v>
      </c>
    </row>
    <row r="32" spans="2:21">
      <c r="B32" t="s">
        <v>398</v>
      </c>
      <c r="C32" t="s">
        <v>399</v>
      </c>
      <c r="D32" t="s">
        <v>100</v>
      </c>
      <c r="E32" t="s">
        <v>123</v>
      </c>
      <c r="F32" t="s">
        <v>400</v>
      </c>
      <c r="G32" t="s">
        <v>367</v>
      </c>
      <c r="H32" t="s">
        <v>382</v>
      </c>
      <c r="I32" t="s">
        <v>150</v>
      </c>
      <c r="J32"/>
      <c r="K32" s="77">
        <v>3.61</v>
      </c>
      <c r="L32" t="s">
        <v>102</v>
      </c>
      <c r="M32" s="78">
        <v>1.34E-2</v>
      </c>
      <c r="N32" s="78">
        <v>2.6200000000000001E-2</v>
      </c>
      <c r="O32" s="77">
        <v>29203588.289999999</v>
      </c>
      <c r="P32" s="77">
        <v>106.9</v>
      </c>
      <c r="Q32" s="77">
        <v>2568.7599799999998</v>
      </c>
      <c r="R32" s="77">
        <v>33787.395862010002</v>
      </c>
      <c r="S32" s="78">
        <v>9.4000000000000004E-3</v>
      </c>
      <c r="T32" s="78">
        <v>1.66E-2</v>
      </c>
      <c r="U32" s="78">
        <v>2.3999999999999998E-3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400</v>
      </c>
      <c r="G33" t="s">
        <v>367</v>
      </c>
      <c r="H33" t="s">
        <v>382</v>
      </c>
      <c r="I33" t="s">
        <v>150</v>
      </c>
      <c r="J33"/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16317007.050000001</v>
      </c>
      <c r="P33" s="77">
        <v>107.51</v>
      </c>
      <c r="Q33" s="77">
        <v>1763.9193</v>
      </c>
      <c r="R33" s="77">
        <v>19306.333579455</v>
      </c>
      <c r="S33" s="78">
        <v>5.8999999999999999E-3</v>
      </c>
      <c r="T33" s="78">
        <v>9.4999999999999998E-3</v>
      </c>
      <c r="U33" s="78">
        <v>1.4E-3</v>
      </c>
    </row>
    <row r="34" spans="2:21">
      <c r="B34" t="s">
        <v>403</v>
      </c>
      <c r="C34" t="s">
        <v>404</v>
      </c>
      <c r="D34" t="s">
        <v>100</v>
      </c>
      <c r="E34" t="s">
        <v>123</v>
      </c>
      <c r="F34" t="s">
        <v>400</v>
      </c>
      <c r="G34" t="s">
        <v>367</v>
      </c>
      <c r="H34" t="s">
        <v>382</v>
      </c>
      <c r="I34" t="s">
        <v>150</v>
      </c>
      <c r="J34"/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29546072.550000001</v>
      </c>
      <c r="P34" s="77">
        <v>108.2</v>
      </c>
      <c r="Q34" s="77">
        <v>404.69425000000001</v>
      </c>
      <c r="R34" s="77">
        <v>32373.544749100001</v>
      </c>
      <c r="S34" s="78">
        <v>8.9999999999999993E-3</v>
      </c>
      <c r="T34" s="78">
        <v>1.5900000000000001E-2</v>
      </c>
      <c r="U34" s="78">
        <v>2.3E-3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400</v>
      </c>
      <c r="G35" t="s">
        <v>367</v>
      </c>
      <c r="H35" t="s">
        <v>397</v>
      </c>
      <c r="I35" t="s">
        <v>209</v>
      </c>
      <c r="J35"/>
      <c r="K35" s="77">
        <v>7.97</v>
      </c>
      <c r="L35" t="s">
        <v>102</v>
      </c>
      <c r="M35" s="78">
        <v>8.9999999999999993E-3</v>
      </c>
      <c r="N35" s="78">
        <v>2.8899999999999999E-2</v>
      </c>
      <c r="O35" s="77">
        <v>14330140.640000001</v>
      </c>
      <c r="P35" s="77">
        <v>92.96</v>
      </c>
      <c r="Q35" s="77">
        <v>70.176029999999997</v>
      </c>
      <c r="R35" s="77">
        <v>13391.474768943999</v>
      </c>
      <c r="S35" s="78">
        <v>7.4999999999999997E-3</v>
      </c>
      <c r="T35" s="78">
        <v>6.6E-3</v>
      </c>
      <c r="U35" s="78">
        <v>8.9999999999999998E-4</v>
      </c>
    </row>
    <row r="36" spans="2:21">
      <c r="B36" t="s">
        <v>407</v>
      </c>
      <c r="C36" t="s">
        <v>408</v>
      </c>
      <c r="D36" t="s">
        <v>100</v>
      </c>
      <c r="E36" t="s">
        <v>123</v>
      </c>
      <c r="F36" t="s">
        <v>400</v>
      </c>
      <c r="G36" t="s">
        <v>367</v>
      </c>
      <c r="H36" t="s">
        <v>397</v>
      </c>
      <c r="I36" t="s">
        <v>209</v>
      </c>
      <c r="J36"/>
      <c r="K36" s="77">
        <v>11.47</v>
      </c>
      <c r="L36" t="s">
        <v>102</v>
      </c>
      <c r="M36" s="78">
        <v>1.6899999999999998E-2</v>
      </c>
      <c r="N36" s="78">
        <v>3.0499999999999999E-2</v>
      </c>
      <c r="O36" s="77">
        <v>18537142.199999999</v>
      </c>
      <c r="P36" s="77">
        <v>93.4</v>
      </c>
      <c r="Q36" s="77">
        <v>170.46110999999999</v>
      </c>
      <c r="R36" s="77">
        <v>17484.1519248</v>
      </c>
      <c r="S36" s="78">
        <v>6.8999999999999999E-3</v>
      </c>
      <c r="T36" s="78">
        <v>8.6E-3</v>
      </c>
      <c r="U36" s="78">
        <v>1.1999999999999999E-3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400</v>
      </c>
      <c r="G37" t="s">
        <v>367</v>
      </c>
      <c r="H37" t="s">
        <v>397</v>
      </c>
      <c r="I37" t="s">
        <v>209</v>
      </c>
      <c r="J37"/>
      <c r="K37" s="77">
        <v>1.25</v>
      </c>
      <c r="L37" t="s">
        <v>102</v>
      </c>
      <c r="M37" s="78">
        <v>6.4999999999999997E-3</v>
      </c>
      <c r="N37" s="78">
        <v>2.6499999999999999E-2</v>
      </c>
      <c r="O37" s="77">
        <v>969188.56</v>
      </c>
      <c r="P37" s="77">
        <v>107.94</v>
      </c>
      <c r="Q37" s="77">
        <v>0</v>
      </c>
      <c r="R37" s="77">
        <v>1046.1421316640001</v>
      </c>
      <c r="S37" s="78">
        <v>3.2000000000000002E-3</v>
      </c>
      <c r="T37" s="78">
        <v>5.0000000000000001E-4</v>
      </c>
      <c r="U37" s="78">
        <v>1E-4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367</v>
      </c>
      <c r="H38" t="s">
        <v>414</v>
      </c>
      <c r="I38" t="s">
        <v>209</v>
      </c>
      <c r="J38"/>
      <c r="K38" s="77">
        <v>2.5099999999999998</v>
      </c>
      <c r="L38" t="s">
        <v>102</v>
      </c>
      <c r="M38" s="78">
        <v>1.34E-2</v>
      </c>
      <c r="N38" s="78">
        <v>2.4799999999999999E-2</v>
      </c>
      <c r="O38" s="77">
        <v>2320711.91</v>
      </c>
      <c r="P38" s="77">
        <v>108.78</v>
      </c>
      <c r="Q38" s="77">
        <v>0</v>
      </c>
      <c r="R38" s="77">
        <v>2524.4704156980001</v>
      </c>
      <c r="S38" s="78">
        <v>4.4000000000000003E-3</v>
      </c>
      <c r="T38" s="78">
        <v>1.1999999999999999E-3</v>
      </c>
      <c r="U38" s="78">
        <v>2.0000000000000001E-4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413</v>
      </c>
      <c r="G39" t="s">
        <v>367</v>
      </c>
      <c r="H39" t="s">
        <v>414</v>
      </c>
      <c r="I39" t="s">
        <v>209</v>
      </c>
      <c r="J39"/>
      <c r="K39" s="77">
        <v>2.2799999999999998</v>
      </c>
      <c r="L39" t="s">
        <v>102</v>
      </c>
      <c r="M39" s="78">
        <v>2E-3</v>
      </c>
      <c r="N39" s="78">
        <v>2.4400000000000002E-2</v>
      </c>
      <c r="O39" s="77">
        <v>4982970.18</v>
      </c>
      <c r="P39" s="77">
        <v>104</v>
      </c>
      <c r="Q39" s="77">
        <v>0</v>
      </c>
      <c r="R39" s="77">
        <v>5182.2889871999996</v>
      </c>
      <c r="S39" s="78">
        <v>1.5100000000000001E-2</v>
      </c>
      <c r="T39" s="78">
        <v>2.5000000000000001E-3</v>
      </c>
      <c r="U39" s="78">
        <v>4.0000000000000002E-4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413</v>
      </c>
      <c r="G40" t="s">
        <v>367</v>
      </c>
      <c r="H40" t="s">
        <v>414</v>
      </c>
      <c r="I40" t="s">
        <v>209</v>
      </c>
      <c r="J40"/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6241136.0800000001</v>
      </c>
      <c r="P40" s="77">
        <v>107.89</v>
      </c>
      <c r="Q40" s="77">
        <v>0</v>
      </c>
      <c r="R40" s="77">
        <v>6733.5617167119999</v>
      </c>
      <c r="S40" s="78">
        <v>1.6500000000000001E-2</v>
      </c>
      <c r="T40" s="78">
        <v>3.3E-3</v>
      </c>
      <c r="U40" s="78">
        <v>5.0000000000000001E-4</v>
      </c>
    </row>
    <row r="41" spans="2:21">
      <c r="B41" t="s">
        <v>419</v>
      </c>
      <c r="C41" t="s">
        <v>420</v>
      </c>
      <c r="D41" t="s">
        <v>100</v>
      </c>
      <c r="E41" t="s">
        <v>123</v>
      </c>
      <c r="F41" t="s">
        <v>421</v>
      </c>
      <c r="G41" t="s">
        <v>367</v>
      </c>
      <c r="H41" t="s">
        <v>414</v>
      </c>
      <c r="I41" t="s">
        <v>209</v>
      </c>
      <c r="J41"/>
      <c r="K41" s="77">
        <v>4.5599999999999996</v>
      </c>
      <c r="L41" t="s">
        <v>102</v>
      </c>
      <c r="M41" s="78">
        <v>5.0000000000000001E-3</v>
      </c>
      <c r="N41" s="78">
        <v>2.8299999999999999E-2</v>
      </c>
      <c r="O41" s="77">
        <v>5333812.82</v>
      </c>
      <c r="P41" s="77">
        <v>99.1</v>
      </c>
      <c r="Q41" s="77">
        <v>870.36501999999996</v>
      </c>
      <c r="R41" s="77">
        <v>6156.1735246199996</v>
      </c>
      <c r="S41" s="78">
        <v>3.0000000000000001E-3</v>
      </c>
      <c r="T41" s="78">
        <v>3.0000000000000001E-3</v>
      </c>
      <c r="U41" s="78">
        <v>4.0000000000000002E-4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421</v>
      </c>
      <c r="G42" t="s">
        <v>367</v>
      </c>
      <c r="H42" t="s">
        <v>414</v>
      </c>
      <c r="I42" t="s">
        <v>209</v>
      </c>
      <c r="J42"/>
      <c r="K42" s="77">
        <v>6.38</v>
      </c>
      <c r="L42" t="s">
        <v>102</v>
      </c>
      <c r="M42" s="78">
        <v>5.8999999999999999E-3</v>
      </c>
      <c r="N42" s="78">
        <v>3.0599999999999999E-2</v>
      </c>
      <c r="O42" s="77">
        <v>15819119.890000001</v>
      </c>
      <c r="P42" s="77">
        <v>91.73</v>
      </c>
      <c r="Q42" s="77">
        <v>50.092739999999999</v>
      </c>
      <c r="R42" s="77">
        <v>14560.971415096999</v>
      </c>
      <c r="S42" s="78">
        <v>1.44E-2</v>
      </c>
      <c r="T42" s="78">
        <v>7.1000000000000004E-3</v>
      </c>
      <c r="U42" s="78">
        <v>1E-3</v>
      </c>
    </row>
    <row r="43" spans="2:21">
      <c r="B43" t="s">
        <v>424</v>
      </c>
      <c r="C43" t="s">
        <v>425</v>
      </c>
      <c r="D43" t="s">
        <v>100</v>
      </c>
      <c r="E43" t="s">
        <v>123</v>
      </c>
      <c r="F43" t="s">
        <v>421</v>
      </c>
      <c r="G43" t="s">
        <v>367</v>
      </c>
      <c r="H43" t="s">
        <v>414</v>
      </c>
      <c r="I43" t="s">
        <v>209</v>
      </c>
      <c r="J43"/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2431033.4300000002</v>
      </c>
      <c r="P43" s="77">
        <v>139.94</v>
      </c>
      <c r="Q43" s="77">
        <v>0</v>
      </c>
      <c r="R43" s="77">
        <v>3401.9881819420002</v>
      </c>
      <c r="S43" s="78">
        <v>1.9E-3</v>
      </c>
      <c r="T43" s="78">
        <v>1.6999999999999999E-3</v>
      </c>
      <c r="U43" s="78">
        <v>2.0000000000000001E-4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428</v>
      </c>
      <c r="G44" t="s">
        <v>367</v>
      </c>
      <c r="H44" t="s">
        <v>414</v>
      </c>
      <c r="I44" t="s">
        <v>209</v>
      </c>
      <c r="J44"/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27034310</v>
      </c>
      <c r="P44" s="77">
        <v>90.55</v>
      </c>
      <c r="Q44" s="77">
        <v>0</v>
      </c>
      <c r="R44" s="77">
        <v>24479.567705000001</v>
      </c>
      <c r="S44" s="78">
        <v>8.8000000000000005E-3</v>
      </c>
      <c r="T44" s="78">
        <v>1.2E-2</v>
      </c>
      <c r="U44" s="78">
        <v>1.6999999999999999E-3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428</v>
      </c>
      <c r="G45" t="s">
        <v>367</v>
      </c>
      <c r="H45" t="s">
        <v>414</v>
      </c>
      <c r="I45" t="s">
        <v>209</v>
      </c>
      <c r="J45"/>
      <c r="K45" s="77">
        <v>2.77</v>
      </c>
      <c r="L45" t="s">
        <v>102</v>
      </c>
      <c r="M45" s="78">
        <v>2.4E-2</v>
      </c>
      <c r="N45" s="78">
        <v>2.53E-2</v>
      </c>
      <c r="O45" s="77">
        <v>388805.09</v>
      </c>
      <c r="P45" s="77">
        <v>111.43</v>
      </c>
      <c r="Q45" s="77">
        <v>0</v>
      </c>
      <c r="R45" s="77">
        <v>433.245511787</v>
      </c>
      <c r="S45" s="78">
        <v>5.9999999999999995E-4</v>
      </c>
      <c r="T45" s="78">
        <v>2.0000000000000001E-4</v>
      </c>
      <c r="U45" s="78">
        <v>0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428</v>
      </c>
      <c r="G46" t="s">
        <v>367</v>
      </c>
      <c r="H46" t="s">
        <v>414</v>
      </c>
      <c r="I46" t="s">
        <v>209</v>
      </c>
      <c r="J46"/>
      <c r="K46" s="77">
        <v>4.13</v>
      </c>
      <c r="L46" t="s">
        <v>102</v>
      </c>
      <c r="M46" s="78">
        <v>2.5999999999999999E-2</v>
      </c>
      <c r="N46" s="78">
        <v>2.6100000000000002E-2</v>
      </c>
      <c r="O46" s="77">
        <v>5665854.4699999997</v>
      </c>
      <c r="P46" s="77">
        <v>111.02</v>
      </c>
      <c r="Q46" s="77">
        <v>400.33219000000003</v>
      </c>
      <c r="R46" s="77">
        <v>6690.5638225940002</v>
      </c>
      <c r="S46" s="78">
        <v>1.1599999999999999E-2</v>
      </c>
      <c r="T46" s="78">
        <v>3.3E-3</v>
      </c>
      <c r="U46" s="78">
        <v>5.0000000000000001E-4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428</v>
      </c>
      <c r="G47" t="s">
        <v>367</v>
      </c>
      <c r="H47" t="s">
        <v>414</v>
      </c>
      <c r="I47" t="s">
        <v>209</v>
      </c>
      <c r="J47"/>
      <c r="K47" s="77">
        <v>4.34</v>
      </c>
      <c r="L47" t="s">
        <v>102</v>
      </c>
      <c r="M47" s="78">
        <v>2.81E-2</v>
      </c>
      <c r="N47" s="78">
        <v>2.7400000000000001E-2</v>
      </c>
      <c r="O47" s="77">
        <v>1664944.81</v>
      </c>
      <c r="P47" s="77">
        <v>112.17</v>
      </c>
      <c r="Q47" s="77">
        <v>26.149419999999999</v>
      </c>
      <c r="R47" s="77">
        <v>1893.718013377</v>
      </c>
      <c r="S47" s="78">
        <v>1.1999999999999999E-3</v>
      </c>
      <c r="T47" s="78">
        <v>8.9999999999999998E-4</v>
      </c>
      <c r="U47" s="78">
        <v>1E-4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428</v>
      </c>
      <c r="G48" t="s">
        <v>367</v>
      </c>
      <c r="H48" t="s">
        <v>414</v>
      </c>
      <c r="I48" t="s">
        <v>209</v>
      </c>
      <c r="J48"/>
      <c r="K48" s="77">
        <v>2.86</v>
      </c>
      <c r="L48" t="s">
        <v>102</v>
      </c>
      <c r="M48" s="78">
        <v>3.6999999999999998E-2</v>
      </c>
      <c r="N48" s="78">
        <v>2.6499999999999999E-2</v>
      </c>
      <c r="O48" s="77">
        <v>431653.27</v>
      </c>
      <c r="P48" s="77">
        <v>113.91</v>
      </c>
      <c r="Q48" s="77">
        <v>106.03795</v>
      </c>
      <c r="R48" s="77">
        <v>597.73418985700005</v>
      </c>
      <c r="S48" s="78">
        <v>1.1000000000000001E-3</v>
      </c>
      <c r="T48" s="78">
        <v>2.9999999999999997E-4</v>
      </c>
      <c r="U48" s="78">
        <v>0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439</v>
      </c>
      <c r="G49" t="s">
        <v>367</v>
      </c>
      <c r="H49" t="s">
        <v>414</v>
      </c>
      <c r="I49" t="s">
        <v>209</v>
      </c>
      <c r="J49"/>
      <c r="K49" s="77">
        <v>4.68</v>
      </c>
      <c r="L49" t="s">
        <v>102</v>
      </c>
      <c r="M49" s="78">
        <v>6.4999999999999997E-3</v>
      </c>
      <c r="N49" s="78">
        <v>2.4799999999999999E-2</v>
      </c>
      <c r="O49" s="77">
        <v>5244914.45</v>
      </c>
      <c r="P49" s="77">
        <v>101.31</v>
      </c>
      <c r="Q49" s="77">
        <v>81.163979999999995</v>
      </c>
      <c r="R49" s="77">
        <v>5394.7868092950002</v>
      </c>
      <c r="S49" s="78">
        <v>1.04E-2</v>
      </c>
      <c r="T49" s="78">
        <v>2.5999999999999999E-3</v>
      </c>
      <c r="U49" s="78">
        <v>4.0000000000000002E-4</v>
      </c>
    </row>
    <row r="50" spans="2:21">
      <c r="B50" t="s">
        <v>440</v>
      </c>
      <c r="C50" t="s">
        <v>441</v>
      </c>
      <c r="D50" t="s">
        <v>100</v>
      </c>
      <c r="E50" t="s">
        <v>123</v>
      </c>
      <c r="F50" t="s">
        <v>439</v>
      </c>
      <c r="G50" t="s">
        <v>367</v>
      </c>
      <c r="H50" t="s">
        <v>414</v>
      </c>
      <c r="I50" t="s">
        <v>209</v>
      </c>
      <c r="J50"/>
      <c r="K50" s="77">
        <v>5.42</v>
      </c>
      <c r="L50" t="s">
        <v>102</v>
      </c>
      <c r="M50" s="78">
        <v>1.43E-2</v>
      </c>
      <c r="N50" s="78">
        <v>2.81E-2</v>
      </c>
      <c r="O50" s="77">
        <v>84307.4</v>
      </c>
      <c r="P50" s="77">
        <v>102.63</v>
      </c>
      <c r="Q50" s="77">
        <v>1.6636</v>
      </c>
      <c r="R50" s="77">
        <v>88.188284620000005</v>
      </c>
      <c r="S50" s="78">
        <v>2.0000000000000001E-4</v>
      </c>
      <c r="T50" s="78">
        <v>0</v>
      </c>
      <c r="U50" s="78">
        <v>0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439</v>
      </c>
      <c r="G51" t="s">
        <v>367</v>
      </c>
      <c r="H51" t="s">
        <v>414</v>
      </c>
      <c r="I51" t="s">
        <v>209</v>
      </c>
      <c r="J51"/>
      <c r="K51" s="77">
        <v>7.01</v>
      </c>
      <c r="L51" t="s">
        <v>102</v>
      </c>
      <c r="M51" s="78">
        <v>3.61E-2</v>
      </c>
      <c r="N51" s="78">
        <v>3.15E-2</v>
      </c>
      <c r="O51" s="77">
        <v>8006315.7999999998</v>
      </c>
      <c r="P51" s="77">
        <v>104.74</v>
      </c>
      <c r="Q51" s="77">
        <v>77.05359</v>
      </c>
      <c r="R51" s="77">
        <v>8462.8687589199999</v>
      </c>
      <c r="S51" s="78">
        <v>1.7399999999999999E-2</v>
      </c>
      <c r="T51" s="78">
        <v>4.1000000000000003E-3</v>
      </c>
      <c r="U51" s="78">
        <v>5.9999999999999995E-4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439</v>
      </c>
      <c r="G52" t="s">
        <v>367</v>
      </c>
      <c r="H52" t="s">
        <v>414</v>
      </c>
      <c r="I52" t="s">
        <v>209</v>
      </c>
      <c r="J52"/>
      <c r="K52" s="77">
        <v>0.28000000000000003</v>
      </c>
      <c r="L52" t="s">
        <v>102</v>
      </c>
      <c r="M52" s="78">
        <v>4.9000000000000002E-2</v>
      </c>
      <c r="N52" s="78">
        <v>3.1199999999999999E-2</v>
      </c>
      <c r="O52" s="77">
        <v>1195495.6399999999</v>
      </c>
      <c r="P52" s="77">
        <v>115.64</v>
      </c>
      <c r="Q52" s="77">
        <v>0</v>
      </c>
      <c r="R52" s="77">
        <v>1382.471158096</v>
      </c>
      <c r="S52" s="78">
        <v>8.9999999999999993E-3</v>
      </c>
      <c r="T52" s="78">
        <v>6.9999999999999999E-4</v>
      </c>
      <c r="U52" s="78">
        <v>1E-4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439</v>
      </c>
      <c r="G53" t="s">
        <v>367</v>
      </c>
      <c r="H53" t="s">
        <v>414</v>
      </c>
      <c r="I53" t="s">
        <v>209</v>
      </c>
      <c r="J53"/>
      <c r="K53" s="77">
        <v>1.97</v>
      </c>
      <c r="L53" t="s">
        <v>102</v>
      </c>
      <c r="M53" s="78">
        <v>1.7600000000000001E-2</v>
      </c>
      <c r="N53" s="78">
        <v>2.4799999999999999E-2</v>
      </c>
      <c r="O53" s="77">
        <v>7844674.75</v>
      </c>
      <c r="P53" s="77">
        <v>110.64</v>
      </c>
      <c r="Q53" s="77">
        <v>183.22434999999999</v>
      </c>
      <c r="R53" s="77">
        <v>8862.5724934000009</v>
      </c>
      <c r="S53" s="78">
        <v>5.8999999999999999E-3</v>
      </c>
      <c r="T53" s="78">
        <v>4.3E-3</v>
      </c>
      <c r="U53" s="78">
        <v>5.9999999999999995E-4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439</v>
      </c>
      <c r="G54" t="s">
        <v>367</v>
      </c>
      <c r="H54" t="s">
        <v>414</v>
      </c>
      <c r="I54" t="s">
        <v>209</v>
      </c>
      <c r="J54"/>
      <c r="K54" s="77">
        <v>2.66</v>
      </c>
      <c r="L54" t="s">
        <v>102</v>
      </c>
      <c r="M54" s="78">
        <v>2.1499999999999998E-2</v>
      </c>
      <c r="N54" s="78">
        <v>2.4899999999999999E-2</v>
      </c>
      <c r="O54" s="77">
        <v>10912770.35</v>
      </c>
      <c r="P54" s="77">
        <v>111.92</v>
      </c>
      <c r="Q54" s="77">
        <v>0</v>
      </c>
      <c r="R54" s="77">
        <v>12213.57257572</v>
      </c>
      <c r="S54" s="78">
        <v>8.8999999999999999E-3</v>
      </c>
      <c r="T54" s="78">
        <v>6.0000000000000001E-3</v>
      </c>
      <c r="U54" s="78">
        <v>8.9999999999999998E-4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439</v>
      </c>
      <c r="G55" t="s">
        <v>367</v>
      </c>
      <c r="H55" t="s">
        <v>414</v>
      </c>
      <c r="I55" t="s">
        <v>209</v>
      </c>
      <c r="J55"/>
      <c r="K55" s="77">
        <v>4.49</v>
      </c>
      <c r="L55" t="s">
        <v>102</v>
      </c>
      <c r="M55" s="78">
        <v>2.2499999999999999E-2</v>
      </c>
      <c r="N55" s="78">
        <v>2.7199999999999998E-2</v>
      </c>
      <c r="O55" s="77">
        <v>14590983.18</v>
      </c>
      <c r="P55" s="77">
        <v>109.63</v>
      </c>
      <c r="Q55" s="77">
        <v>1255.7970399999999</v>
      </c>
      <c r="R55" s="77">
        <v>17251.891900234001</v>
      </c>
      <c r="S55" s="78">
        <v>1.47E-2</v>
      </c>
      <c r="T55" s="78">
        <v>8.5000000000000006E-3</v>
      </c>
      <c r="U55" s="78">
        <v>1.1999999999999999E-3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439</v>
      </c>
      <c r="G56" t="s">
        <v>367</v>
      </c>
      <c r="H56" t="s">
        <v>414</v>
      </c>
      <c r="I56" t="s">
        <v>209</v>
      </c>
      <c r="J56"/>
      <c r="K56" s="77">
        <v>6.26</v>
      </c>
      <c r="L56" t="s">
        <v>102</v>
      </c>
      <c r="M56" s="78">
        <v>2.5000000000000001E-3</v>
      </c>
      <c r="N56" s="78">
        <v>2.7199999999999998E-2</v>
      </c>
      <c r="O56" s="77">
        <v>12312054.17</v>
      </c>
      <c r="P56" s="77">
        <v>92.99</v>
      </c>
      <c r="Q56" s="77">
        <v>307.17225999999999</v>
      </c>
      <c r="R56" s="77">
        <v>11756.151432683</v>
      </c>
      <c r="S56" s="78">
        <v>9.4999999999999998E-3</v>
      </c>
      <c r="T56" s="78">
        <v>5.7999999999999996E-3</v>
      </c>
      <c r="U56" s="78">
        <v>8.0000000000000004E-4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439</v>
      </c>
      <c r="G57" t="s">
        <v>367</v>
      </c>
      <c r="H57" t="s">
        <v>414</v>
      </c>
      <c r="I57" t="s">
        <v>209</v>
      </c>
      <c r="J57"/>
      <c r="K57" s="77">
        <v>3.44</v>
      </c>
      <c r="L57" t="s">
        <v>102</v>
      </c>
      <c r="M57" s="78">
        <v>2.35E-2</v>
      </c>
      <c r="N57" s="78">
        <v>2.47E-2</v>
      </c>
      <c r="O57" s="77">
        <v>10471649.779999999</v>
      </c>
      <c r="P57" s="77">
        <v>112.01</v>
      </c>
      <c r="Q57" s="77">
        <v>0</v>
      </c>
      <c r="R57" s="77">
        <v>11729.294918578</v>
      </c>
      <c r="S57" s="78">
        <v>1.43E-2</v>
      </c>
      <c r="T57" s="78">
        <v>5.7000000000000002E-3</v>
      </c>
      <c r="U57" s="78">
        <v>8.0000000000000004E-4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458</v>
      </c>
      <c r="G58" t="s">
        <v>367</v>
      </c>
      <c r="H58" t="s">
        <v>414</v>
      </c>
      <c r="I58" t="s">
        <v>209</v>
      </c>
      <c r="J58"/>
      <c r="K58" s="77">
        <v>3.23</v>
      </c>
      <c r="L58" t="s">
        <v>102</v>
      </c>
      <c r="M58" s="78">
        <v>1.4200000000000001E-2</v>
      </c>
      <c r="N58" s="78">
        <v>2.6800000000000001E-2</v>
      </c>
      <c r="O58" s="77">
        <v>4523398.92</v>
      </c>
      <c r="P58" s="77">
        <v>106.38</v>
      </c>
      <c r="Q58" s="77">
        <v>0</v>
      </c>
      <c r="R58" s="77">
        <v>4811.9917710959999</v>
      </c>
      <c r="S58" s="78">
        <v>4.7000000000000002E-3</v>
      </c>
      <c r="T58" s="78">
        <v>2.3999999999999998E-3</v>
      </c>
      <c r="U58" s="78">
        <v>2.9999999999999997E-4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367</v>
      </c>
      <c r="H59" t="s">
        <v>414</v>
      </c>
      <c r="I59" t="s">
        <v>209</v>
      </c>
      <c r="J59"/>
      <c r="K59" s="77">
        <v>0.71</v>
      </c>
      <c r="L59" t="s">
        <v>102</v>
      </c>
      <c r="M59" s="78">
        <v>0.04</v>
      </c>
      <c r="N59" s="78">
        <v>2.8400000000000002E-2</v>
      </c>
      <c r="O59" s="77">
        <v>298512.28999999998</v>
      </c>
      <c r="P59" s="77">
        <v>112.36</v>
      </c>
      <c r="Q59" s="77">
        <v>0</v>
      </c>
      <c r="R59" s="77">
        <v>335.408409044</v>
      </c>
      <c r="S59" s="78">
        <v>1.8E-3</v>
      </c>
      <c r="T59" s="78">
        <v>2.0000000000000001E-4</v>
      </c>
      <c r="U59" s="78">
        <v>0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461</v>
      </c>
      <c r="G60" t="s">
        <v>367</v>
      </c>
      <c r="H60" t="s">
        <v>414</v>
      </c>
      <c r="I60" t="s">
        <v>209</v>
      </c>
      <c r="J60"/>
      <c r="K60" s="77">
        <v>4.42</v>
      </c>
      <c r="L60" t="s">
        <v>102</v>
      </c>
      <c r="M60" s="78">
        <v>3.5000000000000003E-2</v>
      </c>
      <c r="N60" s="78">
        <v>2.69E-2</v>
      </c>
      <c r="O60" s="77">
        <v>3473060.21</v>
      </c>
      <c r="P60" s="77">
        <v>117.45</v>
      </c>
      <c r="Q60" s="77">
        <v>0</v>
      </c>
      <c r="R60" s="77">
        <v>4079.1092166449998</v>
      </c>
      <c r="S60" s="78">
        <v>3.8999999999999998E-3</v>
      </c>
      <c r="T60" s="78">
        <v>2E-3</v>
      </c>
      <c r="U60" s="78">
        <v>2.9999999999999997E-4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461</v>
      </c>
      <c r="G61" t="s">
        <v>367</v>
      </c>
      <c r="H61" t="s">
        <v>414</v>
      </c>
      <c r="I61" t="s">
        <v>209</v>
      </c>
      <c r="J61"/>
      <c r="K61" s="77">
        <v>6.7</v>
      </c>
      <c r="L61" t="s">
        <v>102</v>
      </c>
      <c r="M61" s="78">
        <v>2.5000000000000001E-2</v>
      </c>
      <c r="N61" s="78">
        <v>2.8000000000000001E-2</v>
      </c>
      <c r="O61" s="77">
        <v>6285167.7000000002</v>
      </c>
      <c r="P61" s="77">
        <v>109.15</v>
      </c>
      <c r="Q61" s="77">
        <v>0</v>
      </c>
      <c r="R61" s="77">
        <v>6860.2605445500003</v>
      </c>
      <c r="S61" s="78">
        <v>1.01E-2</v>
      </c>
      <c r="T61" s="78">
        <v>3.3999999999999998E-3</v>
      </c>
      <c r="U61" s="78">
        <v>5.0000000000000001E-4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461</v>
      </c>
      <c r="G62" t="s">
        <v>367</v>
      </c>
      <c r="H62" t="s">
        <v>414</v>
      </c>
      <c r="I62" t="s">
        <v>209</v>
      </c>
      <c r="J62"/>
      <c r="K62" s="77">
        <v>3.05</v>
      </c>
      <c r="L62" t="s">
        <v>102</v>
      </c>
      <c r="M62" s="78">
        <v>0.04</v>
      </c>
      <c r="N62" s="78">
        <v>2.53E-2</v>
      </c>
      <c r="O62" s="77">
        <v>11322612.640000001</v>
      </c>
      <c r="P62" s="77">
        <v>117.41</v>
      </c>
      <c r="Q62" s="77">
        <v>0</v>
      </c>
      <c r="R62" s="77">
        <v>13293.879500624</v>
      </c>
      <c r="S62" s="78">
        <v>1.2200000000000001E-2</v>
      </c>
      <c r="T62" s="78">
        <v>6.4999999999999997E-3</v>
      </c>
      <c r="U62" s="78">
        <v>8.9999999999999998E-4</v>
      </c>
    </row>
    <row r="63" spans="2:21">
      <c r="B63" t="s">
        <v>468</v>
      </c>
      <c r="C63" t="s">
        <v>469</v>
      </c>
      <c r="D63" t="s">
        <v>100</v>
      </c>
      <c r="E63" t="s">
        <v>123</v>
      </c>
      <c r="F63" t="s">
        <v>470</v>
      </c>
      <c r="G63" t="s">
        <v>367</v>
      </c>
      <c r="H63" t="s">
        <v>414</v>
      </c>
      <c r="I63" t="s">
        <v>209</v>
      </c>
      <c r="J63"/>
      <c r="K63" s="77">
        <v>2.87</v>
      </c>
      <c r="L63" t="s">
        <v>102</v>
      </c>
      <c r="M63" s="78">
        <v>2.3400000000000001E-2</v>
      </c>
      <c r="N63" s="78">
        <v>2.7300000000000001E-2</v>
      </c>
      <c r="O63" s="77">
        <v>8219164.3899999997</v>
      </c>
      <c r="P63" s="77">
        <v>109.87</v>
      </c>
      <c r="Q63" s="77">
        <v>0</v>
      </c>
      <c r="R63" s="77">
        <v>9030.3959152930001</v>
      </c>
      <c r="S63" s="78">
        <v>3.2000000000000002E-3</v>
      </c>
      <c r="T63" s="78">
        <v>4.4000000000000003E-3</v>
      </c>
      <c r="U63" s="78">
        <v>5.9999999999999995E-4</v>
      </c>
    </row>
    <row r="64" spans="2:21">
      <c r="B64" t="s">
        <v>471</v>
      </c>
      <c r="C64" t="s">
        <v>472</v>
      </c>
      <c r="D64" t="s">
        <v>100</v>
      </c>
      <c r="E64" t="s">
        <v>123</v>
      </c>
      <c r="F64" t="s">
        <v>473</v>
      </c>
      <c r="G64" t="s">
        <v>367</v>
      </c>
      <c r="H64" t="s">
        <v>414</v>
      </c>
      <c r="I64" t="s">
        <v>209</v>
      </c>
      <c r="J64"/>
      <c r="K64" s="77">
        <v>2.78</v>
      </c>
      <c r="L64" t="s">
        <v>102</v>
      </c>
      <c r="M64" s="78">
        <v>3.2000000000000001E-2</v>
      </c>
      <c r="N64" s="78">
        <v>2.6200000000000001E-2</v>
      </c>
      <c r="O64" s="77">
        <v>9822195.5</v>
      </c>
      <c r="P64" s="77">
        <v>111.95</v>
      </c>
      <c r="Q64" s="77">
        <v>3139.8823400000001</v>
      </c>
      <c r="R64" s="77">
        <v>14135.830202249999</v>
      </c>
      <c r="S64" s="78">
        <v>7.0000000000000001E-3</v>
      </c>
      <c r="T64" s="78">
        <v>6.8999999999999999E-3</v>
      </c>
      <c r="U64" s="78">
        <v>1E-3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473</v>
      </c>
      <c r="G65" t="s">
        <v>367</v>
      </c>
      <c r="H65" t="s">
        <v>414</v>
      </c>
      <c r="I65" t="s">
        <v>209</v>
      </c>
      <c r="J65"/>
      <c r="K65" s="77">
        <v>4.5</v>
      </c>
      <c r="L65" t="s">
        <v>102</v>
      </c>
      <c r="M65" s="78">
        <v>1.14E-2</v>
      </c>
      <c r="N65" s="78">
        <v>2.7900000000000001E-2</v>
      </c>
      <c r="O65" s="77">
        <v>10696649.41</v>
      </c>
      <c r="P65" s="77">
        <v>102</v>
      </c>
      <c r="Q65" s="77">
        <v>0</v>
      </c>
      <c r="R65" s="77">
        <v>10910.5823982</v>
      </c>
      <c r="S65" s="78">
        <v>4.4999999999999997E-3</v>
      </c>
      <c r="T65" s="78">
        <v>5.3E-3</v>
      </c>
      <c r="U65" s="78">
        <v>8.0000000000000004E-4</v>
      </c>
    </row>
    <row r="66" spans="2:21">
      <c r="B66" t="s">
        <v>476</v>
      </c>
      <c r="C66" t="s">
        <v>477</v>
      </c>
      <c r="D66" t="s">
        <v>100</v>
      </c>
      <c r="E66" t="s">
        <v>123</v>
      </c>
      <c r="F66" t="s">
        <v>473</v>
      </c>
      <c r="G66" t="s">
        <v>367</v>
      </c>
      <c r="H66" t="s">
        <v>414</v>
      </c>
      <c r="I66" t="s">
        <v>209</v>
      </c>
      <c r="J66"/>
      <c r="K66" s="77">
        <v>6.76</v>
      </c>
      <c r="L66" t="s">
        <v>102</v>
      </c>
      <c r="M66" s="78">
        <v>9.1999999999999998E-3</v>
      </c>
      <c r="N66" s="78">
        <v>2.93E-2</v>
      </c>
      <c r="O66" s="77">
        <v>15243644.92</v>
      </c>
      <c r="P66" s="77">
        <v>97.25</v>
      </c>
      <c r="Q66" s="77">
        <v>0</v>
      </c>
      <c r="R66" s="77">
        <v>14824.4446847</v>
      </c>
      <c r="S66" s="78">
        <v>7.6E-3</v>
      </c>
      <c r="T66" s="78">
        <v>7.3000000000000001E-3</v>
      </c>
      <c r="U66" s="78">
        <v>1E-3</v>
      </c>
    </row>
    <row r="67" spans="2:21">
      <c r="B67" t="s">
        <v>478</v>
      </c>
      <c r="C67" t="s">
        <v>479</v>
      </c>
      <c r="D67" t="s">
        <v>100</v>
      </c>
      <c r="E67" t="s">
        <v>123</v>
      </c>
      <c r="F67" t="s">
        <v>470</v>
      </c>
      <c r="G67" t="s">
        <v>367</v>
      </c>
      <c r="H67" t="s">
        <v>414</v>
      </c>
      <c r="I67" t="s">
        <v>209</v>
      </c>
      <c r="J67"/>
      <c r="K67" s="77">
        <v>5.7</v>
      </c>
      <c r="L67" t="s">
        <v>102</v>
      </c>
      <c r="M67" s="78">
        <v>6.4999999999999997E-3</v>
      </c>
      <c r="N67" s="78">
        <v>2.8199999999999999E-2</v>
      </c>
      <c r="O67" s="77">
        <v>23171078.09</v>
      </c>
      <c r="P67" s="77">
        <v>97.17</v>
      </c>
      <c r="Q67" s="77">
        <v>0</v>
      </c>
      <c r="R67" s="77">
        <v>22515.336580053001</v>
      </c>
      <c r="S67" s="78">
        <v>1.01E-2</v>
      </c>
      <c r="T67" s="78">
        <v>1.0999999999999999E-2</v>
      </c>
      <c r="U67" s="78">
        <v>1.6000000000000001E-3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470</v>
      </c>
      <c r="G68" t="s">
        <v>367</v>
      </c>
      <c r="H68" t="s">
        <v>414</v>
      </c>
      <c r="I68" t="s">
        <v>209</v>
      </c>
      <c r="J68"/>
      <c r="K68" s="77">
        <v>9.1</v>
      </c>
      <c r="L68" t="s">
        <v>102</v>
      </c>
      <c r="M68" s="78">
        <v>2.64E-2</v>
      </c>
      <c r="N68" s="78">
        <v>2.7900000000000001E-2</v>
      </c>
      <c r="O68" s="77">
        <v>946301.14</v>
      </c>
      <c r="P68" s="77">
        <v>100.11</v>
      </c>
      <c r="Q68" s="77">
        <v>0</v>
      </c>
      <c r="R68" s="77">
        <v>947.34207125399996</v>
      </c>
      <c r="S68" s="78">
        <v>3.2000000000000002E-3</v>
      </c>
      <c r="T68" s="78">
        <v>5.0000000000000001E-4</v>
      </c>
      <c r="U68" s="78">
        <v>1E-4</v>
      </c>
    </row>
    <row r="69" spans="2:21">
      <c r="B69" t="s">
        <v>482</v>
      </c>
      <c r="C69" t="s">
        <v>483</v>
      </c>
      <c r="D69" t="s">
        <v>100</v>
      </c>
      <c r="E69" t="s">
        <v>123</v>
      </c>
      <c r="F69" t="s">
        <v>484</v>
      </c>
      <c r="G69" t="s">
        <v>485</v>
      </c>
      <c r="H69" t="s">
        <v>486</v>
      </c>
      <c r="I69" t="s">
        <v>150</v>
      </c>
      <c r="J69"/>
      <c r="K69" s="77">
        <v>5.63</v>
      </c>
      <c r="L69" t="s">
        <v>102</v>
      </c>
      <c r="M69" s="78">
        <v>1.95E-2</v>
      </c>
      <c r="N69" s="78">
        <v>5.2299999999999999E-2</v>
      </c>
      <c r="O69" s="77">
        <v>93509.63</v>
      </c>
      <c r="P69" s="77">
        <v>83.16</v>
      </c>
      <c r="Q69" s="77">
        <v>4.6868800000000004</v>
      </c>
      <c r="R69" s="77">
        <v>82.449488307999999</v>
      </c>
      <c r="S69" s="78">
        <v>1E-4</v>
      </c>
      <c r="T69" s="78">
        <v>0</v>
      </c>
      <c r="U69" s="78">
        <v>0</v>
      </c>
    </row>
    <row r="70" spans="2:21">
      <c r="B70" t="s">
        <v>487</v>
      </c>
      <c r="C70" t="s">
        <v>488</v>
      </c>
      <c r="D70" t="s">
        <v>100</v>
      </c>
      <c r="E70" t="s">
        <v>123</v>
      </c>
      <c r="F70" t="s">
        <v>489</v>
      </c>
      <c r="G70" t="s">
        <v>367</v>
      </c>
      <c r="H70" t="s">
        <v>414</v>
      </c>
      <c r="I70" t="s">
        <v>209</v>
      </c>
      <c r="J70"/>
      <c r="K70" s="77">
        <v>3.32</v>
      </c>
      <c r="L70" t="s">
        <v>102</v>
      </c>
      <c r="M70" s="78">
        <v>1.5800000000000002E-2</v>
      </c>
      <c r="N70" s="78">
        <v>2.4500000000000001E-2</v>
      </c>
      <c r="O70" s="77">
        <v>6231964.25</v>
      </c>
      <c r="P70" s="77">
        <v>108.66</v>
      </c>
      <c r="Q70" s="77">
        <v>0</v>
      </c>
      <c r="R70" s="77">
        <v>6771.6523540500002</v>
      </c>
      <c r="S70" s="78">
        <v>1.34E-2</v>
      </c>
      <c r="T70" s="78">
        <v>3.3E-3</v>
      </c>
      <c r="U70" s="78">
        <v>5.0000000000000001E-4</v>
      </c>
    </row>
    <row r="71" spans="2:21">
      <c r="B71" t="s">
        <v>490</v>
      </c>
      <c r="C71" t="s">
        <v>491</v>
      </c>
      <c r="D71" t="s">
        <v>100</v>
      </c>
      <c r="E71" t="s">
        <v>123</v>
      </c>
      <c r="F71" t="s">
        <v>489</v>
      </c>
      <c r="G71" t="s">
        <v>367</v>
      </c>
      <c r="H71" t="s">
        <v>414</v>
      </c>
      <c r="I71" t="s">
        <v>209</v>
      </c>
      <c r="J71"/>
      <c r="K71" s="77">
        <v>5.75</v>
      </c>
      <c r="L71" t="s">
        <v>102</v>
      </c>
      <c r="M71" s="78">
        <v>8.3999999999999995E-3</v>
      </c>
      <c r="N71" s="78">
        <v>2.6700000000000002E-2</v>
      </c>
      <c r="O71" s="77">
        <v>5015497.7699999996</v>
      </c>
      <c r="P71" s="77">
        <v>98.94</v>
      </c>
      <c r="Q71" s="77">
        <v>0</v>
      </c>
      <c r="R71" s="77">
        <v>4962.3334936379997</v>
      </c>
      <c r="S71" s="78">
        <v>1.12E-2</v>
      </c>
      <c r="T71" s="78">
        <v>2.3999999999999998E-3</v>
      </c>
      <c r="U71" s="78">
        <v>2.9999999999999997E-4</v>
      </c>
    </row>
    <row r="72" spans="2:21">
      <c r="B72" t="s">
        <v>492</v>
      </c>
      <c r="C72" t="s">
        <v>493</v>
      </c>
      <c r="D72" t="s">
        <v>100</v>
      </c>
      <c r="E72" t="s">
        <v>123</v>
      </c>
      <c r="F72" t="s">
        <v>349</v>
      </c>
      <c r="G72" t="s">
        <v>350</v>
      </c>
      <c r="H72" t="s">
        <v>414</v>
      </c>
      <c r="I72" t="s">
        <v>209</v>
      </c>
      <c r="J72"/>
      <c r="K72" s="77">
        <v>1.64</v>
      </c>
      <c r="L72" t="s">
        <v>102</v>
      </c>
      <c r="M72" s="78">
        <v>2.4199999999999999E-2</v>
      </c>
      <c r="N72" s="78">
        <v>3.49E-2</v>
      </c>
      <c r="O72" s="77">
        <v>314.19</v>
      </c>
      <c r="P72" s="77">
        <v>5473005</v>
      </c>
      <c r="Q72" s="77">
        <v>0</v>
      </c>
      <c r="R72" s="77">
        <v>17195.634409499999</v>
      </c>
      <c r="S72" s="78">
        <v>1.09E-2</v>
      </c>
      <c r="T72" s="78">
        <v>8.3999999999999995E-3</v>
      </c>
      <c r="U72" s="78">
        <v>1.1999999999999999E-3</v>
      </c>
    </row>
    <row r="73" spans="2:21">
      <c r="B73" t="s">
        <v>494</v>
      </c>
      <c r="C73" t="s">
        <v>495</v>
      </c>
      <c r="D73" t="s">
        <v>100</v>
      </c>
      <c r="E73" t="s">
        <v>123</v>
      </c>
      <c r="F73" t="s">
        <v>349</v>
      </c>
      <c r="G73" t="s">
        <v>350</v>
      </c>
      <c r="H73" t="s">
        <v>414</v>
      </c>
      <c r="I73" t="s">
        <v>209</v>
      </c>
      <c r="J73"/>
      <c r="K73" s="77">
        <v>1.24</v>
      </c>
      <c r="L73" t="s">
        <v>102</v>
      </c>
      <c r="M73" s="78">
        <v>1.95E-2</v>
      </c>
      <c r="N73" s="78">
        <v>3.1699999999999999E-2</v>
      </c>
      <c r="O73" s="77">
        <v>266.58999999999997</v>
      </c>
      <c r="P73" s="77">
        <v>5440000</v>
      </c>
      <c r="Q73" s="77">
        <v>0</v>
      </c>
      <c r="R73" s="77">
        <v>14502.495999999999</v>
      </c>
      <c r="S73" s="78">
        <v>1.0699999999999999E-2</v>
      </c>
      <c r="T73" s="78">
        <v>7.1000000000000004E-3</v>
      </c>
      <c r="U73" s="78">
        <v>1E-3</v>
      </c>
    </row>
    <row r="74" spans="2:21">
      <c r="B74" t="s">
        <v>496</v>
      </c>
      <c r="C74" t="s">
        <v>497</v>
      </c>
      <c r="D74" t="s">
        <v>100</v>
      </c>
      <c r="E74" t="s">
        <v>123</v>
      </c>
      <c r="F74" t="s">
        <v>349</v>
      </c>
      <c r="G74" t="s">
        <v>350</v>
      </c>
      <c r="H74" t="s">
        <v>414</v>
      </c>
      <c r="I74" t="s">
        <v>209</v>
      </c>
      <c r="J74"/>
      <c r="K74" s="77">
        <v>0.08</v>
      </c>
      <c r="L74" t="s">
        <v>102</v>
      </c>
      <c r="M74" s="78">
        <v>1.6400000000000001E-2</v>
      </c>
      <c r="N74" s="78">
        <v>6.5199999999999994E-2</v>
      </c>
      <c r="O74" s="77">
        <v>215.19</v>
      </c>
      <c r="P74" s="77">
        <v>5516000</v>
      </c>
      <c r="Q74" s="77">
        <v>0</v>
      </c>
      <c r="R74" s="77">
        <v>11869.8804</v>
      </c>
      <c r="S74" s="78">
        <v>1.7500000000000002E-2</v>
      </c>
      <c r="T74" s="78">
        <v>5.7999999999999996E-3</v>
      </c>
      <c r="U74" s="78">
        <v>8.0000000000000004E-4</v>
      </c>
    </row>
    <row r="75" spans="2:21">
      <c r="B75" t="s">
        <v>498</v>
      </c>
      <c r="C75" t="s">
        <v>499</v>
      </c>
      <c r="D75" t="s">
        <v>100</v>
      </c>
      <c r="E75" t="s">
        <v>123</v>
      </c>
      <c r="F75" t="s">
        <v>349</v>
      </c>
      <c r="G75" t="s">
        <v>350</v>
      </c>
      <c r="H75" t="s">
        <v>414</v>
      </c>
      <c r="I75" t="s">
        <v>209</v>
      </c>
      <c r="J75"/>
      <c r="K75" s="77">
        <v>4.59</v>
      </c>
      <c r="L75" t="s">
        <v>102</v>
      </c>
      <c r="M75" s="78">
        <v>1.4999999999999999E-2</v>
      </c>
      <c r="N75" s="78">
        <v>3.3799999999999997E-2</v>
      </c>
      <c r="O75" s="77">
        <v>255.81</v>
      </c>
      <c r="P75" s="77">
        <v>4917657</v>
      </c>
      <c r="Q75" s="77">
        <v>0</v>
      </c>
      <c r="R75" s="77">
        <v>12579.8583717</v>
      </c>
      <c r="S75" s="78">
        <v>9.1000000000000004E-3</v>
      </c>
      <c r="T75" s="78">
        <v>6.1999999999999998E-3</v>
      </c>
      <c r="U75" s="78">
        <v>8.9999999999999998E-4</v>
      </c>
    </row>
    <row r="76" spans="2:21">
      <c r="B76" t="s">
        <v>500</v>
      </c>
      <c r="C76" t="s">
        <v>501</v>
      </c>
      <c r="D76" t="s">
        <v>100</v>
      </c>
      <c r="E76" t="s">
        <v>123</v>
      </c>
      <c r="F76" t="s">
        <v>349</v>
      </c>
      <c r="G76" t="s">
        <v>350</v>
      </c>
      <c r="H76" t="s">
        <v>414</v>
      </c>
      <c r="I76" t="s">
        <v>209</v>
      </c>
      <c r="J76"/>
      <c r="K76" s="77">
        <v>4.74</v>
      </c>
      <c r="L76" t="s">
        <v>102</v>
      </c>
      <c r="M76" s="78">
        <v>2.7799999999999998E-2</v>
      </c>
      <c r="N76" s="78">
        <v>3.4700000000000002E-2</v>
      </c>
      <c r="O76" s="77">
        <v>78.760000000000005</v>
      </c>
      <c r="P76" s="77">
        <v>5381286</v>
      </c>
      <c r="Q76" s="77">
        <v>0</v>
      </c>
      <c r="R76" s="77">
        <v>4238.3008535999998</v>
      </c>
      <c r="S76" s="78">
        <v>1.8800000000000001E-2</v>
      </c>
      <c r="T76" s="78">
        <v>2.0999999999999999E-3</v>
      </c>
      <c r="U76" s="78">
        <v>2.9999999999999997E-4</v>
      </c>
    </row>
    <row r="77" spans="2:21">
      <c r="B77" t="s">
        <v>502</v>
      </c>
      <c r="C77" t="s">
        <v>503</v>
      </c>
      <c r="D77" t="s">
        <v>100</v>
      </c>
      <c r="E77" t="s">
        <v>123</v>
      </c>
      <c r="F77" t="s">
        <v>373</v>
      </c>
      <c r="G77" t="s">
        <v>350</v>
      </c>
      <c r="H77" t="s">
        <v>414</v>
      </c>
      <c r="I77" t="s">
        <v>209</v>
      </c>
      <c r="J77"/>
      <c r="K77" s="77">
        <v>1.74</v>
      </c>
      <c r="L77" t="s">
        <v>102</v>
      </c>
      <c r="M77" s="78">
        <v>2.0199999999999999E-2</v>
      </c>
      <c r="N77" s="78">
        <v>3.2399999999999998E-2</v>
      </c>
      <c r="O77" s="77">
        <v>200.62</v>
      </c>
      <c r="P77" s="77">
        <v>5436000</v>
      </c>
      <c r="Q77" s="77">
        <v>0</v>
      </c>
      <c r="R77" s="77">
        <v>10905.7032</v>
      </c>
      <c r="S77" s="78">
        <v>9.4999999999999998E-3</v>
      </c>
      <c r="T77" s="78">
        <v>5.3E-3</v>
      </c>
      <c r="U77" s="78">
        <v>8.0000000000000004E-4</v>
      </c>
    </row>
    <row r="78" spans="2:21">
      <c r="B78" t="s">
        <v>504</v>
      </c>
      <c r="C78" t="s">
        <v>505</v>
      </c>
      <c r="D78" t="s">
        <v>100</v>
      </c>
      <c r="E78" t="s">
        <v>123</v>
      </c>
      <c r="F78" t="s">
        <v>373</v>
      </c>
      <c r="G78" t="s">
        <v>350</v>
      </c>
      <c r="H78" t="s">
        <v>414</v>
      </c>
      <c r="I78" t="s">
        <v>209</v>
      </c>
      <c r="J78"/>
      <c r="K78" s="77">
        <v>0.5</v>
      </c>
      <c r="L78" t="s">
        <v>102</v>
      </c>
      <c r="M78" s="78">
        <v>1.5900000000000001E-2</v>
      </c>
      <c r="N78" s="78">
        <v>3.2000000000000001E-2</v>
      </c>
      <c r="O78" s="77">
        <v>241.94</v>
      </c>
      <c r="P78" s="77">
        <v>5522400</v>
      </c>
      <c r="Q78" s="77">
        <v>0</v>
      </c>
      <c r="R78" s="77">
        <v>13360.894560000001</v>
      </c>
      <c r="S78" s="78">
        <v>1.6199999999999999E-2</v>
      </c>
      <c r="T78" s="78">
        <v>6.4999999999999997E-3</v>
      </c>
      <c r="U78" s="78">
        <v>8.9999999999999998E-4</v>
      </c>
    </row>
    <row r="79" spans="2:21">
      <c r="B79" t="s">
        <v>506</v>
      </c>
      <c r="C79" t="s">
        <v>507</v>
      </c>
      <c r="D79" t="s">
        <v>100</v>
      </c>
      <c r="E79" t="s">
        <v>123</v>
      </c>
      <c r="F79" t="s">
        <v>373</v>
      </c>
      <c r="G79" t="s">
        <v>350</v>
      </c>
      <c r="H79" t="s">
        <v>414</v>
      </c>
      <c r="I79" t="s">
        <v>209</v>
      </c>
      <c r="J79"/>
      <c r="K79" s="77">
        <v>2.81</v>
      </c>
      <c r="L79" t="s">
        <v>102</v>
      </c>
      <c r="M79" s="78">
        <v>2.5899999999999999E-2</v>
      </c>
      <c r="N79" s="78">
        <v>3.15E-2</v>
      </c>
      <c r="O79" s="77">
        <v>391.86</v>
      </c>
      <c r="P79" s="77">
        <v>5445000</v>
      </c>
      <c r="Q79" s="77">
        <v>0</v>
      </c>
      <c r="R79" s="77">
        <v>21336.776999999998</v>
      </c>
      <c r="S79" s="78">
        <v>1.8599999999999998E-2</v>
      </c>
      <c r="T79" s="78">
        <v>1.0500000000000001E-2</v>
      </c>
      <c r="U79" s="78">
        <v>1.5E-3</v>
      </c>
    </row>
    <row r="80" spans="2:21">
      <c r="B80" t="s">
        <v>508</v>
      </c>
      <c r="C80" t="s">
        <v>509</v>
      </c>
      <c r="D80" t="s">
        <v>100</v>
      </c>
      <c r="E80" t="s">
        <v>123</v>
      </c>
      <c r="F80" t="s">
        <v>370</v>
      </c>
      <c r="G80" t="s">
        <v>350</v>
      </c>
      <c r="H80" t="s">
        <v>414</v>
      </c>
      <c r="I80" t="s">
        <v>209</v>
      </c>
      <c r="J80"/>
      <c r="K80" s="77">
        <v>2.96</v>
      </c>
      <c r="L80" t="s">
        <v>102</v>
      </c>
      <c r="M80" s="78">
        <v>2.9700000000000001E-2</v>
      </c>
      <c r="N80" s="78">
        <v>2.8400000000000002E-2</v>
      </c>
      <c r="O80" s="77">
        <v>160.69999999999999</v>
      </c>
      <c r="P80" s="77">
        <v>5686000</v>
      </c>
      <c r="Q80" s="77">
        <v>0</v>
      </c>
      <c r="R80" s="77">
        <v>9137.402</v>
      </c>
      <c r="S80" s="78">
        <v>1.15E-2</v>
      </c>
      <c r="T80" s="78">
        <v>4.4999999999999997E-3</v>
      </c>
      <c r="U80" s="78">
        <v>5.9999999999999995E-4</v>
      </c>
    </row>
    <row r="81" spans="2:21">
      <c r="B81" t="s">
        <v>510</v>
      </c>
      <c r="C81" t="s">
        <v>511</v>
      </c>
      <c r="D81" t="s">
        <v>100</v>
      </c>
      <c r="E81" t="s">
        <v>123</v>
      </c>
      <c r="F81" t="s">
        <v>370</v>
      </c>
      <c r="G81" t="s">
        <v>350</v>
      </c>
      <c r="H81" t="s">
        <v>414</v>
      </c>
      <c r="I81" t="s">
        <v>209</v>
      </c>
      <c r="J81"/>
      <c r="K81" s="77">
        <v>4.62</v>
      </c>
      <c r="L81" t="s">
        <v>102</v>
      </c>
      <c r="M81" s="78">
        <v>8.3999999999999995E-3</v>
      </c>
      <c r="N81" s="78">
        <v>3.3799999999999997E-2</v>
      </c>
      <c r="O81" s="77">
        <v>100.23</v>
      </c>
      <c r="P81" s="77">
        <v>4796011</v>
      </c>
      <c r="Q81" s="77">
        <v>0</v>
      </c>
      <c r="R81" s="77">
        <v>4807.0418252999998</v>
      </c>
      <c r="S81" s="78">
        <v>1.26E-2</v>
      </c>
      <c r="T81" s="78">
        <v>2.3999999999999998E-3</v>
      </c>
      <c r="U81" s="78">
        <v>2.9999999999999997E-4</v>
      </c>
    </row>
    <row r="82" spans="2:21">
      <c r="B82" t="s">
        <v>512</v>
      </c>
      <c r="C82" t="s">
        <v>513</v>
      </c>
      <c r="D82" t="s">
        <v>100</v>
      </c>
      <c r="E82" t="s">
        <v>123</v>
      </c>
      <c r="F82" t="s">
        <v>370</v>
      </c>
      <c r="G82" t="s">
        <v>350</v>
      </c>
      <c r="H82" t="s">
        <v>414</v>
      </c>
      <c r="I82" t="s">
        <v>209</v>
      </c>
      <c r="J82"/>
      <c r="K82" s="77">
        <v>4.99</v>
      </c>
      <c r="L82" t="s">
        <v>102</v>
      </c>
      <c r="M82" s="78">
        <v>3.09E-2</v>
      </c>
      <c r="N82" s="78">
        <v>3.3399999999999999E-2</v>
      </c>
      <c r="O82" s="77">
        <v>238.45</v>
      </c>
      <c r="P82" s="77">
        <v>5154899</v>
      </c>
      <c r="Q82" s="77">
        <v>0</v>
      </c>
      <c r="R82" s="77">
        <v>12291.8566655</v>
      </c>
      <c r="S82" s="78">
        <v>1.26E-2</v>
      </c>
      <c r="T82" s="78">
        <v>6.0000000000000001E-3</v>
      </c>
      <c r="U82" s="78">
        <v>8.9999999999999998E-4</v>
      </c>
    </row>
    <row r="83" spans="2:21">
      <c r="B83" t="s">
        <v>515</v>
      </c>
      <c r="C83" t="s">
        <v>516</v>
      </c>
      <c r="D83" t="s">
        <v>100</v>
      </c>
      <c r="E83" t="s">
        <v>123</v>
      </c>
      <c r="F83" t="s">
        <v>517</v>
      </c>
      <c r="G83" t="s">
        <v>127</v>
      </c>
      <c r="H83" t="s">
        <v>414</v>
      </c>
      <c r="I83" t="s">
        <v>209</v>
      </c>
      <c r="J83"/>
      <c r="K83" s="77">
        <v>1.57</v>
      </c>
      <c r="L83" t="s">
        <v>102</v>
      </c>
      <c r="M83" s="78">
        <v>1.7999999999999999E-2</v>
      </c>
      <c r="N83" s="78">
        <v>2.87E-2</v>
      </c>
      <c r="O83" s="77">
        <v>4450195.37</v>
      </c>
      <c r="P83" s="77">
        <v>109.27</v>
      </c>
      <c r="Q83" s="77">
        <v>0</v>
      </c>
      <c r="R83" s="77">
        <v>4862.728480799</v>
      </c>
      <c r="S83" s="78">
        <v>4.5999999999999999E-3</v>
      </c>
      <c r="T83" s="78">
        <v>2.3999999999999998E-3</v>
      </c>
      <c r="U83" s="78">
        <v>2.9999999999999997E-4</v>
      </c>
    </row>
    <row r="84" spans="2:21">
      <c r="B84" t="s">
        <v>518</v>
      </c>
      <c r="C84" t="s">
        <v>519</v>
      </c>
      <c r="D84" t="s">
        <v>100</v>
      </c>
      <c r="E84" t="s">
        <v>123</v>
      </c>
      <c r="F84" t="s">
        <v>517</v>
      </c>
      <c r="G84" t="s">
        <v>127</v>
      </c>
      <c r="H84" t="s">
        <v>414</v>
      </c>
      <c r="I84" t="s">
        <v>209</v>
      </c>
      <c r="J84"/>
      <c r="K84" s="77">
        <v>4.0599999999999996</v>
      </c>
      <c r="L84" t="s">
        <v>102</v>
      </c>
      <c r="M84" s="78">
        <v>2.1999999999999999E-2</v>
      </c>
      <c r="N84" s="78">
        <v>2.8899999999999999E-2</v>
      </c>
      <c r="O84" s="77">
        <v>2826020.55</v>
      </c>
      <c r="P84" s="77">
        <v>99.54</v>
      </c>
      <c r="Q84" s="77">
        <v>0</v>
      </c>
      <c r="R84" s="77">
        <v>2813.0208554699998</v>
      </c>
      <c r="S84" s="78">
        <v>0.01</v>
      </c>
      <c r="T84" s="78">
        <v>1.4E-3</v>
      </c>
      <c r="U84" s="78">
        <v>2.0000000000000001E-4</v>
      </c>
    </row>
    <row r="85" spans="2:21">
      <c r="B85" t="s">
        <v>520</v>
      </c>
      <c r="C85" t="s">
        <v>521</v>
      </c>
      <c r="D85" t="s">
        <v>100</v>
      </c>
      <c r="E85" t="s">
        <v>123</v>
      </c>
      <c r="F85" t="s">
        <v>413</v>
      </c>
      <c r="G85" t="s">
        <v>367</v>
      </c>
      <c r="H85" t="s">
        <v>522</v>
      </c>
      <c r="I85" t="s">
        <v>209</v>
      </c>
      <c r="J85"/>
      <c r="K85" s="77">
        <v>2.19</v>
      </c>
      <c r="L85" t="s">
        <v>102</v>
      </c>
      <c r="M85" s="78">
        <v>1.95E-2</v>
      </c>
      <c r="N85" s="78">
        <v>2.93E-2</v>
      </c>
      <c r="O85" s="77">
        <v>3733756.02</v>
      </c>
      <c r="P85" s="77">
        <v>109.19</v>
      </c>
      <c r="Q85" s="77">
        <v>0</v>
      </c>
      <c r="R85" s="77">
        <v>4076.8881982379999</v>
      </c>
      <c r="S85" s="78">
        <v>6.6E-3</v>
      </c>
      <c r="T85" s="78">
        <v>2E-3</v>
      </c>
      <c r="U85" s="78">
        <v>2.9999999999999997E-4</v>
      </c>
    </row>
    <row r="86" spans="2:21">
      <c r="B86" t="s">
        <v>523</v>
      </c>
      <c r="C86" t="s">
        <v>524</v>
      </c>
      <c r="D86" t="s">
        <v>100</v>
      </c>
      <c r="E86" t="s">
        <v>123</v>
      </c>
      <c r="F86" t="s">
        <v>413</v>
      </c>
      <c r="G86" t="s">
        <v>367</v>
      </c>
      <c r="H86" t="s">
        <v>522</v>
      </c>
      <c r="I86" t="s">
        <v>209</v>
      </c>
      <c r="J86"/>
      <c r="K86" s="77">
        <v>1.34</v>
      </c>
      <c r="L86" t="s">
        <v>102</v>
      </c>
      <c r="M86" s="78">
        <v>2.5000000000000001E-2</v>
      </c>
      <c r="N86" s="78">
        <v>2.75E-2</v>
      </c>
      <c r="O86" s="77">
        <v>0.17</v>
      </c>
      <c r="P86" s="77">
        <v>110.7</v>
      </c>
      <c r="Q86" s="77">
        <v>0</v>
      </c>
      <c r="R86" s="77">
        <v>1.8819E-4</v>
      </c>
      <c r="S86" s="78">
        <v>0</v>
      </c>
      <c r="T86" s="78">
        <v>0</v>
      </c>
      <c r="U86" s="78">
        <v>0</v>
      </c>
    </row>
    <row r="87" spans="2:21">
      <c r="B87" t="s">
        <v>525</v>
      </c>
      <c r="C87" t="s">
        <v>526</v>
      </c>
      <c r="D87" t="s">
        <v>100</v>
      </c>
      <c r="E87" t="s">
        <v>123</v>
      </c>
      <c r="F87" t="s">
        <v>413</v>
      </c>
      <c r="G87" t="s">
        <v>367</v>
      </c>
      <c r="H87" t="s">
        <v>527</v>
      </c>
      <c r="I87" t="s">
        <v>150</v>
      </c>
      <c r="J87"/>
      <c r="K87" s="77">
        <v>5.37</v>
      </c>
      <c r="L87" t="s">
        <v>102</v>
      </c>
      <c r="M87" s="78">
        <v>1.17E-2</v>
      </c>
      <c r="N87" s="78">
        <v>3.6700000000000003E-2</v>
      </c>
      <c r="O87" s="77">
        <v>991312.98</v>
      </c>
      <c r="P87" s="77">
        <v>96.7</v>
      </c>
      <c r="Q87" s="77">
        <v>0</v>
      </c>
      <c r="R87" s="77">
        <v>958.59965165999995</v>
      </c>
      <c r="S87" s="78">
        <v>1.4E-3</v>
      </c>
      <c r="T87" s="78">
        <v>5.0000000000000001E-4</v>
      </c>
      <c r="U87" s="78">
        <v>1E-4</v>
      </c>
    </row>
    <row r="88" spans="2:21">
      <c r="B88" t="s">
        <v>528</v>
      </c>
      <c r="C88" t="s">
        <v>529</v>
      </c>
      <c r="D88" t="s">
        <v>100</v>
      </c>
      <c r="E88" t="s">
        <v>123</v>
      </c>
      <c r="F88" t="s">
        <v>413</v>
      </c>
      <c r="G88" t="s">
        <v>367</v>
      </c>
      <c r="H88" t="s">
        <v>527</v>
      </c>
      <c r="I88" t="s">
        <v>150</v>
      </c>
      <c r="J88"/>
      <c r="K88" s="77">
        <v>5.38</v>
      </c>
      <c r="L88" t="s">
        <v>102</v>
      </c>
      <c r="M88" s="78">
        <v>1.3299999999999999E-2</v>
      </c>
      <c r="N88" s="78">
        <v>3.6900000000000002E-2</v>
      </c>
      <c r="O88" s="77">
        <v>14212983.35</v>
      </c>
      <c r="P88" s="77">
        <v>97.7</v>
      </c>
      <c r="Q88" s="77">
        <v>0</v>
      </c>
      <c r="R88" s="77">
        <v>13886.084732949999</v>
      </c>
      <c r="S88" s="78">
        <v>1.2E-2</v>
      </c>
      <c r="T88" s="78">
        <v>6.7999999999999996E-3</v>
      </c>
      <c r="U88" s="78">
        <v>1E-3</v>
      </c>
    </row>
    <row r="89" spans="2:21">
      <c r="B89" t="s">
        <v>530</v>
      </c>
      <c r="C89" t="s">
        <v>531</v>
      </c>
      <c r="D89" t="s">
        <v>100</v>
      </c>
      <c r="E89" t="s">
        <v>123</v>
      </c>
      <c r="F89" t="s">
        <v>413</v>
      </c>
      <c r="G89" t="s">
        <v>367</v>
      </c>
      <c r="H89" t="s">
        <v>522</v>
      </c>
      <c r="I89" t="s">
        <v>209</v>
      </c>
      <c r="J89"/>
      <c r="K89" s="77">
        <v>6.02</v>
      </c>
      <c r="L89" t="s">
        <v>102</v>
      </c>
      <c r="M89" s="78">
        <v>1.8700000000000001E-2</v>
      </c>
      <c r="N89" s="78">
        <v>3.7499999999999999E-2</v>
      </c>
      <c r="O89" s="77">
        <v>8242964.3200000003</v>
      </c>
      <c r="P89" s="77">
        <v>95.12</v>
      </c>
      <c r="Q89" s="77">
        <v>0</v>
      </c>
      <c r="R89" s="77">
        <v>7840.7076611840002</v>
      </c>
      <c r="S89" s="78">
        <v>1.47E-2</v>
      </c>
      <c r="T89" s="78">
        <v>3.8E-3</v>
      </c>
      <c r="U89" s="78">
        <v>5.9999999999999995E-4</v>
      </c>
    </row>
    <row r="90" spans="2:21">
      <c r="B90" t="s">
        <v>532</v>
      </c>
      <c r="C90" t="s">
        <v>533</v>
      </c>
      <c r="D90" t="s">
        <v>100</v>
      </c>
      <c r="E90" t="s">
        <v>123</v>
      </c>
      <c r="F90" t="s">
        <v>413</v>
      </c>
      <c r="G90" t="s">
        <v>367</v>
      </c>
      <c r="H90" t="s">
        <v>522</v>
      </c>
      <c r="I90" t="s">
        <v>209</v>
      </c>
      <c r="J90"/>
      <c r="K90" s="77">
        <v>3.7</v>
      </c>
      <c r="L90" t="s">
        <v>102</v>
      </c>
      <c r="M90" s="78">
        <v>3.3500000000000002E-2</v>
      </c>
      <c r="N90" s="78">
        <v>3.1E-2</v>
      </c>
      <c r="O90" s="77">
        <v>3412212.45</v>
      </c>
      <c r="P90" s="77">
        <v>112.51</v>
      </c>
      <c r="Q90" s="77">
        <v>0</v>
      </c>
      <c r="R90" s="77">
        <v>3839.0802274950001</v>
      </c>
      <c r="S90" s="78">
        <v>8.2000000000000007E-3</v>
      </c>
      <c r="T90" s="78">
        <v>1.9E-3</v>
      </c>
      <c r="U90" s="78">
        <v>2.9999999999999997E-4</v>
      </c>
    </row>
    <row r="91" spans="2:21">
      <c r="B91" t="s">
        <v>534</v>
      </c>
      <c r="C91" t="s">
        <v>535</v>
      </c>
      <c r="D91" t="s">
        <v>100</v>
      </c>
      <c r="E91" t="s">
        <v>123</v>
      </c>
      <c r="F91" t="s">
        <v>536</v>
      </c>
      <c r="G91" t="s">
        <v>367</v>
      </c>
      <c r="H91" t="s">
        <v>522</v>
      </c>
      <c r="I91" t="s">
        <v>209</v>
      </c>
      <c r="J91"/>
      <c r="K91" s="77">
        <v>2.48</v>
      </c>
      <c r="L91" t="s">
        <v>102</v>
      </c>
      <c r="M91" s="78">
        <v>1.4E-2</v>
      </c>
      <c r="N91" s="78">
        <v>2.9600000000000001E-2</v>
      </c>
      <c r="O91" s="77">
        <v>4202583.79</v>
      </c>
      <c r="P91" s="77">
        <v>107.24</v>
      </c>
      <c r="Q91" s="77">
        <v>0</v>
      </c>
      <c r="R91" s="77">
        <v>4506.8508563960004</v>
      </c>
      <c r="S91" s="78">
        <v>4.7000000000000002E-3</v>
      </c>
      <c r="T91" s="78">
        <v>2.2000000000000001E-3</v>
      </c>
      <c r="U91" s="78">
        <v>2.9999999999999997E-4</v>
      </c>
    </row>
    <row r="92" spans="2:21">
      <c r="B92" t="s">
        <v>537</v>
      </c>
      <c r="C92" t="s">
        <v>538</v>
      </c>
      <c r="D92" t="s">
        <v>100</v>
      </c>
      <c r="E92" t="s">
        <v>123</v>
      </c>
      <c r="F92" t="s">
        <v>458</v>
      </c>
      <c r="G92" t="s">
        <v>367</v>
      </c>
      <c r="H92" t="s">
        <v>522</v>
      </c>
      <c r="I92" t="s">
        <v>209</v>
      </c>
      <c r="J92"/>
      <c r="K92" s="77">
        <v>2.4300000000000002</v>
      </c>
      <c r="L92" t="s">
        <v>102</v>
      </c>
      <c r="M92" s="78">
        <v>2.1499999999999998E-2</v>
      </c>
      <c r="N92" s="78">
        <v>2.9499999999999998E-2</v>
      </c>
      <c r="O92" s="77">
        <v>15131909.390000001</v>
      </c>
      <c r="P92" s="77">
        <v>110.12</v>
      </c>
      <c r="Q92" s="77">
        <v>0</v>
      </c>
      <c r="R92" s="77">
        <v>16663.258620268</v>
      </c>
      <c r="S92" s="78">
        <v>7.7000000000000002E-3</v>
      </c>
      <c r="T92" s="78">
        <v>8.2000000000000007E-3</v>
      </c>
      <c r="U92" s="78">
        <v>1.1999999999999999E-3</v>
      </c>
    </row>
    <row r="93" spans="2:21">
      <c r="B93" t="s">
        <v>539</v>
      </c>
      <c r="C93" t="s">
        <v>540</v>
      </c>
      <c r="D93" t="s">
        <v>100</v>
      </c>
      <c r="E93" t="s">
        <v>123</v>
      </c>
      <c r="F93" t="s">
        <v>458</v>
      </c>
      <c r="G93" t="s">
        <v>367</v>
      </c>
      <c r="H93" t="s">
        <v>522</v>
      </c>
      <c r="I93" t="s">
        <v>209</v>
      </c>
      <c r="J93"/>
      <c r="K93" s="77">
        <v>7.46</v>
      </c>
      <c r="L93" t="s">
        <v>102</v>
      </c>
      <c r="M93" s="78">
        <v>1.15E-2</v>
      </c>
      <c r="N93" s="78">
        <v>3.5200000000000002E-2</v>
      </c>
      <c r="O93" s="77">
        <v>7775926.0300000003</v>
      </c>
      <c r="P93" s="77">
        <v>92.66</v>
      </c>
      <c r="Q93" s="77">
        <v>49.338250000000002</v>
      </c>
      <c r="R93" s="77">
        <v>7254.5113093979999</v>
      </c>
      <c r="S93" s="78">
        <v>1.6899999999999998E-2</v>
      </c>
      <c r="T93" s="78">
        <v>3.5999999999999999E-3</v>
      </c>
      <c r="U93" s="78">
        <v>5.0000000000000001E-4</v>
      </c>
    </row>
    <row r="94" spans="2:21">
      <c r="B94" t="s">
        <v>541</v>
      </c>
      <c r="C94" t="s">
        <v>542</v>
      </c>
      <c r="D94" t="s">
        <v>100</v>
      </c>
      <c r="E94" t="s">
        <v>123</v>
      </c>
      <c r="F94" t="s">
        <v>543</v>
      </c>
      <c r="G94" t="s">
        <v>544</v>
      </c>
      <c r="H94" t="s">
        <v>522</v>
      </c>
      <c r="I94" t="s">
        <v>209</v>
      </c>
      <c r="J94"/>
      <c r="K94" s="77">
        <v>5.92</v>
      </c>
      <c r="L94" t="s">
        <v>102</v>
      </c>
      <c r="M94" s="78">
        <v>5.1499999999999997E-2</v>
      </c>
      <c r="N94" s="78">
        <v>2.92E-2</v>
      </c>
      <c r="O94" s="77">
        <v>17699167.989999998</v>
      </c>
      <c r="P94" s="77">
        <v>151.80000000000001</v>
      </c>
      <c r="Q94" s="77">
        <v>0</v>
      </c>
      <c r="R94" s="77">
        <v>26867.337008819999</v>
      </c>
      <c r="S94" s="78">
        <v>5.7000000000000002E-3</v>
      </c>
      <c r="T94" s="78">
        <v>1.32E-2</v>
      </c>
      <c r="U94" s="78">
        <v>1.9E-3</v>
      </c>
    </row>
    <row r="95" spans="2:21">
      <c r="B95" t="s">
        <v>545</v>
      </c>
      <c r="C95" t="s">
        <v>546</v>
      </c>
      <c r="D95" t="s">
        <v>100</v>
      </c>
      <c r="E95" t="s">
        <v>123</v>
      </c>
      <c r="F95" t="s">
        <v>547</v>
      </c>
      <c r="G95" t="s">
        <v>132</v>
      </c>
      <c r="H95" t="s">
        <v>522</v>
      </c>
      <c r="I95" t="s">
        <v>209</v>
      </c>
      <c r="J95"/>
      <c r="K95" s="77">
        <v>1.4</v>
      </c>
      <c r="L95" t="s">
        <v>102</v>
      </c>
      <c r="M95" s="78">
        <v>2.1999999999999999E-2</v>
      </c>
      <c r="N95" s="78">
        <v>2.4400000000000002E-2</v>
      </c>
      <c r="O95" s="77">
        <v>3325174.52</v>
      </c>
      <c r="P95" s="77">
        <v>110.51</v>
      </c>
      <c r="Q95" s="77">
        <v>0</v>
      </c>
      <c r="R95" s="77">
        <v>3674.6503620520002</v>
      </c>
      <c r="S95" s="78">
        <v>4.1999999999999997E-3</v>
      </c>
      <c r="T95" s="78">
        <v>1.8E-3</v>
      </c>
      <c r="U95" s="78">
        <v>2.9999999999999997E-4</v>
      </c>
    </row>
    <row r="96" spans="2:21">
      <c r="B96" t="s">
        <v>548</v>
      </c>
      <c r="C96" t="s">
        <v>549</v>
      </c>
      <c r="D96" t="s">
        <v>100</v>
      </c>
      <c r="E96" t="s">
        <v>123</v>
      </c>
      <c r="F96" t="s">
        <v>547</v>
      </c>
      <c r="G96" t="s">
        <v>132</v>
      </c>
      <c r="H96" t="s">
        <v>522</v>
      </c>
      <c r="I96" t="s">
        <v>209</v>
      </c>
      <c r="J96"/>
      <c r="K96" s="77">
        <v>4.71</v>
      </c>
      <c r="L96" t="s">
        <v>102</v>
      </c>
      <c r="M96" s="78">
        <v>1.7000000000000001E-2</v>
      </c>
      <c r="N96" s="78">
        <v>2.29E-2</v>
      </c>
      <c r="O96" s="77">
        <v>2851164.41</v>
      </c>
      <c r="P96" s="77">
        <v>106.05</v>
      </c>
      <c r="Q96" s="77">
        <v>0</v>
      </c>
      <c r="R96" s="77">
        <v>3023.6598568049999</v>
      </c>
      <c r="S96" s="78">
        <v>2.2000000000000001E-3</v>
      </c>
      <c r="T96" s="78">
        <v>1.5E-3</v>
      </c>
      <c r="U96" s="78">
        <v>2.0000000000000001E-4</v>
      </c>
    </row>
    <row r="97" spans="2:21">
      <c r="B97" t="s">
        <v>550</v>
      </c>
      <c r="C97" t="s">
        <v>551</v>
      </c>
      <c r="D97" t="s">
        <v>100</v>
      </c>
      <c r="E97" t="s">
        <v>123</v>
      </c>
      <c r="F97" t="s">
        <v>547</v>
      </c>
      <c r="G97" t="s">
        <v>132</v>
      </c>
      <c r="H97" t="s">
        <v>522</v>
      </c>
      <c r="I97" t="s">
        <v>209</v>
      </c>
      <c r="J97"/>
      <c r="K97" s="77">
        <v>9.58</v>
      </c>
      <c r="L97" t="s">
        <v>102</v>
      </c>
      <c r="M97" s="78">
        <v>5.7999999999999996E-3</v>
      </c>
      <c r="N97" s="78">
        <v>2.5100000000000001E-2</v>
      </c>
      <c r="O97" s="77">
        <v>1408455.16</v>
      </c>
      <c r="P97" s="77">
        <v>89.93</v>
      </c>
      <c r="Q97" s="77">
        <v>0</v>
      </c>
      <c r="R97" s="77">
        <v>1266.6237253879999</v>
      </c>
      <c r="S97" s="78">
        <v>2.8999999999999998E-3</v>
      </c>
      <c r="T97" s="78">
        <v>5.9999999999999995E-4</v>
      </c>
      <c r="U97" s="78">
        <v>1E-4</v>
      </c>
    </row>
    <row r="98" spans="2:21">
      <c r="B98" t="s">
        <v>552</v>
      </c>
      <c r="C98" t="s">
        <v>553</v>
      </c>
      <c r="D98" t="s">
        <v>100</v>
      </c>
      <c r="E98" t="s">
        <v>123</v>
      </c>
      <c r="F98" t="s">
        <v>554</v>
      </c>
      <c r="G98" t="s">
        <v>350</v>
      </c>
      <c r="H98" t="s">
        <v>522</v>
      </c>
      <c r="I98" t="s">
        <v>209</v>
      </c>
      <c r="J98"/>
      <c r="K98" s="77">
        <v>1.01</v>
      </c>
      <c r="L98" t="s">
        <v>102</v>
      </c>
      <c r="M98" s="78">
        <v>2.1999999999999999E-2</v>
      </c>
      <c r="N98" s="78">
        <v>2.6499999999999999E-2</v>
      </c>
      <c r="O98" s="77">
        <v>58.14</v>
      </c>
      <c r="P98" s="77">
        <v>5614899</v>
      </c>
      <c r="Q98" s="77">
        <v>0</v>
      </c>
      <c r="R98" s="77">
        <v>3264.5022786</v>
      </c>
      <c r="S98" s="78">
        <v>1.15E-2</v>
      </c>
      <c r="T98" s="78">
        <v>1.6000000000000001E-3</v>
      </c>
      <c r="U98" s="78">
        <v>2.0000000000000001E-4</v>
      </c>
    </row>
    <row r="99" spans="2:21">
      <c r="B99" t="s">
        <v>555</v>
      </c>
      <c r="C99" t="s">
        <v>556</v>
      </c>
      <c r="D99" t="s">
        <v>100</v>
      </c>
      <c r="E99" t="s">
        <v>123</v>
      </c>
      <c r="F99" t="s">
        <v>554</v>
      </c>
      <c r="G99" t="s">
        <v>350</v>
      </c>
      <c r="H99" t="s">
        <v>522</v>
      </c>
      <c r="I99" t="s">
        <v>209</v>
      </c>
      <c r="J99"/>
      <c r="K99" s="77">
        <v>4.6399999999999997</v>
      </c>
      <c r="L99" t="s">
        <v>102</v>
      </c>
      <c r="M99" s="78">
        <v>1.09E-2</v>
      </c>
      <c r="N99" s="78">
        <v>3.4599999999999999E-2</v>
      </c>
      <c r="O99" s="77">
        <v>313.8</v>
      </c>
      <c r="P99" s="77">
        <v>4800000</v>
      </c>
      <c r="Q99" s="77">
        <v>0</v>
      </c>
      <c r="R99" s="77">
        <v>15062.4</v>
      </c>
      <c r="S99" s="78">
        <v>1.7299999999999999E-2</v>
      </c>
      <c r="T99" s="78">
        <v>7.4000000000000003E-3</v>
      </c>
      <c r="U99" s="78">
        <v>1.1000000000000001E-3</v>
      </c>
    </row>
    <row r="100" spans="2:21">
      <c r="B100" t="s">
        <v>557</v>
      </c>
      <c r="C100" t="s">
        <v>558</v>
      </c>
      <c r="D100" t="s">
        <v>100</v>
      </c>
      <c r="E100" t="s">
        <v>123</v>
      </c>
      <c r="F100" t="s">
        <v>554</v>
      </c>
      <c r="G100" t="s">
        <v>350</v>
      </c>
      <c r="H100" t="s">
        <v>522</v>
      </c>
      <c r="I100" t="s">
        <v>209</v>
      </c>
      <c r="J100"/>
      <c r="K100" s="77">
        <v>5.28</v>
      </c>
      <c r="L100" t="s">
        <v>102</v>
      </c>
      <c r="M100" s="78">
        <v>2.9899999999999999E-2</v>
      </c>
      <c r="N100" s="78">
        <v>3.5499999999999997E-2</v>
      </c>
      <c r="O100" s="77">
        <v>257.52</v>
      </c>
      <c r="P100" s="77">
        <v>5048968</v>
      </c>
      <c r="Q100" s="77">
        <v>0</v>
      </c>
      <c r="R100" s="77">
        <v>13002.1023936</v>
      </c>
      <c r="S100" s="78">
        <v>1.61E-2</v>
      </c>
      <c r="T100" s="78">
        <v>6.4000000000000003E-3</v>
      </c>
      <c r="U100" s="78">
        <v>8.9999999999999998E-4</v>
      </c>
    </row>
    <row r="101" spans="2:21">
      <c r="B101" t="s">
        <v>559</v>
      </c>
      <c r="C101" t="s">
        <v>560</v>
      </c>
      <c r="D101" t="s">
        <v>100</v>
      </c>
      <c r="E101" t="s">
        <v>123</v>
      </c>
      <c r="F101" t="s">
        <v>554</v>
      </c>
      <c r="G101" t="s">
        <v>350</v>
      </c>
      <c r="H101" t="s">
        <v>522</v>
      </c>
      <c r="I101" t="s">
        <v>209</v>
      </c>
      <c r="J101"/>
      <c r="K101" s="77">
        <v>2.92</v>
      </c>
      <c r="L101" t="s">
        <v>102</v>
      </c>
      <c r="M101" s="78">
        <v>2.3199999999999998E-2</v>
      </c>
      <c r="N101" s="78">
        <v>3.15E-2</v>
      </c>
      <c r="O101" s="77">
        <v>37.049999999999997</v>
      </c>
      <c r="P101" s="77">
        <v>5402041</v>
      </c>
      <c r="Q101" s="77">
        <v>0</v>
      </c>
      <c r="R101" s="77">
        <v>2001.4561905</v>
      </c>
      <c r="S101" s="78">
        <v>6.1999999999999998E-3</v>
      </c>
      <c r="T101" s="78">
        <v>1E-3</v>
      </c>
      <c r="U101" s="78">
        <v>1E-4</v>
      </c>
    </row>
    <row r="102" spans="2:21">
      <c r="B102" t="s">
        <v>561</v>
      </c>
      <c r="C102" t="s">
        <v>562</v>
      </c>
      <c r="D102" t="s">
        <v>100</v>
      </c>
      <c r="E102" t="s">
        <v>123</v>
      </c>
      <c r="F102" t="s">
        <v>563</v>
      </c>
      <c r="G102" t="s">
        <v>350</v>
      </c>
      <c r="H102" t="s">
        <v>522</v>
      </c>
      <c r="I102" t="s">
        <v>209</v>
      </c>
      <c r="J102"/>
      <c r="K102" s="77">
        <v>2.93</v>
      </c>
      <c r="L102" t="s">
        <v>102</v>
      </c>
      <c r="M102" s="78">
        <v>2.4199999999999999E-2</v>
      </c>
      <c r="N102" s="78">
        <v>3.27E-2</v>
      </c>
      <c r="O102" s="77">
        <v>364.73</v>
      </c>
      <c r="P102" s="77">
        <v>5395500</v>
      </c>
      <c r="Q102" s="77">
        <v>487.96352999999999</v>
      </c>
      <c r="R102" s="77">
        <v>20166.970679999999</v>
      </c>
      <c r="S102" s="78">
        <v>1.2E-2</v>
      </c>
      <c r="T102" s="78">
        <v>9.9000000000000008E-3</v>
      </c>
      <c r="U102" s="78">
        <v>1.4E-3</v>
      </c>
    </row>
    <row r="103" spans="2:21">
      <c r="B103" t="s">
        <v>564</v>
      </c>
      <c r="C103" t="s">
        <v>565</v>
      </c>
      <c r="D103" t="s">
        <v>100</v>
      </c>
      <c r="E103" t="s">
        <v>123</v>
      </c>
      <c r="F103" t="s">
        <v>563</v>
      </c>
      <c r="G103" t="s">
        <v>350</v>
      </c>
      <c r="H103" t="s">
        <v>522</v>
      </c>
      <c r="I103" t="s">
        <v>209</v>
      </c>
      <c r="J103"/>
      <c r="K103" s="77">
        <v>2.29</v>
      </c>
      <c r="L103" t="s">
        <v>102</v>
      </c>
      <c r="M103" s="78">
        <v>1.46E-2</v>
      </c>
      <c r="N103" s="78">
        <v>3.0200000000000001E-2</v>
      </c>
      <c r="O103" s="77">
        <v>379.23</v>
      </c>
      <c r="P103" s="77">
        <v>5353345</v>
      </c>
      <c r="Q103" s="77">
        <v>0</v>
      </c>
      <c r="R103" s="77">
        <v>20301.4902435</v>
      </c>
      <c r="S103" s="78">
        <v>1.4200000000000001E-2</v>
      </c>
      <c r="T103" s="78">
        <v>9.9000000000000008E-3</v>
      </c>
      <c r="U103" s="78">
        <v>1.4E-3</v>
      </c>
    </row>
    <row r="104" spans="2:21">
      <c r="B104" t="s">
        <v>566</v>
      </c>
      <c r="C104" t="s">
        <v>567</v>
      </c>
      <c r="D104" t="s">
        <v>100</v>
      </c>
      <c r="E104" t="s">
        <v>123</v>
      </c>
      <c r="F104" t="s">
        <v>563</v>
      </c>
      <c r="G104" t="s">
        <v>350</v>
      </c>
      <c r="H104" t="s">
        <v>522</v>
      </c>
      <c r="I104" t="s">
        <v>209</v>
      </c>
      <c r="J104"/>
      <c r="K104" s="77">
        <v>4.32</v>
      </c>
      <c r="L104" t="s">
        <v>102</v>
      </c>
      <c r="M104" s="78">
        <v>2E-3</v>
      </c>
      <c r="N104" s="78">
        <v>3.4500000000000003E-2</v>
      </c>
      <c r="O104" s="77">
        <v>217.75</v>
      </c>
      <c r="P104" s="77">
        <v>4700163</v>
      </c>
      <c r="Q104" s="77">
        <v>0</v>
      </c>
      <c r="R104" s="77">
        <v>10234.6049325</v>
      </c>
      <c r="S104" s="78">
        <v>1.9E-2</v>
      </c>
      <c r="T104" s="78">
        <v>5.0000000000000001E-3</v>
      </c>
      <c r="U104" s="78">
        <v>6.9999999999999999E-4</v>
      </c>
    </row>
    <row r="105" spans="2:21">
      <c r="B105" t="s">
        <v>568</v>
      </c>
      <c r="C105" t="s">
        <v>569</v>
      </c>
      <c r="D105" t="s">
        <v>100</v>
      </c>
      <c r="E105" t="s">
        <v>123</v>
      </c>
      <c r="F105" t="s">
        <v>563</v>
      </c>
      <c r="G105" t="s">
        <v>350</v>
      </c>
      <c r="H105" t="s">
        <v>522</v>
      </c>
      <c r="I105" t="s">
        <v>209</v>
      </c>
      <c r="J105"/>
      <c r="K105" s="77">
        <v>4.97</v>
      </c>
      <c r="L105" t="s">
        <v>102</v>
      </c>
      <c r="M105" s="78">
        <v>3.1699999999999999E-2</v>
      </c>
      <c r="N105" s="78">
        <v>3.6499999999999998E-2</v>
      </c>
      <c r="O105" s="77">
        <v>295.51</v>
      </c>
      <c r="P105" s="77">
        <v>5103222</v>
      </c>
      <c r="Q105" s="77">
        <v>0</v>
      </c>
      <c r="R105" s="77">
        <v>15080.5313322</v>
      </c>
      <c r="S105" s="78">
        <v>1.7500000000000002E-2</v>
      </c>
      <c r="T105" s="78">
        <v>7.4000000000000003E-3</v>
      </c>
      <c r="U105" s="78">
        <v>1.1000000000000001E-3</v>
      </c>
    </row>
    <row r="106" spans="2:21">
      <c r="B106" t="s">
        <v>570</v>
      </c>
      <c r="C106" t="s">
        <v>571</v>
      </c>
      <c r="D106" t="s">
        <v>100</v>
      </c>
      <c r="E106" t="s">
        <v>123</v>
      </c>
      <c r="F106" t="s">
        <v>572</v>
      </c>
      <c r="G106" t="s">
        <v>485</v>
      </c>
      <c r="H106" t="s">
        <v>522</v>
      </c>
      <c r="I106" t="s">
        <v>209</v>
      </c>
      <c r="J106"/>
      <c r="K106" s="77">
        <v>5.53</v>
      </c>
      <c r="L106" t="s">
        <v>102</v>
      </c>
      <c r="M106" s="78">
        <v>4.4000000000000003E-3</v>
      </c>
      <c r="N106" s="78">
        <v>2.58E-2</v>
      </c>
      <c r="O106" s="77">
        <v>3440541.78</v>
      </c>
      <c r="P106" s="77">
        <v>98.15</v>
      </c>
      <c r="Q106" s="77">
        <v>0</v>
      </c>
      <c r="R106" s="77">
        <v>3376.89175707</v>
      </c>
      <c r="S106" s="78">
        <v>4.4999999999999997E-3</v>
      </c>
      <c r="T106" s="78">
        <v>1.6999999999999999E-3</v>
      </c>
      <c r="U106" s="78">
        <v>2.0000000000000001E-4</v>
      </c>
    </row>
    <row r="107" spans="2:21">
      <c r="B107" t="s">
        <v>573</v>
      </c>
      <c r="C107" t="s">
        <v>574</v>
      </c>
      <c r="D107" t="s">
        <v>100</v>
      </c>
      <c r="E107" t="s">
        <v>123</v>
      </c>
      <c r="F107" t="s">
        <v>575</v>
      </c>
      <c r="G107" t="s">
        <v>485</v>
      </c>
      <c r="H107" t="s">
        <v>522</v>
      </c>
      <c r="I107" t="s">
        <v>209</v>
      </c>
      <c r="J107"/>
      <c r="K107" s="77">
        <v>0.91</v>
      </c>
      <c r="L107" t="s">
        <v>102</v>
      </c>
      <c r="M107" s="78">
        <v>3.85E-2</v>
      </c>
      <c r="N107" s="78">
        <v>2.4299999999999999E-2</v>
      </c>
      <c r="O107" s="77">
        <v>2256484.0499999998</v>
      </c>
      <c r="P107" s="77">
        <v>115.9</v>
      </c>
      <c r="Q107" s="77">
        <v>0</v>
      </c>
      <c r="R107" s="77">
        <v>2615.2650139500001</v>
      </c>
      <c r="S107" s="78">
        <v>8.9999999999999993E-3</v>
      </c>
      <c r="T107" s="78">
        <v>1.2999999999999999E-3</v>
      </c>
      <c r="U107" s="78">
        <v>2.0000000000000001E-4</v>
      </c>
    </row>
    <row r="108" spans="2:21">
      <c r="B108" t="s">
        <v>576</v>
      </c>
      <c r="C108" t="s">
        <v>577</v>
      </c>
      <c r="D108" t="s">
        <v>100</v>
      </c>
      <c r="E108" t="s">
        <v>123</v>
      </c>
      <c r="F108" t="s">
        <v>489</v>
      </c>
      <c r="G108" t="s">
        <v>367</v>
      </c>
      <c r="H108" t="s">
        <v>527</v>
      </c>
      <c r="I108" t="s">
        <v>150</v>
      </c>
      <c r="J108"/>
      <c r="K108" s="77">
        <v>4.34</v>
      </c>
      <c r="L108" t="s">
        <v>102</v>
      </c>
      <c r="M108" s="78">
        <v>2.4E-2</v>
      </c>
      <c r="N108" s="78">
        <v>2.81E-2</v>
      </c>
      <c r="O108" s="77">
        <v>6581223.0099999998</v>
      </c>
      <c r="P108" s="77">
        <v>110.68</v>
      </c>
      <c r="Q108" s="77">
        <v>0</v>
      </c>
      <c r="R108" s="77">
        <v>7284.0976274679997</v>
      </c>
      <c r="S108" s="78">
        <v>6.1000000000000004E-3</v>
      </c>
      <c r="T108" s="78">
        <v>3.5999999999999999E-3</v>
      </c>
      <c r="U108" s="78">
        <v>5.0000000000000001E-4</v>
      </c>
    </row>
    <row r="109" spans="2:21">
      <c r="B109" t="s">
        <v>578</v>
      </c>
      <c r="C109" t="s">
        <v>579</v>
      </c>
      <c r="D109" t="s">
        <v>100</v>
      </c>
      <c r="E109" t="s">
        <v>123</v>
      </c>
      <c r="F109" t="s">
        <v>489</v>
      </c>
      <c r="G109" t="s">
        <v>367</v>
      </c>
      <c r="H109" t="s">
        <v>527</v>
      </c>
      <c r="I109" t="s">
        <v>150</v>
      </c>
      <c r="J109"/>
      <c r="K109" s="77">
        <v>0.5</v>
      </c>
      <c r="L109" t="s">
        <v>102</v>
      </c>
      <c r="M109" s="78">
        <v>3.4799999999999998E-2</v>
      </c>
      <c r="N109" s="78">
        <v>3.2800000000000003E-2</v>
      </c>
      <c r="O109" s="77">
        <v>41143.53</v>
      </c>
      <c r="P109" s="77">
        <v>110.02</v>
      </c>
      <c r="Q109" s="77">
        <v>0.78683999999999998</v>
      </c>
      <c r="R109" s="77">
        <v>46.052951706000002</v>
      </c>
      <c r="S109" s="78">
        <v>2.9999999999999997E-4</v>
      </c>
      <c r="T109" s="78">
        <v>0</v>
      </c>
      <c r="U109" s="78">
        <v>0</v>
      </c>
    </row>
    <row r="110" spans="2:21">
      <c r="B110" t="s">
        <v>580</v>
      </c>
      <c r="C110" t="s">
        <v>581</v>
      </c>
      <c r="D110" t="s">
        <v>100</v>
      </c>
      <c r="E110" t="s">
        <v>123</v>
      </c>
      <c r="F110" t="s">
        <v>489</v>
      </c>
      <c r="G110" t="s">
        <v>367</v>
      </c>
      <c r="H110" t="s">
        <v>527</v>
      </c>
      <c r="I110" t="s">
        <v>150</v>
      </c>
      <c r="J110"/>
      <c r="K110" s="77">
        <v>6.52</v>
      </c>
      <c r="L110" t="s">
        <v>102</v>
      </c>
      <c r="M110" s="78">
        <v>1.4999999999999999E-2</v>
      </c>
      <c r="N110" s="78">
        <v>0.03</v>
      </c>
      <c r="O110" s="77">
        <v>4229063.3899999997</v>
      </c>
      <c r="P110" s="77">
        <v>97.16</v>
      </c>
      <c r="Q110" s="77">
        <v>0</v>
      </c>
      <c r="R110" s="77">
        <v>4108.9579897240001</v>
      </c>
      <c r="S110" s="78">
        <v>1.6199999999999999E-2</v>
      </c>
      <c r="T110" s="78">
        <v>2E-3</v>
      </c>
      <c r="U110" s="78">
        <v>2.9999999999999997E-4</v>
      </c>
    </row>
    <row r="111" spans="2:21">
      <c r="B111" t="s">
        <v>582</v>
      </c>
      <c r="C111" t="s">
        <v>583</v>
      </c>
      <c r="D111" t="s">
        <v>100</v>
      </c>
      <c r="E111" t="s">
        <v>123</v>
      </c>
      <c r="F111" t="s">
        <v>584</v>
      </c>
      <c r="G111" t="s">
        <v>485</v>
      </c>
      <c r="H111" t="s">
        <v>522</v>
      </c>
      <c r="I111" t="s">
        <v>209</v>
      </c>
      <c r="J111"/>
      <c r="K111" s="77">
        <v>4.2300000000000004</v>
      </c>
      <c r="L111" t="s">
        <v>102</v>
      </c>
      <c r="M111" s="78">
        <v>4.7E-2</v>
      </c>
      <c r="N111" s="78">
        <v>4.9799999999999997E-2</v>
      </c>
      <c r="O111" s="77">
        <v>3441095.04</v>
      </c>
      <c r="P111" s="77">
        <v>100.57</v>
      </c>
      <c r="Q111" s="77">
        <v>0</v>
      </c>
      <c r="R111" s="77">
        <v>3460.709281728</v>
      </c>
      <c r="S111" s="78">
        <v>6.8999999999999999E-3</v>
      </c>
      <c r="T111" s="78">
        <v>1.6999999999999999E-3</v>
      </c>
      <c r="U111" s="78">
        <v>2.0000000000000001E-4</v>
      </c>
    </row>
    <row r="112" spans="2:21">
      <c r="B112" t="s">
        <v>585</v>
      </c>
      <c r="C112" t="s">
        <v>586</v>
      </c>
      <c r="D112" t="s">
        <v>100</v>
      </c>
      <c r="E112" t="s">
        <v>123</v>
      </c>
      <c r="F112" t="s">
        <v>587</v>
      </c>
      <c r="G112" t="s">
        <v>485</v>
      </c>
      <c r="H112" t="s">
        <v>522</v>
      </c>
      <c r="I112" t="s">
        <v>209</v>
      </c>
      <c r="J112"/>
      <c r="K112" s="77">
        <v>2.0299999999999998</v>
      </c>
      <c r="L112" t="s">
        <v>102</v>
      </c>
      <c r="M112" s="78">
        <v>2.4799999999999999E-2</v>
      </c>
      <c r="N112" s="78">
        <v>2.35E-2</v>
      </c>
      <c r="O112" s="77">
        <v>2912696.05</v>
      </c>
      <c r="P112" s="77">
        <v>112.11</v>
      </c>
      <c r="Q112" s="77">
        <v>0</v>
      </c>
      <c r="R112" s="77">
        <v>3265.423541655</v>
      </c>
      <c r="S112" s="78">
        <v>6.8999999999999999E-3</v>
      </c>
      <c r="T112" s="78">
        <v>1.6000000000000001E-3</v>
      </c>
      <c r="U112" s="78">
        <v>2.0000000000000001E-4</v>
      </c>
    </row>
    <row r="113" spans="2:21">
      <c r="B113" t="s">
        <v>588</v>
      </c>
      <c r="C113" t="s">
        <v>589</v>
      </c>
      <c r="D113" t="s">
        <v>100</v>
      </c>
      <c r="E113" t="s">
        <v>123</v>
      </c>
      <c r="F113" t="s">
        <v>353</v>
      </c>
      <c r="G113" t="s">
        <v>350</v>
      </c>
      <c r="H113" t="s">
        <v>522</v>
      </c>
      <c r="I113" t="s">
        <v>209</v>
      </c>
      <c r="J113"/>
      <c r="K113" s="77">
        <v>0.31</v>
      </c>
      <c r="L113" t="s">
        <v>102</v>
      </c>
      <c r="M113" s="78">
        <v>1.8200000000000001E-2</v>
      </c>
      <c r="N113" s="78">
        <v>4.1000000000000002E-2</v>
      </c>
      <c r="O113" s="77">
        <v>149.30000000000001</v>
      </c>
      <c r="P113" s="77">
        <v>5536999</v>
      </c>
      <c r="Q113" s="77">
        <v>0</v>
      </c>
      <c r="R113" s="77">
        <v>8266.7395070000002</v>
      </c>
      <c r="S113" s="78">
        <v>1.0500000000000001E-2</v>
      </c>
      <c r="T113" s="78">
        <v>4.0000000000000001E-3</v>
      </c>
      <c r="U113" s="78">
        <v>5.9999999999999995E-4</v>
      </c>
    </row>
    <row r="114" spans="2:21">
      <c r="B114" t="s">
        <v>590</v>
      </c>
      <c r="C114" t="s">
        <v>591</v>
      </c>
      <c r="D114" t="s">
        <v>100</v>
      </c>
      <c r="E114" t="s">
        <v>123</v>
      </c>
      <c r="F114" t="s">
        <v>353</v>
      </c>
      <c r="G114" t="s">
        <v>350</v>
      </c>
      <c r="H114" t="s">
        <v>522</v>
      </c>
      <c r="I114" t="s">
        <v>209</v>
      </c>
      <c r="J114"/>
      <c r="K114" s="77">
        <v>1.47</v>
      </c>
      <c r="L114" t="s">
        <v>102</v>
      </c>
      <c r="M114" s="78">
        <v>1.9E-2</v>
      </c>
      <c r="N114" s="78">
        <v>3.2500000000000001E-2</v>
      </c>
      <c r="O114" s="77">
        <v>394.73</v>
      </c>
      <c r="P114" s="77">
        <v>5388408</v>
      </c>
      <c r="Q114" s="77">
        <v>0</v>
      </c>
      <c r="R114" s="77">
        <v>21269.662898400002</v>
      </c>
      <c r="S114" s="78">
        <v>1.8100000000000002E-2</v>
      </c>
      <c r="T114" s="78">
        <v>1.04E-2</v>
      </c>
      <c r="U114" s="78">
        <v>1.5E-3</v>
      </c>
    </row>
    <row r="115" spans="2:21">
      <c r="B115" t="s">
        <v>592</v>
      </c>
      <c r="C115" t="s">
        <v>593</v>
      </c>
      <c r="D115" t="s">
        <v>100</v>
      </c>
      <c r="E115" t="s">
        <v>123</v>
      </c>
      <c r="F115" t="s">
        <v>353</v>
      </c>
      <c r="G115" t="s">
        <v>350</v>
      </c>
      <c r="H115" t="s">
        <v>522</v>
      </c>
      <c r="I115" t="s">
        <v>209</v>
      </c>
      <c r="J115"/>
      <c r="K115" s="77">
        <v>4.63</v>
      </c>
      <c r="L115" t="s">
        <v>102</v>
      </c>
      <c r="M115" s="78">
        <v>3.3099999999999997E-2</v>
      </c>
      <c r="N115" s="78">
        <v>3.5299999999999998E-2</v>
      </c>
      <c r="O115" s="77">
        <v>224.73</v>
      </c>
      <c r="P115" s="77">
        <v>5086667</v>
      </c>
      <c r="Q115" s="77">
        <v>0</v>
      </c>
      <c r="R115" s="77">
        <v>11431.266749099999</v>
      </c>
      <c r="S115" s="78">
        <v>1.6E-2</v>
      </c>
      <c r="T115" s="78">
        <v>5.5999999999999999E-3</v>
      </c>
      <c r="U115" s="78">
        <v>8.0000000000000004E-4</v>
      </c>
    </row>
    <row r="116" spans="2:21">
      <c r="B116" t="s">
        <v>594</v>
      </c>
      <c r="C116" t="s">
        <v>595</v>
      </c>
      <c r="D116" t="s">
        <v>100</v>
      </c>
      <c r="E116" t="s">
        <v>123</v>
      </c>
      <c r="F116" t="s">
        <v>353</v>
      </c>
      <c r="G116" t="s">
        <v>350</v>
      </c>
      <c r="H116" t="s">
        <v>522</v>
      </c>
      <c r="I116" t="s">
        <v>209</v>
      </c>
      <c r="J116"/>
      <c r="K116" s="77">
        <v>2.93</v>
      </c>
      <c r="L116" t="s">
        <v>102</v>
      </c>
      <c r="M116" s="78">
        <v>1.89E-2</v>
      </c>
      <c r="N116" s="78">
        <v>3.3399999999999999E-2</v>
      </c>
      <c r="O116" s="77">
        <v>148.37</v>
      </c>
      <c r="P116" s="77">
        <v>5300000</v>
      </c>
      <c r="Q116" s="77">
        <v>0</v>
      </c>
      <c r="R116" s="77">
        <v>7863.61</v>
      </c>
      <c r="S116" s="78">
        <v>1.8499999999999999E-2</v>
      </c>
      <c r="T116" s="78">
        <v>3.8999999999999998E-3</v>
      </c>
      <c r="U116" s="78">
        <v>5.9999999999999995E-4</v>
      </c>
    </row>
    <row r="117" spans="2:21">
      <c r="B117" t="s">
        <v>596</v>
      </c>
      <c r="C117" t="s">
        <v>597</v>
      </c>
      <c r="D117" t="s">
        <v>100</v>
      </c>
      <c r="E117" t="s">
        <v>123</v>
      </c>
      <c r="F117" t="s">
        <v>598</v>
      </c>
      <c r="G117" t="s">
        <v>367</v>
      </c>
      <c r="H117" t="s">
        <v>527</v>
      </c>
      <c r="I117" t="s">
        <v>150</v>
      </c>
      <c r="J117"/>
      <c r="K117" s="77">
        <v>1.03</v>
      </c>
      <c r="L117" t="s">
        <v>102</v>
      </c>
      <c r="M117" s="78">
        <v>2.75E-2</v>
      </c>
      <c r="N117" s="78">
        <v>2.5999999999999999E-2</v>
      </c>
      <c r="O117" s="77">
        <v>644631.18999999994</v>
      </c>
      <c r="P117" s="77">
        <v>111.78</v>
      </c>
      <c r="Q117" s="77">
        <v>0</v>
      </c>
      <c r="R117" s="77">
        <v>720.56874418200005</v>
      </c>
      <c r="S117" s="78">
        <v>2.3E-3</v>
      </c>
      <c r="T117" s="78">
        <v>4.0000000000000002E-4</v>
      </c>
      <c r="U117" s="78">
        <v>1E-4</v>
      </c>
    </row>
    <row r="118" spans="2:21">
      <c r="B118" t="s">
        <v>599</v>
      </c>
      <c r="C118" t="s">
        <v>600</v>
      </c>
      <c r="D118" t="s">
        <v>100</v>
      </c>
      <c r="E118" t="s">
        <v>123</v>
      </c>
      <c r="F118" t="s">
        <v>598</v>
      </c>
      <c r="G118" t="s">
        <v>367</v>
      </c>
      <c r="H118" t="s">
        <v>527</v>
      </c>
      <c r="I118" t="s">
        <v>150</v>
      </c>
      <c r="J118"/>
      <c r="K118" s="77">
        <v>4.09</v>
      </c>
      <c r="L118" t="s">
        <v>102</v>
      </c>
      <c r="M118" s="78">
        <v>1.9599999999999999E-2</v>
      </c>
      <c r="N118" s="78">
        <v>2.8500000000000001E-2</v>
      </c>
      <c r="O118" s="77">
        <v>4810114.78</v>
      </c>
      <c r="P118" s="77">
        <v>107.72</v>
      </c>
      <c r="Q118" s="77">
        <v>0</v>
      </c>
      <c r="R118" s="77">
        <v>5181.4556410160003</v>
      </c>
      <c r="S118" s="78">
        <v>4.5999999999999999E-3</v>
      </c>
      <c r="T118" s="78">
        <v>2.5000000000000001E-3</v>
      </c>
      <c r="U118" s="78">
        <v>4.0000000000000002E-4</v>
      </c>
    </row>
    <row r="119" spans="2:21">
      <c r="B119" t="s">
        <v>601</v>
      </c>
      <c r="C119" t="s">
        <v>602</v>
      </c>
      <c r="D119" t="s">
        <v>100</v>
      </c>
      <c r="E119" t="s">
        <v>123</v>
      </c>
      <c r="F119" t="s">
        <v>598</v>
      </c>
      <c r="G119" t="s">
        <v>367</v>
      </c>
      <c r="H119" t="s">
        <v>527</v>
      </c>
      <c r="I119" t="s">
        <v>150</v>
      </c>
      <c r="J119"/>
      <c r="K119" s="77">
        <v>6.29</v>
      </c>
      <c r="L119" t="s">
        <v>102</v>
      </c>
      <c r="M119" s="78">
        <v>1.5800000000000002E-2</v>
      </c>
      <c r="N119" s="78">
        <v>2.98E-2</v>
      </c>
      <c r="O119" s="77">
        <v>10817240.15</v>
      </c>
      <c r="P119" s="77">
        <v>101.77</v>
      </c>
      <c r="Q119" s="77">
        <v>0</v>
      </c>
      <c r="R119" s="77">
        <v>11008.705300655</v>
      </c>
      <c r="S119" s="78">
        <v>9.1000000000000004E-3</v>
      </c>
      <c r="T119" s="78">
        <v>5.4000000000000003E-3</v>
      </c>
      <c r="U119" s="78">
        <v>8.0000000000000004E-4</v>
      </c>
    </row>
    <row r="120" spans="2:21">
      <c r="B120" t="s">
        <v>603</v>
      </c>
      <c r="C120" t="s">
        <v>604</v>
      </c>
      <c r="D120" t="s">
        <v>100</v>
      </c>
      <c r="E120" t="s">
        <v>123</v>
      </c>
      <c r="F120" t="s">
        <v>605</v>
      </c>
      <c r="G120" t="s">
        <v>485</v>
      </c>
      <c r="H120" t="s">
        <v>522</v>
      </c>
      <c r="I120" t="s">
        <v>209</v>
      </c>
      <c r="J120"/>
      <c r="K120" s="77">
        <v>3.23</v>
      </c>
      <c r="L120" t="s">
        <v>102</v>
      </c>
      <c r="M120" s="78">
        <v>2.2499999999999999E-2</v>
      </c>
      <c r="N120" s="78">
        <v>2.1399999999999999E-2</v>
      </c>
      <c r="O120" s="77">
        <v>1530569.15</v>
      </c>
      <c r="P120" s="77">
        <v>112.72</v>
      </c>
      <c r="Q120" s="77">
        <v>0</v>
      </c>
      <c r="R120" s="77">
        <v>1725.25754588</v>
      </c>
      <c r="S120" s="78">
        <v>3.7000000000000002E-3</v>
      </c>
      <c r="T120" s="78">
        <v>8.0000000000000004E-4</v>
      </c>
      <c r="U120" s="78">
        <v>1E-4</v>
      </c>
    </row>
    <row r="121" spans="2:21">
      <c r="B121" t="s">
        <v>606</v>
      </c>
      <c r="C121" t="s">
        <v>607</v>
      </c>
      <c r="D121" t="s">
        <v>100</v>
      </c>
      <c r="E121" t="s">
        <v>123</v>
      </c>
      <c r="F121" t="s">
        <v>608</v>
      </c>
      <c r="G121" t="s">
        <v>112</v>
      </c>
      <c r="H121" t="s">
        <v>609</v>
      </c>
      <c r="I121" t="s">
        <v>209</v>
      </c>
      <c r="J121"/>
      <c r="K121" s="77">
        <v>4.67</v>
      </c>
      <c r="L121" t="s">
        <v>102</v>
      </c>
      <c r="M121" s="78">
        <v>7.4999999999999997E-3</v>
      </c>
      <c r="N121" s="78">
        <v>4.1099999999999998E-2</v>
      </c>
      <c r="O121" s="77">
        <v>2031655.23</v>
      </c>
      <c r="P121" s="77">
        <v>93.2</v>
      </c>
      <c r="Q121" s="77">
        <v>175.50255999999999</v>
      </c>
      <c r="R121" s="77">
        <v>2069.00523436</v>
      </c>
      <c r="S121" s="78">
        <v>4.1999999999999997E-3</v>
      </c>
      <c r="T121" s="78">
        <v>1E-3</v>
      </c>
      <c r="U121" s="78">
        <v>1E-4</v>
      </c>
    </row>
    <row r="122" spans="2:21">
      <c r="B122" t="s">
        <v>610</v>
      </c>
      <c r="C122" t="s">
        <v>611</v>
      </c>
      <c r="D122" t="s">
        <v>100</v>
      </c>
      <c r="E122" t="s">
        <v>123</v>
      </c>
      <c r="F122" t="s">
        <v>608</v>
      </c>
      <c r="G122" t="s">
        <v>112</v>
      </c>
      <c r="H122" t="s">
        <v>609</v>
      </c>
      <c r="I122" t="s">
        <v>209</v>
      </c>
      <c r="J122"/>
      <c r="K122" s="77">
        <v>5.32</v>
      </c>
      <c r="L122" t="s">
        <v>102</v>
      </c>
      <c r="M122" s="78">
        <v>7.4999999999999997E-3</v>
      </c>
      <c r="N122" s="78">
        <v>4.3099999999999999E-2</v>
      </c>
      <c r="O122" s="77">
        <v>11230533.51</v>
      </c>
      <c r="P122" s="77">
        <v>88.98</v>
      </c>
      <c r="Q122" s="77">
        <v>0</v>
      </c>
      <c r="R122" s="77">
        <v>9992.9287171979995</v>
      </c>
      <c r="S122" s="78">
        <v>1.29E-2</v>
      </c>
      <c r="T122" s="78">
        <v>4.8999999999999998E-3</v>
      </c>
      <c r="U122" s="78">
        <v>6.9999999999999999E-4</v>
      </c>
    </row>
    <row r="123" spans="2:21">
      <c r="B123" t="s">
        <v>612</v>
      </c>
      <c r="C123" t="s">
        <v>613</v>
      </c>
      <c r="D123" t="s">
        <v>100</v>
      </c>
      <c r="E123" t="s">
        <v>123</v>
      </c>
      <c r="F123" t="s">
        <v>614</v>
      </c>
      <c r="G123" t="s">
        <v>615</v>
      </c>
      <c r="H123" t="s">
        <v>616</v>
      </c>
      <c r="I123" t="s">
        <v>150</v>
      </c>
      <c r="J123"/>
      <c r="K123" s="77">
        <v>4.4000000000000004</v>
      </c>
      <c r="L123" t="s">
        <v>102</v>
      </c>
      <c r="M123" s="78">
        <v>0.04</v>
      </c>
      <c r="N123" s="78">
        <v>5.6300000000000003E-2</v>
      </c>
      <c r="O123" s="77">
        <v>5984513.1200000001</v>
      </c>
      <c r="P123" s="77">
        <v>93.51</v>
      </c>
      <c r="Q123" s="77">
        <v>119.69025999999999</v>
      </c>
      <c r="R123" s="77">
        <v>5715.808478512</v>
      </c>
      <c r="S123" s="78">
        <v>1.37E-2</v>
      </c>
      <c r="T123" s="78">
        <v>2.8E-3</v>
      </c>
      <c r="U123" s="78">
        <v>4.0000000000000002E-4</v>
      </c>
    </row>
    <row r="124" spans="2:21">
      <c r="B124" t="s">
        <v>617</v>
      </c>
      <c r="C124" t="s">
        <v>618</v>
      </c>
      <c r="D124" t="s">
        <v>100</v>
      </c>
      <c r="E124" t="s">
        <v>123</v>
      </c>
      <c r="F124" t="s">
        <v>536</v>
      </c>
      <c r="G124" t="s">
        <v>367</v>
      </c>
      <c r="H124" t="s">
        <v>609</v>
      </c>
      <c r="I124" t="s">
        <v>209</v>
      </c>
      <c r="J124"/>
      <c r="K124" s="77">
        <v>1.96</v>
      </c>
      <c r="L124" t="s">
        <v>102</v>
      </c>
      <c r="M124" s="78">
        <v>2.0500000000000001E-2</v>
      </c>
      <c r="N124" s="78">
        <v>3.3799999999999997E-2</v>
      </c>
      <c r="O124" s="77">
        <v>557409.41</v>
      </c>
      <c r="P124" s="77">
        <v>109.1</v>
      </c>
      <c r="Q124" s="77">
        <v>90.41028</v>
      </c>
      <c r="R124" s="77">
        <v>698.54394631000002</v>
      </c>
      <c r="S124" s="78">
        <v>1.5E-3</v>
      </c>
      <c r="T124" s="78">
        <v>2.9999999999999997E-4</v>
      </c>
      <c r="U124" s="78">
        <v>0</v>
      </c>
    </row>
    <row r="125" spans="2:21">
      <c r="B125" t="s">
        <v>619</v>
      </c>
      <c r="C125" t="s">
        <v>620</v>
      </c>
      <c r="D125" t="s">
        <v>100</v>
      </c>
      <c r="E125" t="s">
        <v>123</v>
      </c>
      <c r="F125" t="s">
        <v>536</v>
      </c>
      <c r="G125" t="s">
        <v>367</v>
      </c>
      <c r="H125" t="s">
        <v>609</v>
      </c>
      <c r="I125" t="s">
        <v>209</v>
      </c>
      <c r="J125"/>
      <c r="K125" s="77">
        <v>0.85</v>
      </c>
      <c r="L125" t="s">
        <v>102</v>
      </c>
      <c r="M125" s="78">
        <v>3.4500000000000003E-2</v>
      </c>
      <c r="N125" s="78">
        <v>3.1199999999999999E-2</v>
      </c>
      <c r="O125" s="77">
        <v>32958.410000000003</v>
      </c>
      <c r="P125" s="77">
        <v>110.85</v>
      </c>
      <c r="Q125" s="77">
        <v>0</v>
      </c>
      <c r="R125" s="77">
        <v>36.534397485</v>
      </c>
      <c r="S125" s="78">
        <v>2.9999999999999997E-4</v>
      </c>
      <c r="T125" s="78">
        <v>0</v>
      </c>
      <c r="U125" s="78">
        <v>0</v>
      </c>
    </row>
    <row r="126" spans="2:21">
      <c r="B126" t="s">
        <v>621</v>
      </c>
      <c r="C126" t="s">
        <v>622</v>
      </c>
      <c r="D126" t="s">
        <v>100</v>
      </c>
      <c r="E126" t="s">
        <v>123</v>
      </c>
      <c r="F126" t="s">
        <v>536</v>
      </c>
      <c r="G126" t="s">
        <v>367</v>
      </c>
      <c r="H126" t="s">
        <v>609</v>
      </c>
      <c r="I126" t="s">
        <v>209</v>
      </c>
      <c r="J126"/>
      <c r="K126" s="77">
        <v>2.4300000000000002</v>
      </c>
      <c r="L126" t="s">
        <v>102</v>
      </c>
      <c r="M126" s="78">
        <v>2.0500000000000001E-2</v>
      </c>
      <c r="N126" s="78">
        <v>3.6499999999999998E-2</v>
      </c>
      <c r="O126" s="77">
        <v>3588091.78</v>
      </c>
      <c r="P126" s="77">
        <v>108.48</v>
      </c>
      <c r="Q126" s="77">
        <v>0</v>
      </c>
      <c r="R126" s="77">
        <v>3892.361962944</v>
      </c>
      <c r="S126" s="78">
        <v>4.7000000000000002E-3</v>
      </c>
      <c r="T126" s="78">
        <v>1.9E-3</v>
      </c>
      <c r="U126" s="78">
        <v>2.9999999999999997E-4</v>
      </c>
    </row>
    <row r="127" spans="2:21">
      <c r="B127" t="s">
        <v>623</v>
      </c>
      <c r="C127" t="s">
        <v>624</v>
      </c>
      <c r="D127" t="s">
        <v>100</v>
      </c>
      <c r="E127" t="s">
        <v>123</v>
      </c>
      <c r="F127" t="s">
        <v>536</v>
      </c>
      <c r="G127" t="s">
        <v>367</v>
      </c>
      <c r="H127" t="s">
        <v>609</v>
      </c>
      <c r="I127" t="s">
        <v>209</v>
      </c>
      <c r="J127"/>
      <c r="K127" s="77">
        <v>5.5</v>
      </c>
      <c r="L127" t="s">
        <v>102</v>
      </c>
      <c r="M127" s="78">
        <v>8.3999999999999995E-3</v>
      </c>
      <c r="N127" s="78">
        <v>3.8300000000000001E-2</v>
      </c>
      <c r="O127" s="77">
        <v>5920927.9100000001</v>
      </c>
      <c r="P127" s="77">
        <v>94.09</v>
      </c>
      <c r="Q127" s="77">
        <v>0</v>
      </c>
      <c r="R127" s="77">
        <v>5571.0010705189998</v>
      </c>
      <c r="S127" s="78">
        <v>8.6999999999999994E-3</v>
      </c>
      <c r="T127" s="78">
        <v>2.7000000000000001E-3</v>
      </c>
      <c r="U127" s="78">
        <v>4.0000000000000002E-4</v>
      </c>
    </row>
    <row r="128" spans="2:21">
      <c r="B128" t="s">
        <v>625</v>
      </c>
      <c r="C128" t="s">
        <v>626</v>
      </c>
      <c r="D128" t="s">
        <v>100</v>
      </c>
      <c r="E128" t="s">
        <v>123</v>
      </c>
      <c r="F128" t="s">
        <v>536</v>
      </c>
      <c r="G128" t="s">
        <v>367</v>
      </c>
      <c r="H128" t="s">
        <v>609</v>
      </c>
      <c r="I128" t="s">
        <v>209</v>
      </c>
      <c r="J128"/>
      <c r="K128" s="77">
        <v>6.32</v>
      </c>
      <c r="L128" t="s">
        <v>102</v>
      </c>
      <c r="M128" s="78">
        <v>5.0000000000000001E-3</v>
      </c>
      <c r="N128" s="78">
        <v>3.4099999999999998E-2</v>
      </c>
      <c r="O128" s="77">
        <v>1061205.75</v>
      </c>
      <c r="P128" s="77">
        <v>90.77</v>
      </c>
      <c r="Q128" s="77">
        <v>0</v>
      </c>
      <c r="R128" s="77">
        <v>963.256459275</v>
      </c>
      <c r="S128" s="78">
        <v>5.8999999999999999E-3</v>
      </c>
      <c r="T128" s="78">
        <v>5.0000000000000001E-4</v>
      </c>
      <c r="U128" s="78">
        <v>1E-4</v>
      </c>
    </row>
    <row r="129" spans="2:21">
      <c r="B129" t="s">
        <v>627</v>
      </c>
      <c r="C129" t="s">
        <v>628</v>
      </c>
      <c r="D129" t="s">
        <v>100</v>
      </c>
      <c r="E129" t="s">
        <v>123</v>
      </c>
      <c r="F129" t="s">
        <v>536</v>
      </c>
      <c r="G129" t="s">
        <v>367</v>
      </c>
      <c r="H129" t="s">
        <v>609</v>
      </c>
      <c r="I129" t="s">
        <v>209</v>
      </c>
      <c r="J129"/>
      <c r="K129" s="77">
        <v>6.19</v>
      </c>
      <c r="L129" t="s">
        <v>102</v>
      </c>
      <c r="M129" s="78">
        <v>9.7000000000000003E-3</v>
      </c>
      <c r="N129" s="78">
        <v>3.9800000000000002E-2</v>
      </c>
      <c r="O129" s="77">
        <v>2916237.2</v>
      </c>
      <c r="P129" s="77">
        <v>90.71</v>
      </c>
      <c r="Q129" s="77">
        <v>0</v>
      </c>
      <c r="R129" s="77">
        <v>2645.3187641200002</v>
      </c>
      <c r="S129" s="78">
        <v>7.0000000000000001E-3</v>
      </c>
      <c r="T129" s="78">
        <v>1.2999999999999999E-3</v>
      </c>
      <c r="U129" s="78">
        <v>2.0000000000000001E-4</v>
      </c>
    </row>
    <row r="130" spans="2:21">
      <c r="B130" t="s">
        <v>629</v>
      </c>
      <c r="C130" t="s">
        <v>630</v>
      </c>
      <c r="D130" t="s">
        <v>100</v>
      </c>
      <c r="E130" t="s">
        <v>123</v>
      </c>
      <c r="F130" t="s">
        <v>631</v>
      </c>
      <c r="G130" t="s">
        <v>632</v>
      </c>
      <c r="H130" t="s">
        <v>616</v>
      </c>
      <c r="I130" t="s">
        <v>150</v>
      </c>
      <c r="J130"/>
      <c r="K130" s="77">
        <v>1.54</v>
      </c>
      <c r="L130" t="s">
        <v>102</v>
      </c>
      <c r="M130" s="78">
        <v>1.8499999999999999E-2</v>
      </c>
      <c r="N130" s="78">
        <v>3.5099999999999999E-2</v>
      </c>
      <c r="O130" s="77">
        <v>4488702.59</v>
      </c>
      <c r="P130" s="77">
        <v>107.74</v>
      </c>
      <c r="Q130" s="77">
        <v>984.11037999999996</v>
      </c>
      <c r="R130" s="77">
        <v>5820.2385504659997</v>
      </c>
      <c r="S130" s="78">
        <v>7.6E-3</v>
      </c>
      <c r="T130" s="78">
        <v>2.8999999999999998E-3</v>
      </c>
      <c r="U130" s="78">
        <v>4.0000000000000002E-4</v>
      </c>
    </row>
    <row r="131" spans="2:21">
      <c r="B131" t="s">
        <v>633</v>
      </c>
      <c r="C131" t="s">
        <v>634</v>
      </c>
      <c r="D131" t="s">
        <v>100</v>
      </c>
      <c r="E131" t="s">
        <v>123</v>
      </c>
      <c r="F131" t="s">
        <v>631</v>
      </c>
      <c r="G131" t="s">
        <v>632</v>
      </c>
      <c r="H131" t="s">
        <v>616</v>
      </c>
      <c r="I131" t="s">
        <v>150</v>
      </c>
      <c r="J131"/>
      <c r="K131" s="77">
        <v>4.1399999999999997</v>
      </c>
      <c r="L131" t="s">
        <v>102</v>
      </c>
      <c r="M131" s="78">
        <v>0.01</v>
      </c>
      <c r="N131" s="78">
        <v>4.6800000000000001E-2</v>
      </c>
      <c r="O131" s="77">
        <v>11337893.880000001</v>
      </c>
      <c r="P131" s="77">
        <v>93.07</v>
      </c>
      <c r="Q131" s="77">
        <v>0</v>
      </c>
      <c r="R131" s="77">
        <v>10552.177834116001</v>
      </c>
      <c r="S131" s="78">
        <v>9.5999999999999992E-3</v>
      </c>
      <c r="T131" s="78">
        <v>5.1999999999999998E-3</v>
      </c>
      <c r="U131" s="78">
        <v>6.9999999999999999E-4</v>
      </c>
    </row>
    <row r="132" spans="2:21">
      <c r="B132" t="s">
        <v>635</v>
      </c>
      <c r="C132" t="s">
        <v>636</v>
      </c>
      <c r="D132" t="s">
        <v>100</v>
      </c>
      <c r="E132" t="s">
        <v>123</v>
      </c>
      <c r="F132" t="s">
        <v>631</v>
      </c>
      <c r="G132" t="s">
        <v>632</v>
      </c>
      <c r="H132" t="s">
        <v>616</v>
      </c>
      <c r="I132" t="s">
        <v>150</v>
      </c>
      <c r="J132"/>
      <c r="K132" s="77">
        <v>2.8</v>
      </c>
      <c r="L132" t="s">
        <v>102</v>
      </c>
      <c r="M132" s="78">
        <v>3.5400000000000001E-2</v>
      </c>
      <c r="N132" s="78">
        <v>4.41E-2</v>
      </c>
      <c r="O132" s="77">
        <v>7854673.4699999997</v>
      </c>
      <c r="P132" s="77">
        <v>101.14</v>
      </c>
      <c r="Q132" s="77">
        <v>0</v>
      </c>
      <c r="R132" s="77">
        <v>7944.216747558</v>
      </c>
      <c r="S132" s="78">
        <v>1.14E-2</v>
      </c>
      <c r="T132" s="78">
        <v>3.8999999999999998E-3</v>
      </c>
      <c r="U132" s="78">
        <v>5.9999999999999995E-4</v>
      </c>
    </row>
    <row r="133" spans="2:21">
      <c r="B133" t="s">
        <v>637</v>
      </c>
      <c r="C133" t="s">
        <v>638</v>
      </c>
      <c r="D133" t="s">
        <v>100</v>
      </c>
      <c r="E133" t="s">
        <v>123</v>
      </c>
      <c r="F133" t="s">
        <v>631</v>
      </c>
      <c r="G133" t="s">
        <v>632</v>
      </c>
      <c r="H133" t="s">
        <v>616</v>
      </c>
      <c r="I133" t="s">
        <v>150</v>
      </c>
      <c r="J133"/>
      <c r="K133" s="77">
        <v>1.1299999999999999</v>
      </c>
      <c r="L133" t="s">
        <v>102</v>
      </c>
      <c r="M133" s="78">
        <v>0.01</v>
      </c>
      <c r="N133" s="78">
        <v>4.0099999999999997E-2</v>
      </c>
      <c r="O133" s="77">
        <v>8906474.9900000002</v>
      </c>
      <c r="P133" s="77">
        <v>106.2</v>
      </c>
      <c r="Q133" s="77">
        <v>0</v>
      </c>
      <c r="R133" s="77">
        <v>9458.6764393800004</v>
      </c>
      <c r="S133" s="78">
        <v>9.4000000000000004E-3</v>
      </c>
      <c r="T133" s="78">
        <v>4.5999999999999999E-3</v>
      </c>
      <c r="U133" s="78">
        <v>6.9999999999999999E-4</v>
      </c>
    </row>
    <row r="134" spans="2:21">
      <c r="B134" t="s">
        <v>639</v>
      </c>
      <c r="C134" t="s">
        <v>640</v>
      </c>
      <c r="D134" t="s">
        <v>100</v>
      </c>
      <c r="E134" t="s">
        <v>123</v>
      </c>
      <c r="F134" t="s">
        <v>641</v>
      </c>
      <c r="G134" t="s">
        <v>381</v>
      </c>
      <c r="H134" t="s">
        <v>609</v>
      </c>
      <c r="I134" t="s">
        <v>209</v>
      </c>
      <c r="J134"/>
      <c r="K134" s="77">
        <v>2.81</v>
      </c>
      <c r="L134" t="s">
        <v>102</v>
      </c>
      <c r="M134" s="78">
        <v>1.9400000000000001E-2</v>
      </c>
      <c r="N134" s="78">
        <v>2.5499999999999998E-2</v>
      </c>
      <c r="O134" s="77">
        <v>785043.91</v>
      </c>
      <c r="P134" s="77">
        <v>109.66</v>
      </c>
      <c r="Q134" s="77">
        <v>0</v>
      </c>
      <c r="R134" s="77">
        <v>860.87915170600002</v>
      </c>
      <c r="S134" s="78">
        <v>2.2000000000000001E-3</v>
      </c>
      <c r="T134" s="78">
        <v>4.0000000000000002E-4</v>
      </c>
      <c r="U134" s="78">
        <v>1E-4</v>
      </c>
    </row>
    <row r="135" spans="2:21">
      <c r="B135" t="s">
        <v>642</v>
      </c>
      <c r="C135" t="s">
        <v>643</v>
      </c>
      <c r="D135" t="s">
        <v>100</v>
      </c>
      <c r="E135" t="s">
        <v>123</v>
      </c>
      <c r="F135" t="s">
        <v>641</v>
      </c>
      <c r="G135" t="s">
        <v>381</v>
      </c>
      <c r="H135" t="s">
        <v>609</v>
      </c>
      <c r="I135" t="s">
        <v>209</v>
      </c>
      <c r="J135"/>
      <c r="K135" s="77">
        <v>3.78</v>
      </c>
      <c r="L135" t="s">
        <v>102</v>
      </c>
      <c r="M135" s="78">
        <v>1.23E-2</v>
      </c>
      <c r="N135" s="78">
        <v>2.5399999999999999E-2</v>
      </c>
      <c r="O135" s="77">
        <v>7697795.2800000003</v>
      </c>
      <c r="P135" s="77">
        <v>105.9</v>
      </c>
      <c r="Q135" s="77">
        <v>0</v>
      </c>
      <c r="R135" s="77">
        <v>8151.9652015199999</v>
      </c>
      <c r="S135" s="78">
        <v>6.1000000000000004E-3</v>
      </c>
      <c r="T135" s="78">
        <v>4.0000000000000001E-3</v>
      </c>
      <c r="U135" s="78">
        <v>5.9999999999999995E-4</v>
      </c>
    </row>
    <row r="136" spans="2:21">
      <c r="B136" t="s">
        <v>644</v>
      </c>
      <c r="C136" t="s">
        <v>645</v>
      </c>
      <c r="D136" t="s">
        <v>100</v>
      </c>
      <c r="E136" t="s">
        <v>123</v>
      </c>
      <c r="F136" t="s">
        <v>646</v>
      </c>
      <c r="G136" t="s">
        <v>127</v>
      </c>
      <c r="H136" t="s">
        <v>609</v>
      </c>
      <c r="I136" t="s">
        <v>209</v>
      </c>
      <c r="J136"/>
      <c r="K136" s="77">
        <v>1.75</v>
      </c>
      <c r="L136" t="s">
        <v>102</v>
      </c>
      <c r="M136" s="78">
        <v>1.8499999999999999E-2</v>
      </c>
      <c r="N136" s="78">
        <v>3.7699999999999997E-2</v>
      </c>
      <c r="O136" s="77">
        <v>782107</v>
      </c>
      <c r="P136" s="77">
        <v>105.7</v>
      </c>
      <c r="Q136" s="77">
        <v>0</v>
      </c>
      <c r="R136" s="77">
        <v>826.68709899999999</v>
      </c>
      <c r="S136" s="78">
        <v>8.9999999999999998E-4</v>
      </c>
      <c r="T136" s="78">
        <v>4.0000000000000002E-4</v>
      </c>
      <c r="U136" s="78">
        <v>1E-4</v>
      </c>
    </row>
    <row r="137" spans="2:21">
      <c r="B137" t="s">
        <v>647</v>
      </c>
      <c r="C137" t="s">
        <v>648</v>
      </c>
      <c r="D137" t="s">
        <v>100</v>
      </c>
      <c r="E137" t="s">
        <v>123</v>
      </c>
      <c r="F137" t="s">
        <v>646</v>
      </c>
      <c r="G137" t="s">
        <v>127</v>
      </c>
      <c r="H137" t="s">
        <v>609</v>
      </c>
      <c r="I137" t="s">
        <v>209</v>
      </c>
      <c r="J137"/>
      <c r="K137" s="77">
        <v>2.37</v>
      </c>
      <c r="L137" t="s">
        <v>102</v>
      </c>
      <c r="M137" s="78">
        <v>3.2000000000000001E-2</v>
      </c>
      <c r="N137" s="78">
        <v>3.7900000000000003E-2</v>
      </c>
      <c r="O137" s="77">
        <v>6261408.6900000004</v>
      </c>
      <c r="P137" s="77">
        <v>101.66</v>
      </c>
      <c r="Q137" s="77">
        <v>0</v>
      </c>
      <c r="R137" s="77">
        <v>6365.3480742539996</v>
      </c>
      <c r="S137" s="78">
        <v>1.72E-2</v>
      </c>
      <c r="T137" s="78">
        <v>3.0999999999999999E-3</v>
      </c>
      <c r="U137" s="78">
        <v>4.0000000000000002E-4</v>
      </c>
    </row>
    <row r="138" spans="2:21">
      <c r="B138" t="s">
        <v>649</v>
      </c>
      <c r="C138" t="s">
        <v>650</v>
      </c>
      <c r="D138" t="s">
        <v>100</v>
      </c>
      <c r="E138" t="s">
        <v>123</v>
      </c>
      <c r="F138" t="s">
        <v>651</v>
      </c>
      <c r="G138" t="s">
        <v>127</v>
      </c>
      <c r="H138" t="s">
        <v>609</v>
      </c>
      <c r="I138" t="s">
        <v>209</v>
      </c>
      <c r="J138"/>
      <c r="K138" s="77">
        <v>0.75</v>
      </c>
      <c r="L138" t="s">
        <v>102</v>
      </c>
      <c r="M138" s="78">
        <v>3.15E-2</v>
      </c>
      <c r="N138" s="78">
        <v>2.9700000000000001E-2</v>
      </c>
      <c r="O138" s="77">
        <v>2423794.87</v>
      </c>
      <c r="P138" s="77">
        <v>111.26</v>
      </c>
      <c r="Q138" s="77">
        <v>0</v>
      </c>
      <c r="R138" s="77">
        <v>2696.7141723620002</v>
      </c>
      <c r="S138" s="78">
        <v>1.7899999999999999E-2</v>
      </c>
      <c r="T138" s="78">
        <v>1.2999999999999999E-3</v>
      </c>
      <c r="U138" s="78">
        <v>2.0000000000000001E-4</v>
      </c>
    </row>
    <row r="139" spans="2:21">
      <c r="B139" t="s">
        <v>652</v>
      </c>
      <c r="C139" t="s">
        <v>653</v>
      </c>
      <c r="D139" t="s">
        <v>100</v>
      </c>
      <c r="E139" t="s">
        <v>123</v>
      </c>
      <c r="F139" t="s">
        <v>651</v>
      </c>
      <c r="G139" t="s">
        <v>127</v>
      </c>
      <c r="H139" t="s">
        <v>609</v>
      </c>
      <c r="I139" t="s">
        <v>209</v>
      </c>
      <c r="J139"/>
      <c r="K139" s="77">
        <v>3.08</v>
      </c>
      <c r="L139" t="s">
        <v>102</v>
      </c>
      <c r="M139" s="78">
        <v>0.01</v>
      </c>
      <c r="N139" s="78">
        <v>3.5099999999999999E-2</v>
      </c>
      <c r="O139" s="77">
        <v>5495488.4500000002</v>
      </c>
      <c r="P139" s="77">
        <v>99.47</v>
      </c>
      <c r="Q139" s="77">
        <v>1511.6137000000001</v>
      </c>
      <c r="R139" s="77">
        <v>6977.9760612150003</v>
      </c>
      <c r="S139" s="78">
        <v>1.49E-2</v>
      </c>
      <c r="T139" s="78">
        <v>3.3999999999999998E-3</v>
      </c>
      <c r="U139" s="78">
        <v>5.0000000000000001E-4</v>
      </c>
    </row>
    <row r="140" spans="2:21">
      <c r="B140" t="s">
        <v>654</v>
      </c>
      <c r="C140" t="s">
        <v>655</v>
      </c>
      <c r="D140" t="s">
        <v>100</v>
      </c>
      <c r="E140" t="s">
        <v>123</v>
      </c>
      <c r="F140" t="s">
        <v>651</v>
      </c>
      <c r="G140" t="s">
        <v>127</v>
      </c>
      <c r="H140" t="s">
        <v>609</v>
      </c>
      <c r="I140" t="s">
        <v>209</v>
      </c>
      <c r="J140"/>
      <c r="K140" s="77">
        <v>3.45</v>
      </c>
      <c r="L140" t="s">
        <v>102</v>
      </c>
      <c r="M140" s="78">
        <v>3.2300000000000002E-2</v>
      </c>
      <c r="N140" s="78">
        <v>3.85E-2</v>
      </c>
      <c r="O140" s="77">
        <v>6299298.5099999998</v>
      </c>
      <c r="P140" s="77">
        <v>101.9</v>
      </c>
      <c r="Q140" s="77">
        <v>0</v>
      </c>
      <c r="R140" s="77">
        <v>6418.98518169</v>
      </c>
      <c r="S140" s="78">
        <v>1.34E-2</v>
      </c>
      <c r="T140" s="78">
        <v>3.0999999999999999E-3</v>
      </c>
      <c r="U140" s="78">
        <v>5.0000000000000001E-4</v>
      </c>
    </row>
    <row r="141" spans="2:21">
      <c r="B141" t="s">
        <v>656</v>
      </c>
      <c r="C141" t="s">
        <v>657</v>
      </c>
      <c r="D141" t="s">
        <v>100</v>
      </c>
      <c r="E141" t="s">
        <v>123</v>
      </c>
      <c r="F141" t="s">
        <v>658</v>
      </c>
      <c r="G141" t="s">
        <v>367</v>
      </c>
      <c r="H141" t="s">
        <v>616</v>
      </c>
      <c r="I141" t="s">
        <v>150</v>
      </c>
      <c r="J141"/>
      <c r="K141" s="77">
        <v>2.2400000000000002</v>
      </c>
      <c r="L141" t="s">
        <v>102</v>
      </c>
      <c r="M141" s="78">
        <v>2.5000000000000001E-2</v>
      </c>
      <c r="N141" s="78">
        <v>3.15E-2</v>
      </c>
      <c r="O141" s="77">
        <v>2859379.13</v>
      </c>
      <c r="P141" s="77">
        <v>110.23</v>
      </c>
      <c r="Q141" s="77">
        <v>39.954680000000003</v>
      </c>
      <c r="R141" s="77">
        <v>3191.8482949989998</v>
      </c>
      <c r="S141" s="78">
        <v>8.0000000000000002E-3</v>
      </c>
      <c r="T141" s="78">
        <v>1.6000000000000001E-3</v>
      </c>
      <c r="U141" s="78">
        <v>2.0000000000000001E-4</v>
      </c>
    </row>
    <row r="142" spans="2:21">
      <c r="B142" t="s">
        <v>659</v>
      </c>
      <c r="C142" t="s">
        <v>660</v>
      </c>
      <c r="D142" t="s">
        <v>100</v>
      </c>
      <c r="E142" t="s">
        <v>123</v>
      </c>
      <c r="F142" t="s">
        <v>658</v>
      </c>
      <c r="G142" t="s">
        <v>367</v>
      </c>
      <c r="H142" t="s">
        <v>616</v>
      </c>
      <c r="I142" t="s">
        <v>150</v>
      </c>
      <c r="J142"/>
      <c r="K142" s="77">
        <v>5.25</v>
      </c>
      <c r="L142" t="s">
        <v>102</v>
      </c>
      <c r="M142" s="78">
        <v>1.9E-2</v>
      </c>
      <c r="N142" s="78">
        <v>3.56E-2</v>
      </c>
      <c r="O142" s="77">
        <v>3367560.38</v>
      </c>
      <c r="P142" s="77">
        <v>101.98</v>
      </c>
      <c r="Q142" s="77">
        <v>35.548949999999998</v>
      </c>
      <c r="R142" s="77">
        <v>3469.787025524</v>
      </c>
      <c r="S142" s="78">
        <v>1.12E-2</v>
      </c>
      <c r="T142" s="78">
        <v>1.6999999999999999E-3</v>
      </c>
      <c r="U142" s="78">
        <v>2.0000000000000001E-4</v>
      </c>
    </row>
    <row r="143" spans="2:21">
      <c r="B143" t="s">
        <v>661</v>
      </c>
      <c r="C143" t="s">
        <v>662</v>
      </c>
      <c r="D143" t="s">
        <v>100</v>
      </c>
      <c r="E143" t="s">
        <v>123</v>
      </c>
      <c r="F143" t="s">
        <v>658</v>
      </c>
      <c r="G143" t="s">
        <v>367</v>
      </c>
      <c r="H143" t="s">
        <v>616</v>
      </c>
      <c r="I143" t="s">
        <v>150</v>
      </c>
      <c r="J143"/>
      <c r="K143" s="77">
        <v>7.03</v>
      </c>
      <c r="L143" t="s">
        <v>102</v>
      </c>
      <c r="M143" s="78">
        <v>3.8999999999999998E-3</v>
      </c>
      <c r="N143" s="78">
        <v>3.8199999999999998E-2</v>
      </c>
      <c r="O143" s="77">
        <v>3487985.2</v>
      </c>
      <c r="P143" s="77">
        <v>84.23</v>
      </c>
      <c r="Q143" s="77">
        <v>7.3366400000000001</v>
      </c>
      <c r="R143" s="77">
        <v>2945.2665739600002</v>
      </c>
      <c r="S143" s="78">
        <v>1.4800000000000001E-2</v>
      </c>
      <c r="T143" s="78">
        <v>1.4E-3</v>
      </c>
      <c r="U143" s="78">
        <v>2.0000000000000001E-4</v>
      </c>
    </row>
    <row r="144" spans="2:21">
      <c r="B144" t="s">
        <v>663</v>
      </c>
      <c r="C144" t="s">
        <v>664</v>
      </c>
      <c r="D144" t="s">
        <v>100</v>
      </c>
      <c r="E144" t="s">
        <v>123</v>
      </c>
      <c r="F144" t="s">
        <v>665</v>
      </c>
      <c r="G144" t="s">
        <v>666</v>
      </c>
      <c r="H144" t="s">
        <v>667</v>
      </c>
      <c r="I144" t="s">
        <v>209</v>
      </c>
      <c r="J144"/>
      <c r="K144" s="77">
        <v>3.54</v>
      </c>
      <c r="L144" t="s">
        <v>102</v>
      </c>
      <c r="M144" s="78">
        <v>1.3299999999999999E-2</v>
      </c>
      <c r="N144" s="78">
        <v>3.5499999999999997E-2</v>
      </c>
      <c r="O144" s="77">
        <v>3897114.94</v>
      </c>
      <c r="P144" s="77">
        <v>102.71</v>
      </c>
      <c r="Q144" s="77">
        <v>0</v>
      </c>
      <c r="R144" s="77">
        <v>4002.7267548740001</v>
      </c>
      <c r="S144" s="78">
        <v>1.1900000000000001E-2</v>
      </c>
      <c r="T144" s="78">
        <v>2E-3</v>
      </c>
      <c r="U144" s="78">
        <v>2.9999999999999997E-4</v>
      </c>
    </row>
    <row r="145" spans="2:21">
      <c r="B145" t="s">
        <v>668</v>
      </c>
      <c r="C145" t="s">
        <v>669</v>
      </c>
      <c r="D145" t="s">
        <v>100</v>
      </c>
      <c r="E145" t="s">
        <v>123</v>
      </c>
      <c r="F145" t="s">
        <v>670</v>
      </c>
      <c r="G145" t="s">
        <v>132</v>
      </c>
      <c r="H145" t="s">
        <v>667</v>
      </c>
      <c r="I145" t="s">
        <v>209</v>
      </c>
      <c r="J145"/>
      <c r="K145" s="77">
        <v>1.01</v>
      </c>
      <c r="L145" t="s">
        <v>102</v>
      </c>
      <c r="M145" s="78">
        <v>1.9800000000000002E-2</v>
      </c>
      <c r="N145" s="78">
        <v>2.98E-2</v>
      </c>
      <c r="O145" s="77">
        <v>1621561.92</v>
      </c>
      <c r="P145" s="77">
        <v>109.45</v>
      </c>
      <c r="Q145" s="77">
        <v>1828.22982</v>
      </c>
      <c r="R145" s="77">
        <v>3603.0293414399998</v>
      </c>
      <c r="S145" s="78">
        <v>1.0699999999999999E-2</v>
      </c>
      <c r="T145" s="78">
        <v>1.8E-3</v>
      </c>
      <c r="U145" s="78">
        <v>2.9999999999999997E-4</v>
      </c>
    </row>
    <row r="146" spans="2:21">
      <c r="B146" t="s">
        <v>671</v>
      </c>
      <c r="C146" t="s">
        <v>672</v>
      </c>
      <c r="D146" t="s">
        <v>100</v>
      </c>
      <c r="E146" t="s">
        <v>123</v>
      </c>
      <c r="F146" t="s">
        <v>673</v>
      </c>
      <c r="G146" t="s">
        <v>666</v>
      </c>
      <c r="H146" t="s">
        <v>674</v>
      </c>
      <c r="I146" t="s">
        <v>150</v>
      </c>
      <c r="J146"/>
      <c r="K146" s="77">
        <v>2.66</v>
      </c>
      <c r="L146" t="s">
        <v>102</v>
      </c>
      <c r="M146" s="78">
        <v>2.5700000000000001E-2</v>
      </c>
      <c r="N146" s="78">
        <v>3.9399999999999998E-2</v>
      </c>
      <c r="O146" s="77">
        <v>7645556.5499999998</v>
      </c>
      <c r="P146" s="77">
        <v>108.2</v>
      </c>
      <c r="Q146" s="77">
        <v>0</v>
      </c>
      <c r="R146" s="77">
        <v>8272.4921871000006</v>
      </c>
      <c r="S146" s="78">
        <v>6.0000000000000001E-3</v>
      </c>
      <c r="T146" s="78">
        <v>4.1000000000000003E-3</v>
      </c>
      <c r="U146" s="78">
        <v>5.9999999999999995E-4</v>
      </c>
    </row>
    <row r="147" spans="2:21">
      <c r="B147" t="s">
        <v>675</v>
      </c>
      <c r="C147" t="s">
        <v>676</v>
      </c>
      <c r="D147" t="s">
        <v>100</v>
      </c>
      <c r="E147" t="s">
        <v>123</v>
      </c>
      <c r="F147" t="s">
        <v>673</v>
      </c>
      <c r="G147" t="s">
        <v>666</v>
      </c>
      <c r="H147" t="s">
        <v>674</v>
      </c>
      <c r="I147" t="s">
        <v>150</v>
      </c>
      <c r="J147"/>
      <c r="K147" s="77">
        <v>1.49</v>
      </c>
      <c r="L147" t="s">
        <v>102</v>
      </c>
      <c r="M147" s="78">
        <v>1.2200000000000001E-2</v>
      </c>
      <c r="N147" s="78">
        <v>3.6299999999999999E-2</v>
      </c>
      <c r="O147" s="77">
        <v>1110079.53</v>
      </c>
      <c r="P147" s="77">
        <v>106.66</v>
      </c>
      <c r="Q147" s="77">
        <v>7.4796399999999998</v>
      </c>
      <c r="R147" s="77">
        <v>1191.4904666980001</v>
      </c>
      <c r="S147" s="78">
        <v>2.3999999999999998E-3</v>
      </c>
      <c r="T147" s="78">
        <v>5.9999999999999995E-4</v>
      </c>
      <c r="U147" s="78">
        <v>1E-4</v>
      </c>
    </row>
    <row r="148" spans="2:21">
      <c r="B148" t="s">
        <v>677</v>
      </c>
      <c r="C148" t="s">
        <v>678</v>
      </c>
      <c r="D148" t="s">
        <v>100</v>
      </c>
      <c r="E148" t="s">
        <v>123</v>
      </c>
      <c r="F148" t="s">
        <v>673</v>
      </c>
      <c r="G148" t="s">
        <v>666</v>
      </c>
      <c r="H148" t="s">
        <v>674</v>
      </c>
      <c r="I148" t="s">
        <v>150</v>
      </c>
      <c r="J148"/>
      <c r="K148" s="77">
        <v>5.34</v>
      </c>
      <c r="L148" t="s">
        <v>102</v>
      </c>
      <c r="M148" s="78">
        <v>1.09E-2</v>
      </c>
      <c r="N148" s="78">
        <v>3.9899999999999998E-2</v>
      </c>
      <c r="O148" s="77">
        <v>2958593.67</v>
      </c>
      <c r="P148" s="77">
        <v>93.67</v>
      </c>
      <c r="Q148" s="77">
        <v>17.564520000000002</v>
      </c>
      <c r="R148" s="77">
        <v>2788.879210689</v>
      </c>
      <c r="S148" s="78">
        <v>5.3E-3</v>
      </c>
      <c r="T148" s="78">
        <v>1.4E-3</v>
      </c>
      <c r="U148" s="78">
        <v>2.0000000000000001E-4</v>
      </c>
    </row>
    <row r="149" spans="2:21">
      <c r="B149" t="s">
        <v>679</v>
      </c>
      <c r="C149" t="s">
        <v>680</v>
      </c>
      <c r="D149" t="s">
        <v>100</v>
      </c>
      <c r="E149" t="s">
        <v>123</v>
      </c>
      <c r="F149" t="s">
        <v>673</v>
      </c>
      <c r="G149" t="s">
        <v>666</v>
      </c>
      <c r="H149" t="s">
        <v>674</v>
      </c>
      <c r="I149" t="s">
        <v>150</v>
      </c>
      <c r="J149"/>
      <c r="K149" s="77">
        <v>6.26</v>
      </c>
      <c r="L149" t="s">
        <v>102</v>
      </c>
      <c r="M149" s="78">
        <v>1.54E-2</v>
      </c>
      <c r="N149" s="78">
        <v>4.1700000000000001E-2</v>
      </c>
      <c r="O149" s="77">
        <v>3313531.56</v>
      </c>
      <c r="P149" s="77">
        <v>91.75</v>
      </c>
      <c r="Q149" s="77">
        <v>0</v>
      </c>
      <c r="R149" s="77">
        <v>3040.1652063000001</v>
      </c>
      <c r="S149" s="78">
        <v>9.4999999999999998E-3</v>
      </c>
      <c r="T149" s="78">
        <v>1.5E-3</v>
      </c>
      <c r="U149" s="78">
        <v>2.0000000000000001E-4</v>
      </c>
    </row>
    <row r="150" spans="2:21">
      <c r="B150" t="s">
        <v>681</v>
      </c>
      <c r="C150" t="s">
        <v>682</v>
      </c>
      <c r="D150" t="s">
        <v>100</v>
      </c>
      <c r="E150" t="s">
        <v>123</v>
      </c>
      <c r="F150" t="s">
        <v>683</v>
      </c>
      <c r="G150" t="s">
        <v>615</v>
      </c>
      <c r="H150" t="s">
        <v>667</v>
      </c>
      <c r="I150" t="s">
        <v>209</v>
      </c>
      <c r="J150"/>
      <c r="K150" s="77">
        <v>4.4800000000000004</v>
      </c>
      <c r="L150" t="s">
        <v>102</v>
      </c>
      <c r="M150" s="78">
        <v>7.4999999999999997E-3</v>
      </c>
      <c r="N150" s="78">
        <v>3.7900000000000003E-2</v>
      </c>
      <c r="O150" s="77">
        <v>14838099.08</v>
      </c>
      <c r="P150" s="77">
        <v>94.32</v>
      </c>
      <c r="Q150" s="77">
        <v>60.020200000000003</v>
      </c>
      <c r="R150" s="77">
        <v>14055.315252255999</v>
      </c>
      <c r="S150" s="78">
        <v>9.5999999999999992E-3</v>
      </c>
      <c r="T150" s="78">
        <v>6.8999999999999999E-3</v>
      </c>
      <c r="U150" s="78">
        <v>1E-3</v>
      </c>
    </row>
    <row r="151" spans="2:21">
      <c r="B151" t="s">
        <v>684</v>
      </c>
      <c r="C151" t="s">
        <v>685</v>
      </c>
      <c r="D151" t="s">
        <v>100</v>
      </c>
      <c r="E151" t="s">
        <v>123</v>
      </c>
      <c r="F151" t="s">
        <v>686</v>
      </c>
      <c r="G151" t="s">
        <v>367</v>
      </c>
      <c r="H151" t="s">
        <v>667</v>
      </c>
      <c r="I151" t="s">
        <v>209</v>
      </c>
      <c r="J151"/>
      <c r="K151" s="77">
        <v>3.76</v>
      </c>
      <c r="L151" t="s">
        <v>102</v>
      </c>
      <c r="M151" s="78">
        <v>1.7999999999999999E-2</v>
      </c>
      <c r="N151" s="78">
        <v>3.2899999999999999E-2</v>
      </c>
      <c r="O151" s="77">
        <v>441862.86</v>
      </c>
      <c r="P151" s="77">
        <v>105.55</v>
      </c>
      <c r="Q151" s="77">
        <v>2.2160799999999998</v>
      </c>
      <c r="R151" s="77">
        <v>468.60232873000001</v>
      </c>
      <c r="S151" s="78">
        <v>5.0000000000000001E-4</v>
      </c>
      <c r="T151" s="78">
        <v>2.0000000000000001E-4</v>
      </c>
      <c r="U151" s="78">
        <v>0</v>
      </c>
    </row>
    <row r="152" spans="2:21">
      <c r="B152" t="s">
        <v>687</v>
      </c>
      <c r="C152" t="s">
        <v>688</v>
      </c>
      <c r="D152" t="s">
        <v>100</v>
      </c>
      <c r="E152" t="s">
        <v>123</v>
      </c>
      <c r="F152" t="s">
        <v>689</v>
      </c>
      <c r="G152" t="s">
        <v>367</v>
      </c>
      <c r="H152" t="s">
        <v>667</v>
      </c>
      <c r="I152" t="s">
        <v>209</v>
      </c>
      <c r="J152"/>
      <c r="K152" s="77">
        <v>5</v>
      </c>
      <c r="L152" t="s">
        <v>102</v>
      </c>
      <c r="M152" s="78">
        <v>3.6200000000000003E-2</v>
      </c>
      <c r="N152" s="78">
        <v>4.1300000000000003E-2</v>
      </c>
      <c r="O152" s="77">
        <v>12125784.560000001</v>
      </c>
      <c r="P152" s="77">
        <v>99.51</v>
      </c>
      <c r="Q152" s="77">
        <v>231.90221</v>
      </c>
      <c r="R152" s="77">
        <v>12298.270425655999</v>
      </c>
      <c r="S152" s="78">
        <v>6.7999999999999996E-3</v>
      </c>
      <c r="T152" s="78">
        <v>6.0000000000000001E-3</v>
      </c>
      <c r="U152" s="78">
        <v>8.9999999999999998E-4</v>
      </c>
    </row>
    <row r="153" spans="2:21">
      <c r="B153" t="s">
        <v>690</v>
      </c>
      <c r="C153" t="s">
        <v>691</v>
      </c>
      <c r="D153" t="s">
        <v>100</v>
      </c>
      <c r="E153" t="s">
        <v>123</v>
      </c>
      <c r="F153" t="s">
        <v>692</v>
      </c>
      <c r="G153" t="s">
        <v>381</v>
      </c>
      <c r="H153" t="s">
        <v>693</v>
      </c>
      <c r="I153" t="s">
        <v>209</v>
      </c>
      <c r="J153"/>
      <c r="K153" s="77">
        <v>3.72</v>
      </c>
      <c r="L153" t="s">
        <v>102</v>
      </c>
      <c r="M153" s="78">
        <v>2.75E-2</v>
      </c>
      <c r="N153" s="78">
        <v>3.5799999999999998E-2</v>
      </c>
      <c r="O153" s="77">
        <v>8150138.5199999996</v>
      </c>
      <c r="P153" s="77">
        <v>107.45</v>
      </c>
      <c r="Q153" s="77">
        <v>0</v>
      </c>
      <c r="R153" s="77">
        <v>8757.32383974</v>
      </c>
      <c r="S153" s="78">
        <v>8.9999999999999993E-3</v>
      </c>
      <c r="T153" s="78">
        <v>4.3E-3</v>
      </c>
      <c r="U153" s="78">
        <v>5.9999999999999995E-4</v>
      </c>
    </row>
    <row r="154" spans="2:21">
      <c r="B154" t="s">
        <v>694</v>
      </c>
      <c r="C154" t="s">
        <v>695</v>
      </c>
      <c r="D154" t="s">
        <v>100</v>
      </c>
      <c r="E154" t="s">
        <v>123</v>
      </c>
      <c r="F154" t="s">
        <v>665</v>
      </c>
      <c r="G154" t="s">
        <v>666</v>
      </c>
      <c r="H154" t="s">
        <v>693</v>
      </c>
      <c r="I154" t="s">
        <v>209</v>
      </c>
      <c r="J154"/>
      <c r="K154" s="77">
        <v>3.91</v>
      </c>
      <c r="L154" t="s">
        <v>102</v>
      </c>
      <c r="M154" s="78">
        <v>1.7899999999999999E-2</v>
      </c>
      <c r="N154" s="78">
        <v>8.5000000000000006E-2</v>
      </c>
      <c r="O154" s="77">
        <v>2661231.15</v>
      </c>
      <c r="P154" s="77">
        <v>84.13</v>
      </c>
      <c r="Q154" s="77">
        <v>0</v>
      </c>
      <c r="R154" s="77">
        <v>2238.8937664949999</v>
      </c>
      <c r="S154" s="78">
        <v>2.5999999999999999E-3</v>
      </c>
      <c r="T154" s="78">
        <v>1.1000000000000001E-3</v>
      </c>
      <c r="U154" s="78">
        <v>2.0000000000000001E-4</v>
      </c>
    </row>
    <row r="155" spans="2:21">
      <c r="B155" t="s">
        <v>696</v>
      </c>
      <c r="C155" t="s">
        <v>697</v>
      </c>
      <c r="D155" t="s">
        <v>100</v>
      </c>
      <c r="E155" t="s">
        <v>123</v>
      </c>
      <c r="F155" t="s">
        <v>665</v>
      </c>
      <c r="G155" t="s">
        <v>666</v>
      </c>
      <c r="H155" t="s">
        <v>693</v>
      </c>
      <c r="I155" t="s">
        <v>209</v>
      </c>
      <c r="J155"/>
      <c r="K155" s="77">
        <v>3.3</v>
      </c>
      <c r="L155" t="s">
        <v>102</v>
      </c>
      <c r="M155" s="78">
        <v>3.2800000000000003E-2</v>
      </c>
      <c r="N155" s="78">
        <v>9.4299999999999995E-2</v>
      </c>
      <c r="O155" s="77">
        <v>5717373.9699999997</v>
      </c>
      <c r="P155" s="77">
        <v>92.19</v>
      </c>
      <c r="Q155" s="77">
        <v>511.32826</v>
      </c>
      <c r="R155" s="77">
        <v>5782.1753229429996</v>
      </c>
      <c r="S155" s="78">
        <v>4.1000000000000003E-3</v>
      </c>
      <c r="T155" s="78">
        <v>2.8E-3</v>
      </c>
      <c r="U155" s="78">
        <v>4.0000000000000002E-4</v>
      </c>
    </row>
    <row r="156" spans="2:21">
      <c r="B156" t="s">
        <v>698</v>
      </c>
      <c r="C156" t="s">
        <v>699</v>
      </c>
      <c r="D156" t="s">
        <v>100</v>
      </c>
      <c r="E156" t="s">
        <v>123</v>
      </c>
      <c r="F156" t="s">
        <v>665</v>
      </c>
      <c r="G156" t="s">
        <v>666</v>
      </c>
      <c r="H156" t="s">
        <v>693</v>
      </c>
      <c r="I156" t="s">
        <v>209</v>
      </c>
      <c r="J156"/>
      <c r="K156" s="77">
        <v>2.63</v>
      </c>
      <c r="L156" t="s">
        <v>102</v>
      </c>
      <c r="M156" s="78">
        <v>0.04</v>
      </c>
      <c r="N156" s="78">
        <v>9.3299999999999994E-2</v>
      </c>
      <c r="O156" s="77">
        <v>5850766.9800000004</v>
      </c>
      <c r="P156" s="77">
        <v>96.6</v>
      </c>
      <c r="Q156" s="77">
        <v>859.92052999999999</v>
      </c>
      <c r="R156" s="77">
        <v>6511.7614326800003</v>
      </c>
      <c r="S156" s="78">
        <v>2.3E-3</v>
      </c>
      <c r="T156" s="78">
        <v>3.2000000000000002E-3</v>
      </c>
      <c r="U156" s="78">
        <v>5.0000000000000001E-4</v>
      </c>
    </row>
    <row r="157" spans="2:21">
      <c r="B157" t="s">
        <v>700</v>
      </c>
      <c r="C157" t="s">
        <v>701</v>
      </c>
      <c r="D157" t="s">
        <v>100</v>
      </c>
      <c r="E157" t="s">
        <v>123</v>
      </c>
      <c r="F157" t="s">
        <v>702</v>
      </c>
      <c r="G157" t="s">
        <v>907</v>
      </c>
      <c r="H157" t="s">
        <v>703</v>
      </c>
      <c r="I157" t="s">
        <v>150</v>
      </c>
      <c r="J157"/>
      <c r="K157" s="77">
        <v>4.2699999999999996</v>
      </c>
      <c r="L157" t="s">
        <v>102</v>
      </c>
      <c r="M157" s="78">
        <v>3.2500000000000001E-2</v>
      </c>
      <c r="N157" s="78">
        <v>4.9399999999999999E-2</v>
      </c>
      <c r="O157" s="77">
        <v>2943172.41</v>
      </c>
      <c r="P157" s="77">
        <v>97.23</v>
      </c>
      <c r="Q157" s="77">
        <v>49.835259999999998</v>
      </c>
      <c r="R157" s="77">
        <v>2911.481794243</v>
      </c>
      <c r="S157" s="78">
        <v>1.1299999999999999E-2</v>
      </c>
      <c r="T157" s="78">
        <v>1.4E-3</v>
      </c>
      <c r="U157" s="78">
        <v>2.0000000000000001E-4</v>
      </c>
    </row>
    <row r="158" spans="2:21">
      <c r="B158" t="s">
        <v>704</v>
      </c>
      <c r="C158" t="s">
        <v>705</v>
      </c>
      <c r="D158" t="s">
        <v>100</v>
      </c>
      <c r="E158" t="s">
        <v>123</v>
      </c>
      <c r="F158" t="s">
        <v>686</v>
      </c>
      <c r="G158" t="s">
        <v>367</v>
      </c>
      <c r="H158" t="s">
        <v>693</v>
      </c>
      <c r="I158" t="s">
        <v>209</v>
      </c>
      <c r="J158"/>
      <c r="K158" s="77">
        <v>3.01</v>
      </c>
      <c r="L158" t="s">
        <v>102</v>
      </c>
      <c r="M158" s="78">
        <v>3.3000000000000002E-2</v>
      </c>
      <c r="N158" s="78">
        <v>4.9799999999999997E-2</v>
      </c>
      <c r="O158" s="77">
        <v>6918657.9199999999</v>
      </c>
      <c r="P158" s="77">
        <v>105.04</v>
      </c>
      <c r="Q158" s="77">
        <v>125.84523</v>
      </c>
      <c r="R158" s="77">
        <v>7393.203509168</v>
      </c>
      <c r="S158" s="78">
        <v>1.0999999999999999E-2</v>
      </c>
      <c r="T158" s="78">
        <v>3.5999999999999999E-3</v>
      </c>
      <c r="U158" s="78">
        <v>5.0000000000000001E-4</v>
      </c>
    </row>
    <row r="159" spans="2:21">
      <c r="B159" t="s">
        <v>706</v>
      </c>
      <c r="C159" t="s">
        <v>707</v>
      </c>
      <c r="D159" t="s">
        <v>100</v>
      </c>
      <c r="E159" t="s">
        <v>123</v>
      </c>
      <c r="F159" t="s">
        <v>708</v>
      </c>
      <c r="G159" t="s">
        <v>367</v>
      </c>
      <c r="H159" t="s">
        <v>693</v>
      </c>
      <c r="I159" t="s">
        <v>209</v>
      </c>
      <c r="J159"/>
      <c r="K159" s="77">
        <v>2.5</v>
      </c>
      <c r="L159" t="s">
        <v>102</v>
      </c>
      <c r="M159" s="78">
        <v>1E-3</v>
      </c>
      <c r="N159" s="78">
        <v>2.75E-2</v>
      </c>
      <c r="O159" s="77">
        <v>7283451.6900000004</v>
      </c>
      <c r="P159" s="77">
        <v>103.46</v>
      </c>
      <c r="Q159" s="77">
        <v>4.02257</v>
      </c>
      <c r="R159" s="77">
        <v>7539.4816884740003</v>
      </c>
      <c r="S159" s="78">
        <v>1.29E-2</v>
      </c>
      <c r="T159" s="78">
        <v>3.7000000000000002E-3</v>
      </c>
      <c r="U159" s="78">
        <v>5.0000000000000001E-4</v>
      </c>
    </row>
    <row r="160" spans="2:21">
      <c r="B160" t="s">
        <v>709</v>
      </c>
      <c r="C160" t="s">
        <v>710</v>
      </c>
      <c r="D160" t="s">
        <v>100</v>
      </c>
      <c r="E160" t="s">
        <v>123</v>
      </c>
      <c r="F160" t="s">
        <v>708</v>
      </c>
      <c r="G160" t="s">
        <v>367</v>
      </c>
      <c r="H160" t="s">
        <v>693</v>
      </c>
      <c r="I160" t="s">
        <v>209</v>
      </c>
      <c r="J160"/>
      <c r="K160" s="77">
        <v>5.21</v>
      </c>
      <c r="L160" t="s">
        <v>102</v>
      </c>
      <c r="M160" s="78">
        <v>3.0000000000000001E-3</v>
      </c>
      <c r="N160" s="78">
        <v>3.73E-2</v>
      </c>
      <c r="O160" s="77">
        <v>4107396.15</v>
      </c>
      <c r="P160" s="77">
        <v>91.84</v>
      </c>
      <c r="Q160" s="77">
        <v>0</v>
      </c>
      <c r="R160" s="77">
        <v>3772.2326241599999</v>
      </c>
      <c r="S160" s="78">
        <v>1.14E-2</v>
      </c>
      <c r="T160" s="78">
        <v>1.8E-3</v>
      </c>
      <c r="U160" s="78">
        <v>2.9999999999999997E-4</v>
      </c>
    </row>
    <row r="161" spans="2:21">
      <c r="B161" t="s">
        <v>711</v>
      </c>
      <c r="C161" t="s">
        <v>712</v>
      </c>
      <c r="D161" t="s">
        <v>100</v>
      </c>
      <c r="E161" t="s">
        <v>123</v>
      </c>
      <c r="F161" t="s">
        <v>708</v>
      </c>
      <c r="G161" t="s">
        <v>367</v>
      </c>
      <c r="H161" t="s">
        <v>693</v>
      </c>
      <c r="I161" t="s">
        <v>209</v>
      </c>
      <c r="J161"/>
      <c r="K161" s="77">
        <v>3.73</v>
      </c>
      <c r="L161" t="s">
        <v>102</v>
      </c>
      <c r="M161" s="78">
        <v>3.0000000000000001E-3</v>
      </c>
      <c r="N161" s="78">
        <v>3.6200000000000003E-2</v>
      </c>
      <c r="O161" s="77">
        <v>5965661.9000000004</v>
      </c>
      <c r="P161" s="77">
        <v>94.5</v>
      </c>
      <c r="Q161" s="77">
        <v>0</v>
      </c>
      <c r="R161" s="77">
        <v>5637.5504954999997</v>
      </c>
      <c r="S161" s="78">
        <v>1.17E-2</v>
      </c>
      <c r="T161" s="78">
        <v>2.8E-3</v>
      </c>
      <c r="U161" s="78">
        <v>4.0000000000000002E-4</v>
      </c>
    </row>
    <row r="162" spans="2:21">
      <c r="B162" t="s">
        <v>713</v>
      </c>
      <c r="C162" t="s">
        <v>714</v>
      </c>
      <c r="D162" t="s">
        <v>100</v>
      </c>
      <c r="E162" t="s">
        <v>123</v>
      </c>
      <c r="F162" t="s">
        <v>708</v>
      </c>
      <c r="G162" t="s">
        <v>367</v>
      </c>
      <c r="H162" t="s">
        <v>693</v>
      </c>
      <c r="I162" t="s">
        <v>209</v>
      </c>
      <c r="J162"/>
      <c r="K162" s="77">
        <v>3.24</v>
      </c>
      <c r="L162" t="s">
        <v>102</v>
      </c>
      <c r="M162" s="78">
        <v>3.0000000000000001E-3</v>
      </c>
      <c r="N162" s="78">
        <v>3.5499999999999997E-2</v>
      </c>
      <c r="O162" s="77">
        <v>2296257.6800000002</v>
      </c>
      <c r="P162" s="77">
        <v>92.47</v>
      </c>
      <c r="Q162" s="77">
        <v>0</v>
      </c>
      <c r="R162" s="77">
        <v>2123.3494766959998</v>
      </c>
      <c r="S162" s="78">
        <v>9.1999999999999998E-3</v>
      </c>
      <c r="T162" s="78">
        <v>1E-3</v>
      </c>
      <c r="U162" s="78">
        <v>1E-4</v>
      </c>
    </row>
    <row r="163" spans="2:21">
      <c r="B163" t="s">
        <v>715</v>
      </c>
      <c r="C163" t="s">
        <v>716</v>
      </c>
      <c r="D163" t="s">
        <v>100</v>
      </c>
      <c r="E163" t="s">
        <v>123</v>
      </c>
      <c r="F163" t="s">
        <v>717</v>
      </c>
      <c r="G163" t="s">
        <v>718</v>
      </c>
      <c r="H163" t="s">
        <v>212</v>
      </c>
      <c r="I163" t="s">
        <v>213</v>
      </c>
      <c r="J163"/>
      <c r="K163" s="77">
        <v>3.27</v>
      </c>
      <c r="L163" t="s">
        <v>102</v>
      </c>
      <c r="M163" s="78">
        <v>1.4800000000000001E-2</v>
      </c>
      <c r="N163" s="78">
        <v>4.2999999999999997E-2</v>
      </c>
      <c r="O163" s="77">
        <v>12135537.84</v>
      </c>
      <c r="P163" s="77">
        <v>99.03</v>
      </c>
      <c r="Q163" s="77">
        <v>1569.7723800000001</v>
      </c>
      <c r="R163" s="77">
        <v>13587.595502951999</v>
      </c>
      <c r="S163" s="78">
        <v>1.3899999999999999E-2</v>
      </c>
      <c r="T163" s="78">
        <v>6.7000000000000002E-3</v>
      </c>
      <c r="U163" s="78">
        <v>1E-3</v>
      </c>
    </row>
    <row r="164" spans="2:21">
      <c r="B164" t="s">
        <v>719</v>
      </c>
      <c r="C164" t="s">
        <v>720</v>
      </c>
      <c r="D164" t="s">
        <v>100</v>
      </c>
      <c r="E164" t="s">
        <v>123</v>
      </c>
      <c r="F164" t="s">
        <v>721</v>
      </c>
      <c r="G164" t="s">
        <v>112</v>
      </c>
      <c r="H164" t="s">
        <v>212</v>
      </c>
      <c r="I164" t="s">
        <v>213</v>
      </c>
      <c r="J164"/>
      <c r="K164" s="77">
        <v>1.51</v>
      </c>
      <c r="L164" t="s">
        <v>102</v>
      </c>
      <c r="M164" s="78">
        <v>4.9000000000000002E-2</v>
      </c>
      <c r="N164" s="78">
        <v>1E-4</v>
      </c>
      <c r="O164" s="77">
        <v>2009622.07</v>
      </c>
      <c r="P164" s="77">
        <v>23.05</v>
      </c>
      <c r="Q164" s="77">
        <v>0</v>
      </c>
      <c r="R164" s="77">
        <v>463.21788713500001</v>
      </c>
      <c r="S164" s="78">
        <v>4.4000000000000003E-3</v>
      </c>
      <c r="T164" s="78">
        <v>2.0000000000000001E-4</v>
      </c>
      <c r="U164" s="78">
        <v>0</v>
      </c>
    </row>
    <row r="165" spans="2:21">
      <c r="B165" t="s">
        <v>722</v>
      </c>
      <c r="C165" t="s">
        <v>723</v>
      </c>
      <c r="D165" t="s">
        <v>123</v>
      </c>
      <c r="E165" t="s">
        <v>123</v>
      </c>
      <c r="F165" t="s">
        <v>724</v>
      </c>
      <c r="G165" t="s">
        <v>666</v>
      </c>
      <c r="H165" t="s">
        <v>212</v>
      </c>
      <c r="I165" t="s">
        <v>213</v>
      </c>
      <c r="J165"/>
      <c r="K165" s="77">
        <v>0.01</v>
      </c>
      <c r="L165" t="s">
        <v>102</v>
      </c>
      <c r="M165" s="78">
        <v>0.03</v>
      </c>
      <c r="N165" s="78">
        <v>1E-4</v>
      </c>
      <c r="O165" s="77">
        <v>7480.58</v>
      </c>
      <c r="P165" s="77">
        <v>29.41732</v>
      </c>
      <c r="Q165" s="77">
        <v>0</v>
      </c>
      <c r="R165" s="77">
        <v>2.2005861564560001</v>
      </c>
      <c r="S165" s="78">
        <v>0</v>
      </c>
      <c r="T165" s="78">
        <v>0</v>
      </c>
      <c r="U165" s="78">
        <v>0</v>
      </c>
    </row>
    <row r="166" spans="2:21">
      <c r="B166" t="s">
        <v>725</v>
      </c>
      <c r="C166" t="s">
        <v>726</v>
      </c>
      <c r="D166" t="s">
        <v>100</v>
      </c>
      <c r="E166" t="s">
        <v>123</v>
      </c>
      <c r="F166" t="s">
        <v>727</v>
      </c>
      <c r="G166" t="s">
        <v>367</v>
      </c>
      <c r="H166" t="s">
        <v>212</v>
      </c>
      <c r="I166" t="s">
        <v>213</v>
      </c>
      <c r="J166"/>
      <c r="K166" s="77">
        <v>3.42</v>
      </c>
      <c r="L166" t="s">
        <v>102</v>
      </c>
      <c r="M166" s="78">
        <v>1.9E-2</v>
      </c>
      <c r="N166" s="78">
        <v>3.5000000000000003E-2</v>
      </c>
      <c r="O166" s="77">
        <v>5984513.1200000001</v>
      </c>
      <c r="P166" s="77">
        <v>101</v>
      </c>
      <c r="Q166" s="77">
        <v>0</v>
      </c>
      <c r="R166" s="77">
        <v>6044.3582512000003</v>
      </c>
      <c r="S166" s="78">
        <v>1.0999999999999999E-2</v>
      </c>
      <c r="T166" s="78">
        <v>3.0000000000000001E-3</v>
      </c>
      <c r="U166" s="78">
        <v>4.0000000000000002E-4</v>
      </c>
    </row>
    <row r="167" spans="2:21">
      <c r="B167" t="s">
        <v>728</v>
      </c>
      <c r="C167" t="s">
        <v>729</v>
      </c>
      <c r="D167" t="s">
        <v>100</v>
      </c>
      <c r="E167" t="s">
        <v>123</v>
      </c>
      <c r="F167" t="s">
        <v>730</v>
      </c>
      <c r="G167" t="s">
        <v>367</v>
      </c>
      <c r="H167" t="s">
        <v>212</v>
      </c>
      <c r="I167" t="s">
        <v>213</v>
      </c>
      <c r="J167"/>
      <c r="K167" s="77">
        <v>3.75</v>
      </c>
      <c r="L167" t="s">
        <v>102</v>
      </c>
      <c r="M167" s="78">
        <v>2.75E-2</v>
      </c>
      <c r="N167" s="78">
        <v>2.86E-2</v>
      </c>
      <c r="O167" s="77">
        <v>6267977.9400000004</v>
      </c>
      <c r="P167" s="77">
        <v>109.41</v>
      </c>
      <c r="Q167" s="77">
        <v>94.63861</v>
      </c>
      <c r="R167" s="77">
        <v>6952.4332741540002</v>
      </c>
      <c r="S167" s="78">
        <v>1.23E-2</v>
      </c>
      <c r="T167" s="78">
        <v>3.3999999999999998E-3</v>
      </c>
      <c r="U167" s="78">
        <v>5.0000000000000001E-4</v>
      </c>
    </row>
    <row r="168" spans="2:21">
      <c r="B168" t="s">
        <v>731</v>
      </c>
      <c r="C168" t="s">
        <v>732</v>
      </c>
      <c r="D168" t="s">
        <v>100</v>
      </c>
      <c r="E168" t="s">
        <v>123</v>
      </c>
      <c r="F168" t="s">
        <v>730</v>
      </c>
      <c r="G168" t="s">
        <v>367</v>
      </c>
      <c r="H168" t="s">
        <v>212</v>
      </c>
      <c r="I168" t="s">
        <v>213</v>
      </c>
      <c r="J168"/>
      <c r="K168" s="77">
        <v>5.41</v>
      </c>
      <c r="L168" t="s">
        <v>102</v>
      </c>
      <c r="M168" s="78">
        <v>8.5000000000000006E-3</v>
      </c>
      <c r="N168" s="78">
        <v>3.0200000000000001E-2</v>
      </c>
      <c r="O168" s="77">
        <v>4822178.47</v>
      </c>
      <c r="P168" s="77">
        <v>97.44</v>
      </c>
      <c r="Q168" s="77">
        <v>0</v>
      </c>
      <c r="R168" s="77">
        <v>4698.7307011680005</v>
      </c>
      <c r="S168" s="78">
        <v>9.2999999999999992E-3</v>
      </c>
      <c r="T168" s="78">
        <v>2.3E-3</v>
      </c>
      <c r="U168" s="78">
        <v>2.9999999999999997E-4</v>
      </c>
    </row>
    <row r="169" spans="2:21">
      <c r="B169" t="s">
        <v>733</v>
      </c>
      <c r="C169" t="s">
        <v>734</v>
      </c>
      <c r="D169" t="s">
        <v>100</v>
      </c>
      <c r="E169" t="s">
        <v>123</v>
      </c>
      <c r="F169" t="s">
        <v>730</v>
      </c>
      <c r="G169" t="s">
        <v>367</v>
      </c>
      <c r="H169" t="s">
        <v>212</v>
      </c>
      <c r="I169" t="s">
        <v>213</v>
      </c>
      <c r="J169"/>
      <c r="K169" s="77">
        <v>6.73</v>
      </c>
      <c r="L169" t="s">
        <v>102</v>
      </c>
      <c r="M169" s="78">
        <v>3.1800000000000002E-2</v>
      </c>
      <c r="N169" s="78">
        <v>3.61E-2</v>
      </c>
      <c r="O169" s="77">
        <v>2049471.32</v>
      </c>
      <c r="P169" s="77">
        <v>100.16</v>
      </c>
      <c r="Q169" s="77">
        <v>0</v>
      </c>
      <c r="R169" s="77">
        <v>2052.7504741120001</v>
      </c>
      <c r="S169" s="78">
        <v>1.0500000000000001E-2</v>
      </c>
      <c r="T169" s="78">
        <v>1E-3</v>
      </c>
      <c r="U169" s="78">
        <v>1E-4</v>
      </c>
    </row>
    <row r="170" spans="2:21">
      <c r="B170" t="s">
        <v>735</v>
      </c>
      <c r="C170" t="s">
        <v>736</v>
      </c>
      <c r="D170" t="s">
        <v>100</v>
      </c>
      <c r="E170" t="s">
        <v>123</v>
      </c>
      <c r="F170" t="s">
        <v>737</v>
      </c>
      <c r="G170" t="s">
        <v>381</v>
      </c>
      <c r="H170" t="s">
        <v>212</v>
      </c>
      <c r="I170" t="s">
        <v>213</v>
      </c>
      <c r="J170"/>
      <c r="K170" s="77">
        <v>2.5099999999999998</v>
      </c>
      <c r="L170" t="s">
        <v>102</v>
      </c>
      <c r="M170" s="78">
        <v>1.6400000000000001E-2</v>
      </c>
      <c r="N170" s="78">
        <v>2.8799999999999999E-2</v>
      </c>
      <c r="O170" s="77">
        <v>2673459.4500000002</v>
      </c>
      <c r="P170" s="77">
        <v>107.69</v>
      </c>
      <c r="Q170" s="77">
        <v>0</v>
      </c>
      <c r="R170" s="77">
        <v>2879.0484817050001</v>
      </c>
      <c r="S170" s="78">
        <v>1.03E-2</v>
      </c>
      <c r="T170" s="78">
        <v>1.4E-3</v>
      </c>
      <c r="U170" s="78">
        <v>2.0000000000000001E-4</v>
      </c>
    </row>
    <row r="171" spans="2:21">
      <c r="B171" s="84" t="s">
        <v>265</v>
      </c>
      <c r="C171" s="16"/>
      <c r="D171" s="16"/>
      <c r="E171" s="16"/>
      <c r="F171" s="16"/>
      <c r="K171" s="85">
        <v>3.98</v>
      </c>
      <c r="N171" s="86">
        <v>5.6899999999999999E-2</v>
      </c>
      <c r="O171" s="85">
        <v>209427968.27000001</v>
      </c>
      <c r="Q171" s="85">
        <v>3283.9871400000002</v>
      </c>
      <c r="R171" s="85">
        <v>195152.168204316</v>
      </c>
      <c r="T171" s="86">
        <v>9.5600000000000004E-2</v>
      </c>
      <c r="U171" s="86">
        <v>1.37E-2</v>
      </c>
    </row>
    <row r="172" spans="2:21">
      <c r="B172" t="s">
        <v>738</v>
      </c>
      <c r="C172" t="s">
        <v>739</v>
      </c>
      <c r="D172" t="s">
        <v>100</v>
      </c>
      <c r="E172" t="s">
        <v>123</v>
      </c>
      <c r="F172" t="s">
        <v>563</v>
      </c>
      <c r="G172" t="s">
        <v>350</v>
      </c>
      <c r="H172" t="s">
        <v>208</v>
      </c>
      <c r="I172" t="s">
        <v>209</v>
      </c>
      <c r="J172"/>
      <c r="K172" s="77">
        <v>3.58</v>
      </c>
      <c r="L172" t="s">
        <v>102</v>
      </c>
      <c r="M172" s="78">
        <v>2.6800000000000001E-2</v>
      </c>
      <c r="N172" s="78">
        <v>4.5699999999999998E-2</v>
      </c>
      <c r="O172" s="77">
        <v>0.2</v>
      </c>
      <c r="P172" s="77">
        <v>95.02</v>
      </c>
      <c r="Q172" s="77">
        <v>0</v>
      </c>
      <c r="R172" s="77">
        <v>1.9003999999999999E-4</v>
      </c>
      <c r="S172" s="78">
        <v>0</v>
      </c>
      <c r="T172" s="78">
        <v>0</v>
      </c>
      <c r="U172" s="78">
        <v>0</v>
      </c>
    </row>
    <row r="173" spans="2:21">
      <c r="B173" t="s">
        <v>740</v>
      </c>
      <c r="C173" t="s">
        <v>741</v>
      </c>
      <c r="D173" t="s">
        <v>100</v>
      </c>
      <c r="E173" t="s">
        <v>123</v>
      </c>
      <c r="F173" t="s">
        <v>370</v>
      </c>
      <c r="G173" t="s">
        <v>350</v>
      </c>
      <c r="H173" t="s">
        <v>208</v>
      </c>
      <c r="I173" t="s">
        <v>209</v>
      </c>
      <c r="J173"/>
      <c r="K173" s="77">
        <v>4.01</v>
      </c>
      <c r="L173" t="s">
        <v>102</v>
      </c>
      <c r="M173" s="78">
        <v>2.5000000000000001E-2</v>
      </c>
      <c r="N173" s="78">
        <v>4.4999999999999998E-2</v>
      </c>
      <c r="O173" s="77">
        <v>0.04</v>
      </c>
      <c r="P173" s="77">
        <v>93.69</v>
      </c>
      <c r="Q173" s="77">
        <v>0</v>
      </c>
      <c r="R173" s="77">
        <v>3.7475999999999998E-5</v>
      </c>
      <c r="S173" s="78">
        <v>0</v>
      </c>
      <c r="T173" s="78">
        <v>0</v>
      </c>
      <c r="U173" s="78">
        <v>0</v>
      </c>
    </row>
    <row r="174" spans="2:21">
      <c r="B174" t="s">
        <v>742</v>
      </c>
      <c r="C174" t="s">
        <v>743</v>
      </c>
      <c r="D174" t="s">
        <v>100</v>
      </c>
      <c r="E174" t="s">
        <v>123</v>
      </c>
      <c r="F174" t="s">
        <v>744</v>
      </c>
      <c r="G174" t="s">
        <v>745</v>
      </c>
      <c r="H174" t="s">
        <v>397</v>
      </c>
      <c r="I174" t="s">
        <v>209</v>
      </c>
      <c r="J174"/>
      <c r="K174" s="77">
        <v>0.42</v>
      </c>
      <c r="L174" t="s">
        <v>102</v>
      </c>
      <c r="M174" s="78">
        <v>1.0500000000000001E-2</v>
      </c>
      <c r="N174" s="78">
        <v>4.8399999999999999E-2</v>
      </c>
      <c r="O174" s="77">
        <v>0.52</v>
      </c>
      <c r="P174" s="77">
        <v>100.82</v>
      </c>
      <c r="Q174" s="77">
        <v>0</v>
      </c>
      <c r="R174" s="77">
        <v>5.2426399999999998E-4</v>
      </c>
      <c r="S174" s="78">
        <v>0</v>
      </c>
      <c r="T174" s="78">
        <v>0</v>
      </c>
      <c r="U174" s="78">
        <v>0</v>
      </c>
    </row>
    <row r="175" spans="2:21">
      <c r="B175" t="s">
        <v>746</v>
      </c>
      <c r="C175" t="s">
        <v>747</v>
      </c>
      <c r="D175" t="s">
        <v>100</v>
      </c>
      <c r="E175" t="s">
        <v>123</v>
      </c>
      <c r="F175" t="s">
        <v>748</v>
      </c>
      <c r="G175" t="s">
        <v>544</v>
      </c>
      <c r="H175" t="s">
        <v>414</v>
      </c>
      <c r="I175" t="s">
        <v>209</v>
      </c>
      <c r="J175"/>
      <c r="K175" s="77">
        <v>8.4700000000000006</v>
      </c>
      <c r="L175" t="s">
        <v>102</v>
      </c>
      <c r="M175" s="78">
        <v>2.4E-2</v>
      </c>
      <c r="N175" s="78">
        <v>5.0299999999999997E-2</v>
      </c>
      <c r="O175" s="77">
        <v>0.3</v>
      </c>
      <c r="P175" s="77">
        <v>80.430000000000007</v>
      </c>
      <c r="Q175" s="77">
        <v>0</v>
      </c>
      <c r="R175" s="77">
        <v>2.4128999999999999E-4</v>
      </c>
      <c r="S175" s="78">
        <v>0</v>
      </c>
      <c r="T175" s="78">
        <v>0</v>
      </c>
      <c r="U175" s="78">
        <v>0</v>
      </c>
    </row>
    <row r="176" spans="2:21">
      <c r="B176" t="s">
        <v>749</v>
      </c>
      <c r="C176" t="s">
        <v>750</v>
      </c>
      <c r="D176" t="s">
        <v>100</v>
      </c>
      <c r="E176" t="s">
        <v>123</v>
      </c>
      <c r="F176" t="s">
        <v>413</v>
      </c>
      <c r="G176" t="s">
        <v>367</v>
      </c>
      <c r="H176" t="s">
        <v>414</v>
      </c>
      <c r="I176" t="s">
        <v>209</v>
      </c>
      <c r="J176"/>
      <c r="K176" s="77">
        <v>0.01</v>
      </c>
      <c r="L176" t="s">
        <v>102</v>
      </c>
      <c r="M176" s="78">
        <v>3.5000000000000003E-2</v>
      </c>
      <c r="N176" s="78">
        <v>0.14069999999999999</v>
      </c>
      <c r="O176" s="77">
        <v>1420839.59</v>
      </c>
      <c r="P176" s="77">
        <v>101.64</v>
      </c>
      <c r="Q176" s="77">
        <v>0</v>
      </c>
      <c r="R176" s="77">
        <v>1444.141359276</v>
      </c>
      <c r="S176" s="78">
        <v>1.2500000000000001E-2</v>
      </c>
      <c r="T176" s="78">
        <v>6.9999999999999999E-4</v>
      </c>
      <c r="U176" s="78">
        <v>1E-4</v>
      </c>
    </row>
    <row r="177" spans="2:21">
      <c r="B177" t="s">
        <v>751</v>
      </c>
      <c r="C177" t="s">
        <v>752</v>
      </c>
      <c r="D177" t="s">
        <v>100</v>
      </c>
      <c r="E177" t="s">
        <v>123</v>
      </c>
      <c r="F177" t="s">
        <v>421</v>
      </c>
      <c r="G177" t="s">
        <v>367</v>
      </c>
      <c r="H177" t="s">
        <v>414</v>
      </c>
      <c r="I177" t="s">
        <v>209</v>
      </c>
      <c r="J177"/>
      <c r="K177" s="77">
        <v>6.06</v>
      </c>
      <c r="L177" t="s">
        <v>102</v>
      </c>
      <c r="M177" s="78">
        <v>2.5499999999999998E-2</v>
      </c>
      <c r="N177" s="78">
        <v>5.2400000000000002E-2</v>
      </c>
      <c r="O177" s="77">
        <v>10948231.07</v>
      </c>
      <c r="P177" s="77">
        <v>85.31</v>
      </c>
      <c r="Q177" s="77">
        <v>550.24998000000005</v>
      </c>
      <c r="R177" s="77">
        <v>9890.1859058169994</v>
      </c>
      <c r="S177" s="78">
        <v>8.0000000000000002E-3</v>
      </c>
      <c r="T177" s="78">
        <v>4.7999999999999996E-3</v>
      </c>
      <c r="U177" s="78">
        <v>6.9999999999999999E-4</v>
      </c>
    </row>
    <row r="178" spans="2:21">
      <c r="B178" t="s">
        <v>753</v>
      </c>
      <c r="C178" t="s">
        <v>754</v>
      </c>
      <c r="D178" t="s">
        <v>100</v>
      </c>
      <c r="E178" t="s">
        <v>123</v>
      </c>
      <c r="F178" t="s">
        <v>755</v>
      </c>
      <c r="G178" t="s">
        <v>756</v>
      </c>
      <c r="H178" t="s">
        <v>414</v>
      </c>
      <c r="I178" t="s">
        <v>209</v>
      </c>
      <c r="J178"/>
      <c r="K178" s="77">
        <v>4.05</v>
      </c>
      <c r="L178" t="s">
        <v>102</v>
      </c>
      <c r="M178" s="78">
        <v>2.24E-2</v>
      </c>
      <c r="N178" s="78">
        <v>5.0200000000000002E-2</v>
      </c>
      <c r="O178" s="77">
        <v>0.25</v>
      </c>
      <c r="P178" s="77">
        <v>90.04</v>
      </c>
      <c r="Q178" s="77">
        <v>0</v>
      </c>
      <c r="R178" s="77">
        <v>2.251E-4</v>
      </c>
      <c r="S178" s="78">
        <v>0</v>
      </c>
      <c r="T178" s="78">
        <v>0</v>
      </c>
      <c r="U178" s="78">
        <v>0</v>
      </c>
    </row>
    <row r="179" spans="2:21">
      <c r="B179" t="s">
        <v>757</v>
      </c>
      <c r="C179" t="s">
        <v>758</v>
      </c>
      <c r="D179" t="s">
        <v>100</v>
      </c>
      <c r="E179" t="s">
        <v>123</v>
      </c>
      <c r="F179" t="s">
        <v>759</v>
      </c>
      <c r="G179" t="s">
        <v>760</v>
      </c>
      <c r="H179" t="s">
        <v>414</v>
      </c>
      <c r="I179" t="s">
        <v>209</v>
      </c>
      <c r="J179"/>
      <c r="K179" s="77">
        <v>4.18</v>
      </c>
      <c r="L179" t="s">
        <v>102</v>
      </c>
      <c r="M179" s="78">
        <v>3.5200000000000002E-2</v>
      </c>
      <c r="N179" s="78">
        <v>4.7500000000000001E-2</v>
      </c>
      <c r="O179" s="77">
        <v>0.43</v>
      </c>
      <c r="P179" s="77">
        <v>96.46</v>
      </c>
      <c r="Q179" s="77">
        <v>0</v>
      </c>
      <c r="R179" s="77">
        <v>4.1477799999999998E-4</v>
      </c>
      <c r="S179" s="78">
        <v>0</v>
      </c>
      <c r="T179" s="78">
        <v>0</v>
      </c>
      <c r="U179" s="78">
        <v>0</v>
      </c>
    </row>
    <row r="180" spans="2:21">
      <c r="B180" t="s">
        <v>761</v>
      </c>
      <c r="C180" t="s">
        <v>762</v>
      </c>
      <c r="D180" t="s">
        <v>100</v>
      </c>
      <c r="E180" t="s">
        <v>123</v>
      </c>
      <c r="F180" t="s">
        <v>473</v>
      </c>
      <c r="G180" t="s">
        <v>367</v>
      </c>
      <c r="H180" t="s">
        <v>414</v>
      </c>
      <c r="I180" t="s">
        <v>209</v>
      </c>
      <c r="J180"/>
      <c r="K180" s="77">
        <v>1.46</v>
      </c>
      <c r="L180" t="s">
        <v>102</v>
      </c>
      <c r="M180" s="78">
        <v>3.39E-2</v>
      </c>
      <c r="N180" s="78">
        <v>5.11E-2</v>
      </c>
      <c r="O180" s="77">
        <v>0.1</v>
      </c>
      <c r="P180" s="77">
        <v>99.19</v>
      </c>
      <c r="Q180" s="77">
        <v>0</v>
      </c>
      <c r="R180" s="77">
        <v>9.9190000000000004E-5</v>
      </c>
      <c r="S180" s="78">
        <v>0</v>
      </c>
      <c r="T180" s="78">
        <v>0</v>
      </c>
      <c r="U180" s="78">
        <v>0</v>
      </c>
    </row>
    <row r="181" spans="2:21">
      <c r="B181" t="s">
        <v>763</v>
      </c>
      <c r="C181" t="s">
        <v>764</v>
      </c>
      <c r="D181" t="s">
        <v>100</v>
      </c>
      <c r="E181" t="s">
        <v>123</v>
      </c>
      <c r="F181" t="s">
        <v>473</v>
      </c>
      <c r="G181" t="s">
        <v>367</v>
      </c>
      <c r="H181" t="s">
        <v>414</v>
      </c>
      <c r="I181" t="s">
        <v>209</v>
      </c>
      <c r="J181"/>
      <c r="K181" s="77">
        <v>6.36</v>
      </c>
      <c r="L181" t="s">
        <v>102</v>
      </c>
      <c r="M181" s="78">
        <v>2.4400000000000002E-2</v>
      </c>
      <c r="N181" s="78">
        <v>5.21E-2</v>
      </c>
      <c r="O181" s="77">
        <v>0.3</v>
      </c>
      <c r="P181" s="77">
        <v>85.25</v>
      </c>
      <c r="Q181" s="77">
        <v>0</v>
      </c>
      <c r="R181" s="77">
        <v>2.5575000000000001E-4</v>
      </c>
      <c r="S181" s="78">
        <v>0</v>
      </c>
      <c r="T181" s="78">
        <v>0</v>
      </c>
      <c r="U181" s="78">
        <v>0</v>
      </c>
    </row>
    <row r="182" spans="2:21">
      <c r="B182" t="s">
        <v>765</v>
      </c>
      <c r="C182" t="s">
        <v>766</v>
      </c>
      <c r="D182" t="s">
        <v>100</v>
      </c>
      <c r="E182" t="s">
        <v>123</v>
      </c>
      <c r="F182" t="s">
        <v>767</v>
      </c>
      <c r="G182" t="s">
        <v>367</v>
      </c>
      <c r="H182" t="s">
        <v>414</v>
      </c>
      <c r="I182" t="s">
        <v>209</v>
      </c>
      <c r="J182"/>
      <c r="K182" s="77">
        <v>1.31</v>
      </c>
      <c r="L182" t="s">
        <v>102</v>
      </c>
      <c r="M182" s="78">
        <v>2.5499999999999998E-2</v>
      </c>
      <c r="N182" s="78">
        <v>4.9399999999999999E-2</v>
      </c>
      <c r="O182" s="77">
        <v>2244192.42</v>
      </c>
      <c r="P182" s="77">
        <v>97.06</v>
      </c>
      <c r="Q182" s="77">
        <v>0</v>
      </c>
      <c r="R182" s="77">
        <v>2178.2131628520001</v>
      </c>
      <c r="S182" s="78">
        <v>1.11E-2</v>
      </c>
      <c r="T182" s="78">
        <v>1.1000000000000001E-3</v>
      </c>
      <c r="U182" s="78">
        <v>2.0000000000000001E-4</v>
      </c>
    </row>
    <row r="183" spans="2:21">
      <c r="B183" t="s">
        <v>768</v>
      </c>
      <c r="C183" t="s">
        <v>769</v>
      </c>
      <c r="D183" t="s">
        <v>100</v>
      </c>
      <c r="E183" t="s">
        <v>123</v>
      </c>
      <c r="F183" t="s">
        <v>770</v>
      </c>
      <c r="G183" t="s">
        <v>485</v>
      </c>
      <c r="H183" t="s">
        <v>486</v>
      </c>
      <c r="I183" t="s">
        <v>150</v>
      </c>
      <c r="J183"/>
      <c r="K183" s="77">
        <v>1</v>
      </c>
      <c r="L183" t="s">
        <v>102</v>
      </c>
      <c r="M183" s="78">
        <v>4.1000000000000002E-2</v>
      </c>
      <c r="N183" s="78">
        <v>5.5E-2</v>
      </c>
      <c r="O183" s="77">
        <v>1558641.08</v>
      </c>
      <c r="P183" s="77">
        <v>98.7</v>
      </c>
      <c r="Q183" s="77">
        <v>31.95214</v>
      </c>
      <c r="R183" s="77">
        <v>1570.3308859599999</v>
      </c>
      <c r="S183" s="78">
        <v>5.1999999999999998E-3</v>
      </c>
      <c r="T183" s="78">
        <v>8.0000000000000004E-4</v>
      </c>
      <c r="U183" s="78">
        <v>1E-4</v>
      </c>
    </row>
    <row r="184" spans="2:21">
      <c r="B184" t="s">
        <v>771</v>
      </c>
      <c r="C184" t="s">
        <v>772</v>
      </c>
      <c r="D184" t="s">
        <v>100</v>
      </c>
      <c r="E184" t="s">
        <v>123</v>
      </c>
      <c r="F184" t="s">
        <v>517</v>
      </c>
      <c r="G184" t="s">
        <v>127</v>
      </c>
      <c r="H184" t="s">
        <v>414</v>
      </c>
      <c r="I184" t="s">
        <v>209</v>
      </c>
      <c r="J184"/>
      <c r="K184" s="77">
        <v>1.54</v>
      </c>
      <c r="L184" t="s">
        <v>102</v>
      </c>
      <c r="M184" s="78">
        <v>2.7E-2</v>
      </c>
      <c r="N184" s="78">
        <v>5.0500000000000003E-2</v>
      </c>
      <c r="O184" s="77">
        <v>68433.5</v>
      </c>
      <c r="P184" s="77">
        <v>96.65</v>
      </c>
      <c r="Q184" s="77">
        <v>0</v>
      </c>
      <c r="R184" s="77">
        <v>66.140977750000005</v>
      </c>
      <c r="S184" s="78">
        <v>4.0000000000000002E-4</v>
      </c>
      <c r="T184" s="78">
        <v>0</v>
      </c>
      <c r="U184" s="78">
        <v>0</v>
      </c>
    </row>
    <row r="185" spans="2:21">
      <c r="B185" t="s">
        <v>773</v>
      </c>
      <c r="C185" t="s">
        <v>774</v>
      </c>
      <c r="D185" t="s">
        <v>100</v>
      </c>
      <c r="E185" t="s">
        <v>123</v>
      </c>
      <c r="F185" t="s">
        <v>517</v>
      </c>
      <c r="G185" t="s">
        <v>127</v>
      </c>
      <c r="H185" t="s">
        <v>414</v>
      </c>
      <c r="I185" t="s">
        <v>209</v>
      </c>
      <c r="J185"/>
      <c r="K185" s="77">
        <v>3.82</v>
      </c>
      <c r="L185" t="s">
        <v>102</v>
      </c>
      <c r="M185" s="78">
        <v>4.5600000000000002E-2</v>
      </c>
      <c r="N185" s="78">
        <v>5.2600000000000001E-2</v>
      </c>
      <c r="O185" s="77">
        <v>2764978.51</v>
      </c>
      <c r="P185" s="77">
        <v>97.85</v>
      </c>
      <c r="Q185" s="77">
        <v>0</v>
      </c>
      <c r="R185" s="77">
        <v>2705.5314720350002</v>
      </c>
      <c r="S185" s="78">
        <v>9.7999999999999997E-3</v>
      </c>
      <c r="T185" s="78">
        <v>1.2999999999999999E-3</v>
      </c>
      <c r="U185" s="78">
        <v>2.0000000000000001E-4</v>
      </c>
    </row>
    <row r="186" spans="2:21">
      <c r="B186" t="s">
        <v>775</v>
      </c>
      <c r="C186" t="s">
        <v>776</v>
      </c>
      <c r="D186" t="s">
        <v>100</v>
      </c>
      <c r="E186" t="s">
        <v>123</v>
      </c>
      <c r="F186" t="s">
        <v>547</v>
      </c>
      <c r="G186" t="s">
        <v>132</v>
      </c>
      <c r="H186" t="s">
        <v>522</v>
      </c>
      <c r="I186" t="s">
        <v>209</v>
      </c>
      <c r="J186"/>
      <c r="K186" s="77">
        <v>8.8699999999999992</v>
      </c>
      <c r="L186" t="s">
        <v>102</v>
      </c>
      <c r="M186" s="78">
        <v>2.7900000000000001E-2</v>
      </c>
      <c r="N186" s="78">
        <v>5.1200000000000002E-2</v>
      </c>
      <c r="O186" s="77">
        <v>2618224.4900000002</v>
      </c>
      <c r="P186" s="77">
        <v>82.09</v>
      </c>
      <c r="Q186" s="77">
        <v>0</v>
      </c>
      <c r="R186" s="77">
        <v>2149.3004838410002</v>
      </c>
      <c r="S186" s="78">
        <v>6.1000000000000004E-3</v>
      </c>
      <c r="T186" s="78">
        <v>1.1000000000000001E-3</v>
      </c>
      <c r="U186" s="78">
        <v>2.0000000000000001E-4</v>
      </c>
    </row>
    <row r="187" spans="2:21">
      <c r="B187" t="s">
        <v>777</v>
      </c>
      <c r="C187" t="s">
        <v>778</v>
      </c>
      <c r="D187" t="s">
        <v>100</v>
      </c>
      <c r="E187" t="s">
        <v>123</v>
      </c>
      <c r="F187" t="s">
        <v>547</v>
      </c>
      <c r="G187" t="s">
        <v>132</v>
      </c>
      <c r="H187" t="s">
        <v>522</v>
      </c>
      <c r="I187" t="s">
        <v>209</v>
      </c>
      <c r="J187"/>
      <c r="K187" s="77">
        <v>1.38</v>
      </c>
      <c r="L187" t="s">
        <v>102</v>
      </c>
      <c r="M187" s="78">
        <v>3.6499999999999998E-2</v>
      </c>
      <c r="N187" s="78">
        <v>5.0299999999999997E-2</v>
      </c>
      <c r="O187" s="77">
        <v>0.19</v>
      </c>
      <c r="P187" s="77">
        <v>98.51</v>
      </c>
      <c r="Q187" s="77">
        <v>0</v>
      </c>
      <c r="R187" s="77">
        <v>1.87169E-4</v>
      </c>
      <c r="S187" s="78">
        <v>0</v>
      </c>
      <c r="T187" s="78">
        <v>0</v>
      </c>
      <c r="U187" s="78">
        <v>0</v>
      </c>
    </row>
    <row r="188" spans="2:21">
      <c r="B188" t="s">
        <v>779</v>
      </c>
      <c r="C188" t="s">
        <v>780</v>
      </c>
      <c r="D188" t="s">
        <v>100</v>
      </c>
      <c r="E188" t="s">
        <v>123</v>
      </c>
      <c r="F188" t="s">
        <v>781</v>
      </c>
      <c r="G188" t="s">
        <v>128</v>
      </c>
      <c r="H188" t="s">
        <v>527</v>
      </c>
      <c r="I188" t="s">
        <v>150</v>
      </c>
      <c r="J188"/>
      <c r="K188" s="77">
        <v>1.76</v>
      </c>
      <c r="L188" t="s">
        <v>102</v>
      </c>
      <c r="M188" s="78">
        <v>6.0999999999999999E-2</v>
      </c>
      <c r="N188" s="78">
        <v>6.4000000000000001E-2</v>
      </c>
      <c r="O188" s="77">
        <v>5610481.0499999998</v>
      </c>
      <c r="P188" s="77">
        <v>100.83</v>
      </c>
      <c r="Q188" s="77">
        <v>0</v>
      </c>
      <c r="R188" s="77">
        <v>5657.0480427149996</v>
      </c>
      <c r="S188" s="78">
        <v>1.46E-2</v>
      </c>
      <c r="T188" s="78">
        <v>2.8E-3</v>
      </c>
      <c r="U188" s="78">
        <v>4.0000000000000002E-4</v>
      </c>
    </row>
    <row r="189" spans="2:21">
      <c r="B189" t="s">
        <v>782</v>
      </c>
      <c r="C189" t="s">
        <v>783</v>
      </c>
      <c r="D189" t="s">
        <v>100</v>
      </c>
      <c r="E189" t="s">
        <v>123</v>
      </c>
      <c r="F189" t="s">
        <v>575</v>
      </c>
      <c r="G189" t="s">
        <v>485</v>
      </c>
      <c r="H189" t="s">
        <v>522</v>
      </c>
      <c r="I189" t="s">
        <v>209</v>
      </c>
      <c r="J189"/>
      <c r="K189" s="77">
        <v>7.46</v>
      </c>
      <c r="L189" t="s">
        <v>102</v>
      </c>
      <c r="M189" s="78">
        <v>3.0499999999999999E-2</v>
      </c>
      <c r="N189" s="78">
        <v>5.2299999999999999E-2</v>
      </c>
      <c r="O189" s="77">
        <v>4660639.0999999996</v>
      </c>
      <c r="P189" s="77">
        <v>85.55</v>
      </c>
      <c r="Q189" s="77">
        <v>71.074749999999995</v>
      </c>
      <c r="R189" s="77">
        <v>4058.2515000499998</v>
      </c>
      <c r="S189" s="78">
        <v>6.7999999999999996E-3</v>
      </c>
      <c r="T189" s="78">
        <v>2E-3</v>
      </c>
      <c r="U189" s="78">
        <v>2.9999999999999997E-4</v>
      </c>
    </row>
    <row r="190" spans="2:21">
      <c r="B190" t="s">
        <v>784</v>
      </c>
      <c r="C190" t="s">
        <v>785</v>
      </c>
      <c r="D190" t="s">
        <v>100</v>
      </c>
      <c r="E190" t="s">
        <v>123</v>
      </c>
      <c r="F190" t="s">
        <v>575</v>
      </c>
      <c r="G190" t="s">
        <v>485</v>
      </c>
      <c r="H190" t="s">
        <v>522</v>
      </c>
      <c r="I190" t="s">
        <v>209</v>
      </c>
      <c r="J190"/>
      <c r="K190" s="77">
        <v>2.89</v>
      </c>
      <c r="L190" t="s">
        <v>102</v>
      </c>
      <c r="M190" s="78">
        <v>2.9100000000000001E-2</v>
      </c>
      <c r="N190" s="78">
        <v>5.04E-2</v>
      </c>
      <c r="O190" s="77">
        <v>2303421.37</v>
      </c>
      <c r="P190" s="77">
        <v>94.28</v>
      </c>
      <c r="Q190" s="77">
        <v>33.514780000000002</v>
      </c>
      <c r="R190" s="77">
        <v>2205.1804476359998</v>
      </c>
      <c r="S190" s="78">
        <v>3.8E-3</v>
      </c>
      <c r="T190" s="78">
        <v>1.1000000000000001E-3</v>
      </c>
      <c r="U190" s="78">
        <v>2.0000000000000001E-4</v>
      </c>
    </row>
    <row r="191" spans="2:21">
      <c r="B191" t="s">
        <v>786</v>
      </c>
      <c r="C191" t="s">
        <v>787</v>
      </c>
      <c r="D191" t="s">
        <v>100</v>
      </c>
      <c r="E191" t="s">
        <v>123</v>
      </c>
      <c r="F191" t="s">
        <v>575</v>
      </c>
      <c r="G191" t="s">
        <v>485</v>
      </c>
      <c r="H191" t="s">
        <v>522</v>
      </c>
      <c r="I191" t="s">
        <v>209</v>
      </c>
      <c r="J191"/>
      <c r="K191" s="77">
        <v>6.7</v>
      </c>
      <c r="L191" t="s">
        <v>102</v>
      </c>
      <c r="M191" s="78">
        <v>3.0499999999999999E-2</v>
      </c>
      <c r="N191" s="78">
        <v>5.1499999999999997E-2</v>
      </c>
      <c r="O191" s="77">
        <v>6265986.54</v>
      </c>
      <c r="P191" s="77">
        <v>87.42</v>
      </c>
      <c r="Q191" s="77">
        <v>95.556290000000004</v>
      </c>
      <c r="R191" s="77">
        <v>5573.281723268</v>
      </c>
      <c r="S191" s="78">
        <v>8.6E-3</v>
      </c>
      <c r="T191" s="78">
        <v>2.7000000000000001E-3</v>
      </c>
      <c r="U191" s="78">
        <v>4.0000000000000002E-4</v>
      </c>
    </row>
    <row r="192" spans="2:21">
      <c r="B192" t="s">
        <v>788</v>
      </c>
      <c r="C192" t="s">
        <v>789</v>
      </c>
      <c r="D192" t="s">
        <v>100</v>
      </c>
      <c r="E192" t="s">
        <v>123</v>
      </c>
      <c r="F192" t="s">
        <v>575</v>
      </c>
      <c r="G192" t="s">
        <v>485</v>
      </c>
      <c r="H192" t="s">
        <v>522</v>
      </c>
      <c r="I192" t="s">
        <v>209</v>
      </c>
      <c r="J192"/>
      <c r="K192" s="77">
        <v>8.33</v>
      </c>
      <c r="L192" t="s">
        <v>102</v>
      </c>
      <c r="M192" s="78">
        <v>2.63E-2</v>
      </c>
      <c r="N192" s="78">
        <v>5.28E-2</v>
      </c>
      <c r="O192" s="77">
        <v>6732577.2599999998</v>
      </c>
      <c r="P192" s="77">
        <v>80.77</v>
      </c>
      <c r="Q192" s="77">
        <v>88.533389999999997</v>
      </c>
      <c r="R192" s="77">
        <v>5526.4360429019998</v>
      </c>
      <c r="S192" s="78">
        <v>9.7000000000000003E-3</v>
      </c>
      <c r="T192" s="78">
        <v>2.7000000000000001E-3</v>
      </c>
      <c r="U192" s="78">
        <v>4.0000000000000002E-4</v>
      </c>
    </row>
    <row r="193" spans="2:21">
      <c r="B193" t="s">
        <v>790</v>
      </c>
      <c r="C193" t="s">
        <v>791</v>
      </c>
      <c r="D193" t="s">
        <v>100</v>
      </c>
      <c r="E193" t="s">
        <v>123</v>
      </c>
      <c r="F193" t="s">
        <v>575</v>
      </c>
      <c r="G193" t="s">
        <v>485</v>
      </c>
      <c r="H193" t="s">
        <v>522</v>
      </c>
      <c r="I193" t="s">
        <v>209</v>
      </c>
      <c r="J193"/>
      <c r="K193" s="77">
        <v>4.99</v>
      </c>
      <c r="L193" t="s">
        <v>102</v>
      </c>
      <c r="M193" s="78">
        <v>3.95E-2</v>
      </c>
      <c r="N193" s="78">
        <v>4.7800000000000002E-2</v>
      </c>
      <c r="O193" s="77">
        <v>0.15</v>
      </c>
      <c r="P193" s="77">
        <v>96.27</v>
      </c>
      <c r="Q193" s="77">
        <v>0</v>
      </c>
      <c r="R193" s="77">
        <v>1.4440500000000001E-4</v>
      </c>
      <c r="S193" s="78">
        <v>0</v>
      </c>
      <c r="T193" s="78">
        <v>0</v>
      </c>
      <c r="U193" s="78">
        <v>0</v>
      </c>
    </row>
    <row r="194" spans="2:21">
      <c r="B194" t="s">
        <v>792</v>
      </c>
      <c r="C194" t="s">
        <v>793</v>
      </c>
      <c r="D194" t="s">
        <v>100</v>
      </c>
      <c r="E194" t="s">
        <v>123</v>
      </c>
      <c r="F194" t="s">
        <v>794</v>
      </c>
      <c r="G194" t="s">
        <v>795</v>
      </c>
      <c r="H194" t="s">
        <v>522</v>
      </c>
      <c r="I194" t="s">
        <v>209</v>
      </c>
      <c r="J194"/>
      <c r="K194" s="77">
        <v>0.11</v>
      </c>
      <c r="L194" t="s">
        <v>102</v>
      </c>
      <c r="M194" s="78">
        <v>3.4000000000000002E-2</v>
      </c>
      <c r="N194" s="78">
        <v>6.59E-2</v>
      </c>
      <c r="O194" s="77">
        <v>17194.77</v>
      </c>
      <c r="P194" s="77">
        <v>100.13</v>
      </c>
      <c r="Q194" s="77">
        <v>0</v>
      </c>
      <c r="R194" s="77">
        <v>17.217123201</v>
      </c>
      <c r="S194" s="78">
        <v>5.0000000000000001E-4</v>
      </c>
      <c r="T194" s="78">
        <v>0</v>
      </c>
      <c r="U194" s="78">
        <v>0</v>
      </c>
    </row>
    <row r="195" spans="2:21">
      <c r="B195" t="s">
        <v>796</v>
      </c>
      <c r="C195" t="s">
        <v>797</v>
      </c>
      <c r="D195" t="s">
        <v>100</v>
      </c>
      <c r="E195" t="s">
        <v>123</v>
      </c>
      <c r="F195" t="s">
        <v>587</v>
      </c>
      <c r="G195" t="s">
        <v>485</v>
      </c>
      <c r="H195" t="s">
        <v>522</v>
      </c>
      <c r="I195" t="s">
        <v>209</v>
      </c>
      <c r="J195"/>
      <c r="K195" s="77">
        <v>1.06</v>
      </c>
      <c r="L195" t="s">
        <v>102</v>
      </c>
      <c r="M195" s="78">
        <v>3.9199999999999999E-2</v>
      </c>
      <c r="N195" s="78">
        <v>5.5399999999999998E-2</v>
      </c>
      <c r="O195" s="77">
        <v>0.27</v>
      </c>
      <c r="P195" s="77">
        <v>100</v>
      </c>
      <c r="Q195" s="77">
        <v>0</v>
      </c>
      <c r="R195" s="77">
        <v>2.7E-4</v>
      </c>
      <c r="S195" s="78">
        <v>0</v>
      </c>
      <c r="T195" s="78">
        <v>0</v>
      </c>
      <c r="U195" s="78">
        <v>0</v>
      </c>
    </row>
    <row r="196" spans="2:21">
      <c r="B196" t="s">
        <v>798</v>
      </c>
      <c r="C196" t="s">
        <v>799</v>
      </c>
      <c r="D196" t="s">
        <v>100</v>
      </c>
      <c r="E196" t="s">
        <v>123</v>
      </c>
      <c r="F196" t="s">
        <v>587</v>
      </c>
      <c r="G196" t="s">
        <v>485</v>
      </c>
      <c r="H196" t="s">
        <v>522</v>
      </c>
      <c r="I196" t="s">
        <v>209</v>
      </c>
      <c r="J196"/>
      <c r="K196" s="77">
        <v>6.13</v>
      </c>
      <c r="L196" t="s">
        <v>102</v>
      </c>
      <c r="M196" s="78">
        <v>2.64E-2</v>
      </c>
      <c r="N196" s="78">
        <v>5.2200000000000003E-2</v>
      </c>
      <c r="O196" s="77">
        <v>11484477.27</v>
      </c>
      <c r="P196" s="77">
        <v>86.46</v>
      </c>
      <c r="Q196" s="77">
        <v>0</v>
      </c>
      <c r="R196" s="77">
        <v>9929.4790476420003</v>
      </c>
      <c r="S196" s="78">
        <v>7.0000000000000001E-3</v>
      </c>
      <c r="T196" s="78">
        <v>4.8999999999999998E-3</v>
      </c>
      <c r="U196" s="78">
        <v>6.9999999999999999E-4</v>
      </c>
    </row>
    <row r="197" spans="2:21">
      <c r="B197" t="s">
        <v>800</v>
      </c>
      <c r="C197" t="s">
        <v>801</v>
      </c>
      <c r="D197" t="s">
        <v>100</v>
      </c>
      <c r="E197" t="s">
        <v>123</v>
      </c>
      <c r="F197" t="s">
        <v>587</v>
      </c>
      <c r="G197" t="s">
        <v>485</v>
      </c>
      <c r="H197" t="s">
        <v>522</v>
      </c>
      <c r="I197" t="s">
        <v>209</v>
      </c>
      <c r="J197"/>
      <c r="K197" s="77">
        <v>7.74</v>
      </c>
      <c r="L197" t="s">
        <v>102</v>
      </c>
      <c r="M197" s="78">
        <v>2.5000000000000001E-2</v>
      </c>
      <c r="N197" s="78">
        <v>5.4399999999999997E-2</v>
      </c>
      <c r="O197" s="77">
        <v>6390210.8899999997</v>
      </c>
      <c r="P197" s="77">
        <v>80.78</v>
      </c>
      <c r="Q197" s="77">
        <v>0</v>
      </c>
      <c r="R197" s="77">
        <v>5162.0123569420002</v>
      </c>
      <c r="S197" s="78">
        <v>4.7999999999999996E-3</v>
      </c>
      <c r="T197" s="78">
        <v>2.5000000000000001E-3</v>
      </c>
      <c r="U197" s="78">
        <v>4.0000000000000002E-4</v>
      </c>
    </row>
    <row r="198" spans="2:21">
      <c r="B198" t="s">
        <v>802</v>
      </c>
      <c r="C198" t="s">
        <v>803</v>
      </c>
      <c r="D198" t="s">
        <v>100</v>
      </c>
      <c r="E198" t="s">
        <v>123</v>
      </c>
      <c r="F198" t="s">
        <v>804</v>
      </c>
      <c r="G198" t="s">
        <v>485</v>
      </c>
      <c r="H198" t="s">
        <v>527</v>
      </c>
      <c r="I198" t="s">
        <v>150</v>
      </c>
      <c r="J198"/>
      <c r="K198" s="77">
        <v>6.71</v>
      </c>
      <c r="L198" t="s">
        <v>102</v>
      </c>
      <c r="M198" s="78">
        <v>2.98E-2</v>
      </c>
      <c r="N198" s="78">
        <v>5.3100000000000001E-2</v>
      </c>
      <c r="O198" s="77">
        <v>3653470.45</v>
      </c>
      <c r="P198" s="77">
        <v>86.08</v>
      </c>
      <c r="Q198" s="77">
        <v>54.436709999999998</v>
      </c>
      <c r="R198" s="77">
        <v>3199.34407336</v>
      </c>
      <c r="S198" s="78">
        <v>9.2999999999999992E-3</v>
      </c>
      <c r="T198" s="78">
        <v>1.6000000000000001E-3</v>
      </c>
      <c r="U198" s="78">
        <v>2.0000000000000001E-4</v>
      </c>
    </row>
    <row r="199" spans="2:21">
      <c r="B199" t="s">
        <v>805</v>
      </c>
      <c r="C199" t="s">
        <v>806</v>
      </c>
      <c r="D199" t="s">
        <v>100</v>
      </c>
      <c r="E199" t="s">
        <v>123</v>
      </c>
      <c r="F199" t="s">
        <v>804</v>
      </c>
      <c r="G199" t="s">
        <v>485</v>
      </c>
      <c r="H199" t="s">
        <v>527</v>
      </c>
      <c r="I199" t="s">
        <v>150</v>
      </c>
      <c r="J199"/>
      <c r="K199" s="77">
        <v>5.45</v>
      </c>
      <c r="L199" t="s">
        <v>102</v>
      </c>
      <c r="M199" s="78">
        <v>3.4299999999999997E-2</v>
      </c>
      <c r="N199" s="78">
        <v>5.0099999999999999E-2</v>
      </c>
      <c r="O199" s="77">
        <v>4606265.76</v>
      </c>
      <c r="P199" s="77">
        <v>92.15</v>
      </c>
      <c r="Q199" s="77">
        <v>78.997460000000004</v>
      </c>
      <c r="R199" s="77">
        <v>4323.6713578400004</v>
      </c>
      <c r="S199" s="78">
        <v>1.52E-2</v>
      </c>
      <c r="T199" s="78">
        <v>2.0999999999999999E-3</v>
      </c>
      <c r="U199" s="78">
        <v>2.9999999999999997E-4</v>
      </c>
    </row>
    <row r="200" spans="2:21">
      <c r="B200" t="s">
        <v>807</v>
      </c>
      <c r="C200" t="s">
        <v>808</v>
      </c>
      <c r="D200" t="s">
        <v>100</v>
      </c>
      <c r="E200" t="s">
        <v>123</v>
      </c>
      <c r="F200" t="s">
        <v>605</v>
      </c>
      <c r="G200" t="s">
        <v>485</v>
      </c>
      <c r="H200" t="s">
        <v>522</v>
      </c>
      <c r="I200" t="s">
        <v>209</v>
      </c>
      <c r="J200"/>
      <c r="K200" s="77">
        <v>2</v>
      </c>
      <c r="L200" t="s">
        <v>102</v>
      </c>
      <c r="M200" s="78">
        <v>3.61E-2</v>
      </c>
      <c r="N200" s="78">
        <v>4.9399999999999999E-2</v>
      </c>
      <c r="O200" s="77">
        <v>9480953.2400000002</v>
      </c>
      <c r="P200" s="77">
        <v>98.99</v>
      </c>
      <c r="Q200" s="77">
        <v>0</v>
      </c>
      <c r="R200" s="77">
        <v>9385.1956122760002</v>
      </c>
      <c r="S200" s="78">
        <v>1.24E-2</v>
      </c>
      <c r="T200" s="78">
        <v>4.5999999999999999E-3</v>
      </c>
      <c r="U200" s="78">
        <v>6.9999999999999999E-4</v>
      </c>
    </row>
    <row r="201" spans="2:21">
      <c r="B201" t="s">
        <v>809</v>
      </c>
      <c r="C201" t="s">
        <v>810</v>
      </c>
      <c r="D201" t="s">
        <v>100</v>
      </c>
      <c r="E201" t="s">
        <v>123</v>
      </c>
      <c r="F201" t="s">
        <v>605</v>
      </c>
      <c r="G201" t="s">
        <v>485</v>
      </c>
      <c r="H201" t="s">
        <v>522</v>
      </c>
      <c r="I201" t="s">
        <v>209</v>
      </c>
      <c r="J201"/>
      <c r="K201" s="77">
        <v>3</v>
      </c>
      <c r="L201" t="s">
        <v>102</v>
      </c>
      <c r="M201" s="78">
        <v>3.3000000000000002E-2</v>
      </c>
      <c r="N201" s="78">
        <v>4.4900000000000002E-2</v>
      </c>
      <c r="O201" s="77">
        <v>3120376.38</v>
      </c>
      <c r="P201" s="77">
        <v>97.75</v>
      </c>
      <c r="Q201" s="77">
        <v>0</v>
      </c>
      <c r="R201" s="77">
        <v>3050.1679114499998</v>
      </c>
      <c r="S201" s="78">
        <v>1.01E-2</v>
      </c>
      <c r="T201" s="78">
        <v>1.5E-3</v>
      </c>
      <c r="U201" s="78">
        <v>2.0000000000000001E-4</v>
      </c>
    </row>
    <row r="202" spans="2:21">
      <c r="B202" t="s">
        <v>811</v>
      </c>
      <c r="C202" t="s">
        <v>812</v>
      </c>
      <c r="D202" t="s">
        <v>100</v>
      </c>
      <c r="E202" t="s">
        <v>123</v>
      </c>
      <c r="F202" t="s">
        <v>605</v>
      </c>
      <c r="G202" t="s">
        <v>485</v>
      </c>
      <c r="H202" t="s">
        <v>522</v>
      </c>
      <c r="I202" t="s">
        <v>209</v>
      </c>
      <c r="J202"/>
      <c r="K202" s="77">
        <v>5.39</v>
      </c>
      <c r="L202" t="s">
        <v>102</v>
      </c>
      <c r="M202" s="78">
        <v>2.6200000000000001E-2</v>
      </c>
      <c r="N202" s="78">
        <v>5.11E-2</v>
      </c>
      <c r="O202" s="77">
        <v>8237745.75</v>
      </c>
      <c r="P202" s="77">
        <v>88.3</v>
      </c>
      <c r="Q202" s="77">
        <v>0</v>
      </c>
      <c r="R202" s="77">
        <v>7273.9294972500002</v>
      </c>
      <c r="S202" s="78">
        <v>6.4000000000000003E-3</v>
      </c>
      <c r="T202" s="78">
        <v>3.5999999999999999E-3</v>
      </c>
      <c r="U202" s="78">
        <v>5.0000000000000001E-4</v>
      </c>
    </row>
    <row r="203" spans="2:21">
      <c r="B203" t="s">
        <v>813</v>
      </c>
      <c r="C203" t="s">
        <v>814</v>
      </c>
      <c r="D203" t="s">
        <v>100</v>
      </c>
      <c r="E203" t="s">
        <v>123</v>
      </c>
      <c r="F203" t="s">
        <v>815</v>
      </c>
      <c r="G203" t="s">
        <v>795</v>
      </c>
      <c r="H203" t="s">
        <v>522</v>
      </c>
      <c r="I203" t="s">
        <v>209</v>
      </c>
      <c r="J203"/>
      <c r="K203" s="77">
        <v>0.54</v>
      </c>
      <c r="L203" t="s">
        <v>102</v>
      </c>
      <c r="M203" s="78">
        <v>2.4E-2</v>
      </c>
      <c r="N203" s="78">
        <v>5.9499999999999997E-2</v>
      </c>
      <c r="O203" s="77">
        <v>354133.77</v>
      </c>
      <c r="P203" s="77">
        <v>98.35</v>
      </c>
      <c r="Q203" s="77">
        <v>0</v>
      </c>
      <c r="R203" s="77">
        <v>348.29056279500003</v>
      </c>
      <c r="S203" s="78">
        <v>3.8E-3</v>
      </c>
      <c r="T203" s="78">
        <v>2.0000000000000001E-4</v>
      </c>
      <c r="U203" s="78">
        <v>0</v>
      </c>
    </row>
    <row r="204" spans="2:21">
      <c r="B204" t="s">
        <v>816</v>
      </c>
      <c r="C204" t="s">
        <v>817</v>
      </c>
      <c r="D204" t="s">
        <v>100</v>
      </c>
      <c r="E204" t="s">
        <v>123</v>
      </c>
      <c r="F204" t="s">
        <v>815</v>
      </c>
      <c r="G204" t="s">
        <v>795</v>
      </c>
      <c r="H204" t="s">
        <v>522</v>
      </c>
      <c r="I204" t="s">
        <v>209</v>
      </c>
      <c r="J204"/>
      <c r="K204" s="77">
        <v>2.2999999999999998</v>
      </c>
      <c r="L204" t="s">
        <v>102</v>
      </c>
      <c r="M204" s="78">
        <v>2.3E-2</v>
      </c>
      <c r="N204" s="78">
        <v>5.8099999999999999E-2</v>
      </c>
      <c r="O204" s="77">
        <v>3490491.93</v>
      </c>
      <c r="P204" s="77">
        <v>93.13</v>
      </c>
      <c r="Q204" s="77">
        <v>0</v>
      </c>
      <c r="R204" s="77">
        <v>3250.6951344089998</v>
      </c>
      <c r="S204" s="78">
        <v>4.3E-3</v>
      </c>
      <c r="T204" s="78">
        <v>1.6000000000000001E-3</v>
      </c>
      <c r="U204" s="78">
        <v>2.0000000000000001E-4</v>
      </c>
    </row>
    <row r="205" spans="2:21">
      <c r="B205" t="s">
        <v>818</v>
      </c>
      <c r="C205" t="s">
        <v>819</v>
      </c>
      <c r="D205" t="s">
        <v>100</v>
      </c>
      <c r="E205" t="s">
        <v>123</v>
      </c>
      <c r="F205" t="s">
        <v>815</v>
      </c>
      <c r="G205" t="s">
        <v>795</v>
      </c>
      <c r="H205" t="s">
        <v>522</v>
      </c>
      <c r="I205" t="s">
        <v>209</v>
      </c>
      <c r="J205"/>
      <c r="K205" s="77">
        <v>1.6</v>
      </c>
      <c r="L205" t="s">
        <v>102</v>
      </c>
      <c r="M205" s="78">
        <v>2.75E-2</v>
      </c>
      <c r="N205" s="78">
        <v>5.5899999999999998E-2</v>
      </c>
      <c r="O205" s="77">
        <v>2024942.88</v>
      </c>
      <c r="P205" s="77">
        <v>96.59</v>
      </c>
      <c r="Q205" s="77">
        <v>0</v>
      </c>
      <c r="R205" s="77">
        <v>1955.8923277920001</v>
      </c>
      <c r="S205" s="78">
        <v>6.4000000000000003E-3</v>
      </c>
      <c r="T205" s="78">
        <v>1E-3</v>
      </c>
      <c r="U205" s="78">
        <v>1E-4</v>
      </c>
    </row>
    <row r="206" spans="2:21">
      <c r="B206" t="s">
        <v>820</v>
      </c>
      <c r="C206" t="s">
        <v>821</v>
      </c>
      <c r="D206" t="s">
        <v>100</v>
      </c>
      <c r="E206" t="s">
        <v>123</v>
      </c>
      <c r="F206" t="s">
        <v>815</v>
      </c>
      <c r="G206" t="s">
        <v>795</v>
      </c>
      <c r="H206" t="s">
        <v>522</v>
      </c>
      <c r="I206" t="s">
        <v>209</v>
      </c>
      <c r="J206"/>
      <c r="K206" s="77">
        <v>2.59</v>
      </c>
      <c r="L206" t="s">
        <v>102</v>
      </c>
      <c r="M206" s="78">
        <v>2.1499999999999998E-2</v>
      </c>
      <c r="N206" s="78">
        <v>5.8299999999999998E-2</v>
      </c>
      <c r="O206" s="77">
        <v>1937760.66</v>
      </c>
      <c r="P206" s="77">
        <v>91.16</v>
      </c>
      <c r="Q206" s="77">
        <v>103.05327</v>
      </c>
      <c r="R206" s="77">
        <v>1869.5158876559999</v>
      </c>
      <c r="S206" s="78">
        <v>3.5000000000000001E-3</v>
      </c>
      <c r="T206" s="78">
        <v>8.9999999999999998E-4</v>
      </c>
      <c r="U206" s="78">
        <v>1E-4</v>
      </c>
    </row>
    <row r="207" spans="2:21">
      <c r="B207" t="s">
        <v>822</v>
      </c>
      <c r="C207" t="s">
        <v>823</v>
      </c>
      <c r="D207" t="s">
        <v>100</v>
      </c>
      <c r="E207" t="s">
        <v>123</v>
      </c>
      <c r="F207" t="s">
        <v>824</v>
      </c>
      <c r="G207" t="s">
        <v>112</v>
      </c>
      <c r="H207" t="s">
        <v>609</v>
      </c>
      <c r="I207" t="s">
        <v>209</v>
      </c>
      <c r="J207"/>
      <c r="K207" s="77">
        <v>1.93</v>
      </c>
      <c r="L207" t="s">
        <v>102</v>
      </c>
      <c r="M207" s="78">
        <v>0.04</v>
      </c>
      <c r="N207" s="78">
        <v>4.9299999999999997E-2</v>
      </c>
      <c r="O207" s="77">
        <v>64774.3</v>
      </c>
      <c r="P207" s="77">
        <v>98.36</v>
      </c>
      <c r="Q207" s="77">
        <v>23.318709999999999</v>
      </c>
      <c r="R207" s="77">
        <v>87.030711479999994</v>
      </c>
      <c r="S207" s="78">
        <v>2.9999999999999997E-4</v>
      </c>
      <c r="T207" s="78">
        <v>0</v>
      </c>
      <c r="U207" s="78">
        <v>0</v>
      </c>
    </row>
    <row r="208" spans="2:21">
      <c r="B208" t="s">
        <v>825</v>
      </c>
      <c r="C208" t="s">
        <v>826</v>
      </c>
      <c r="D208" t="s">
        <v>100</v>
      </c>
      <c r="E208" t="s">
        <v>123</v>
      </c>
      <c r="F208" t="s">
        <v>824</v>
      </c>
      <c r="G208" t="s">
        <v>112</v>
      </c>
      <c r="H208" t="s">
        <v>609</v>
      </c>
      <c r="I208" t="s">
        <v>209</v>
      </c>
      <c r="J208"/>
      <c r="K208" s="77">
        <v>3.55</v>
      </c>
      <c r="L208" t="s">
        <v>102</v>
      </c>
      <c r="M208" s="78">
        <v>0.04</v>
      </c>
      <c r="N208" s="78">
        <v>5.1299999999999998E-2</v>
      </c>
      <c r="O208" s="77">
        <v>556700.43000000005</v>
      </c>
      <c r="P208" s="77">
        <v>98.13</v>
      </c>
      <c r="Q208" s="77">
        <v>0</v>
      </c>
      <c r="R208" s="77">
        <v>546.29013195899995</v>
      </c>
      <c r="S208" s="78">
        <v>6.9999999999999999E-4</v>
      </c>
      <c r="T208" s="78">
        <v>2.9999999999999997E-4</v>
      </c>
      <c r="U208" s="78">
        <v>0</v>
      </c>
    </row>
    <row r="209" spans="2:21">
      <c r="B209" t="s">
        <v>827</v>
      </c>
      <c r="C209" t="s">
        <v>828</v>
      </c>
      <c r="D209" t="s">
        <v>100</v>
      </c>
      <c r="E209" t="s">
        <v>123</v>
      </c>
      <c r="F209" t="s">
        <v>614</v>
      </c>
      <c r="G209" t="s">
        <v>615</v>
      </c>
      <c r="H209" t="s">
        <v>616</v>
      </c>
      <c r="I209" t="s">
        <v>150</v>
      </c>
      <c r="J209"/>
      <c r="K209" s="77">
        <v>1.31</v>
      </c>
      <c r="L209" t="s">
        <v>102</v>
      </c>
      <c r="M209" s="78">
        <v>3.0499999999999999E-2</v>
      </c>
      <c r="N209" s="78">
        <v>5.6899999999999999E-2</v>
      </c>
      <c r="O209" s="77">
        <v>137006.63</v>
      </c>
      <c r="P209" s="77">
        <v>96.75</v>
      </c>
      <c r="Q209" s="77">
        <v>94.820009999999996</v>
      </c>
      <c r="R209" s="77">
        <v>227.37392452500001</v>
      </c>
      <c r="S209" s="78">
        <v>2E-3</v>
      </c>
      <c r="T209" s="78">
        <v>1E-4</v>
      </c>
      <c r="U209" s="78">
        <v>0</v>
      </c>
    </row>
    <row r="210" spans="2:21">
      <c r="B210" t="s">
        <v>829</v>
      </c>
      <c r="C210" t="s">
        <v>830</v>
      </c>
      <c r="D210" t="s">
        <v>100</v>
      </c>
      <c r="E210" t="s">
        <v>123</v>
      </c>
      <c r="F210" t="s">
        <v>614</v>
      </c>
      <c r="G210" t="s">
        <v>615</v>
      </c>
      <c r="H210" t="s">
        <v>616</v>
      </c>
      <c r="I210" t="s">
        <v>150</v>
      </c>
      <c r="J210"/>
      <c r="K210" s="77">
        <v>2.93</v>
      </c>
      <c r="L210" t="s">
        <v>102</v>
      </c>
      <c r="M210" s="78">
        <v>2.58E-2</v>
      </c>
      <c r="N210" s="78">
        <v>5.5300000000000002E-2</v>
      </c>
      <c r="O210" s="77">
        <v>1991307.19</v>
      </c>
      <c r="P210" s="77">
        <v>92</v>
      </c>
      <c r="Q210" s="77">
        <v>25.687860000000001</v>
      </c>
      <c r="R210" s="77">
        <v>1857.6904747999999</v>
      </c>
      <c r="S210" s="78">
        <v>6.6E-3</v>
      </c>
      <c r="T210" s="78">
        <v>8.9999999999999998E-4</v>
      </c>
      <c r="U210" s="78">
        <v>1E-4</v>
      </c>
    </row>
    <row r="211" spans="2:21">
      <c r="B211" t="s">
        <v>831</v>
      </c>
      <c r="C211" t="s">
        <v>832</v>
      </c>
      <c r="D211" t="s">
        <v>100</v>
      </c>
      <c r="E211" t="s">
        <v>123</v>
      </c>
      <c r="F211" t="s">
        <v>641</v>
      </c>
      <c r="G211" t="s">
        <v>381</v>
      </c>
      <c r="H211" t="s">
        <v>609</v>
      </c>
      <c r="I211" t="s">
        <v>209</v>
      </c>
      <c r="J211"/>
      <c r="K211" s="77">
        <v>4.9400000000000004</v>
      </c>
      <c r="L211" t="s">
        <v>102</v>
      </c>
      <c r="M211" s="78">
        <v>2.4299999999999999E-2</v>
      </c>
      <c r="N211" s="78">
        <v>5.16E-2</v>
      </c>
      <c r="O211" s="77">
        <v>7213205.0999999996</v>
      </c>
      <c r="P211" s="77">
        <v>87.92</v>
      </c>
      <c r="Q211" s="77">
        <v>0</v>
      </c>
      <c r="R211" s="77">
        <v>6341.84992392</v>
      </c>
      <c r="S211" s="78">
        <v>4.8999999999999998E-3</v>
      </c>
      <c r="T211" s="78">
        <v>3.0999999999999999E-3</v>
      </c>
      <c r="U211" s="78">
        <v>4.0000000000000002E-4</v>
      </c>
    </row>
    <row r="212" spans="2:21">
      <c r="B212" t="s">
        <v>833</v>
      </c>
      <c r="C212" t="s">
        <v>834</v>
      </c>
      <c r="D212" t="s">
        <v>100</v>
      </c>
      <c r="E212" t="s">
        <v>123</v>
      </c>
      <c r="F212" t="s">
        <v>641</v>
      </c>
      <c r="G212" t="s">
        <v>381</v>
      </c>
      <c r="H212" t="s">
        <v>609</v>
      </c>
      <c r="I212" t="s">
        <v>209</v>
      </c>
      <c r="J212"/>
      <c r="K212" s="77">
        <v>0.9</v>
      </c>
      <c r="L212" t="s">
        <v>102</v>
      </c>
      <c r="M212" s="78">
        <v>6.4000000000000001E-2</v>
      </c>
      <c r="N212" s="78">
        <v>5.6399999999999999E-2</v>
      </c>
      <c r="O212" s="77">
        <v>0.15</v>
      </c>
      <c r="P212" s="77">
        <v>101.3</v>
      </c>
      <c r="Q212" s="77">
        <v>0</v>
      </c>
      <c r="R212" s="77">
        <v>1.5195000000000001E-4</v>
      </c>
      <c r="S212" s="78">
        <v>0</v>
      </c>
      <c r="T212" s="78">
        <v>0</v>
      </c>
      <c r="U212" s="78">
        <v>0</v>
      </c>
    </row>
    <row r="213" spans="2:21">
      <c r="B213" t="s">
        <v>835</v>
      </c>
      <c r="C213" t="s">
        <v>836</v>
      </c>
      <c r="D213" t="s">
        <v>100</v>
      </c>
      <c r="E213" t="s">
        <v>123</v>
      </c>
      <c r="F213" t="s">
        <v>837</v>
      </c>
      <c r="G213" t="s">
        <v>132</v>
      </c>
      <c r="H213" t="s">
        <v>609</v>
      </c>
      <c r="I213" t="s">
        <v>209</v>
      </c>
      <c r="J213"/>
      <c r="K213" s="77">
        <v>0.98</v>
      </c>
      <c r="L213" t="s">
        <v>102</v>
      </c>
      <c r="M213" s="78">
        <v>2.1600000000000001E-2</v>
      </c>
      <c r="N213" s="78">
        <v>5.3199999999999997E-2</v>
      </c>
      <c r="O213" s="77">
        <v>7.0000000000000007E-2</v>
      </c>
      <c r="P213" s="77">
        <v>97.08</v>
      </c>
      <c r="Q213" s="77">
        <v>0</v>
      </c>
      <c r="R213" s="77">
        <v>6.7955999999999998E-5</v>
      </c>
      <c r="S213" s="78">
        <v>0</v>
      </c>
      <c r="T213" s="78">
        <v>0</v>
      </c>
      <c r="U213" s="78">
        <v>0</v>
      </c>
    </row>
    <row r="214" spans="2:21">
      <c r="B214" t="s">
        <v>838</v>
      </c>
      <c r="C214" t="s">
        <v>839</v>
      </c>
      <c r="D214" t="s">
        <v>100</v>
      </c>
      <c r="E214" t="s">
        <v>123</v>
      </c>
      <c r="F214" t="s">
        <v>837</v>
      </c>
      <c r="G214" t="s">
        <v>132</v>
      </c>
      <c r="H214" t="s">
        <v>609</v>
      </c>
      <c r="I214" t="s">
        <v>209</v>
      </c>
      <c r="J214"/>
      <c r="K214" s="77">
        <v>2.96</v>
      </c>
      <c r="L214" t="s">
        <v>102</v>
      </c>
      <c r="M214" s="78">
        <v>0.04</v>
      </c>
      <c r="N214" s="78">
        <v>5.0500000000000003E-2</v>
      </c>
      <c r="O214" s="77">
        <v>0.2</v>
      </c>
      <c r="P214" s="77">
        <v>97.11</v>
      </c>
      <c r="Q214" s="77">
        <v>0</v>
      </c>
      <c r="R214" s="77">
        <v>1.9421999999999999E-4</v>
      </c>
      <c r="S214" s="78">
        <v>0</v>
      </c>
      <c r="T214" s="78">
        <v>0</v>
      </c>
      <c r="U214" s="78">
        <v>0</v>
      </c>
    </row>
    <row r="215" spans="2:21">
      <c r="B215" t="s">
        <v>840</v>
      </c>
      <c r="C215" t="s">
        <v>841</v>
      </c>
      <c r="D215" t="s">
        <v>100</v>
      </c>
      <c r="E215" t="s">
        <v>123</v>
      </c>
      <c r="F215" t="s">
        <v>842</v>
      </c>
      <c r="G215" t="s">
        <v>843</v>
      </c>
      <c r="H215" t="s">
        <v>609</v>
      </c>
      <c r="I215" t="s">
        <v>209</v>
      </c>
      <c r="J215"/>
      <c r="K215" s="77">
        <v>1.21</v>
      </c>
      <c r="L215" t="s">
        <v>102</v>
      </c>
      <c r="M215" s="78">
        <v>3.3500000000000002E-2</v>
      </c>
      <c r="N215" s="78">
        <v>5.0700000000000002E-2</v>
      </c>
      <c r="O215" s="77">
        <v>0.18</v>
      </c>
      <c r="P215" s="77">
        <v>98.83</v>
      </c>
      <c r="Q215" s="77">
        <v>0</v>
      </c>
      <c r="R215" s="77">
        <v>1.77894E-4</v>
      </c>
      <c r="S215" s="78">
        <v>0</v>
      </c>
      <c r="T215" s="78">
        <v>0</v>
      </c>
      <c r="U215" s="78">
        <v>0</v>
      </c>
    </row>
    <row r="216" spans="2:21">
      <c r="B216" t="s">
        <v>844</v>
      </c>
      <c r="C216" t="s">
        <v>845</v>
      </c>
      <c r="D216" t="s">
        <v>100</v>
      </c>
      <c r="E216" t="s">
        <v>123</v>
      </c>
      <c r="F216" t="s">
        <v>842</v>
      </c>
      <c r="G216" t="s">
        <v>843</v>
      </c>
      <c r="H216" t="s">
        <v>609</v>
      </c>
      <c r="I216" t="s">
        <v>209</v>
      </c>
      <c r="J216"/>
      <c r="K216" s="77">
        <v>3.71</v>
      </c>
      <c r="L216" t="s">
        <v>102</v>
      </c>
      <c r="M216" s="78">
        <v>2.6200000000000001E-2</v>
      </c>
      <c r="N216" s="78">
        <v>5.1999999999999998E-2</v>
      </c>
      <c r="O216" s="77">
        <v>0.24</v>
      </c>
      <c r="P216" s="77">
        <v>91.08</v>
      </c>
      <c r="Q216" s="77">
        <v>0</v>
      </c>
      <c r="R216" s="77">
        <v>2.1859200000000001E-4</v>
      </c>
      <c r="S216" s="78">
        <v>0</v>
      </c>
      <c r="T216" s="78">
        <v>0</v>
      </c>
      <c r="U216" s="78">
        <v>0</v>
      </c>
    </row>
    <row r="217" spans="2:21">
      <c r="B217" t="s">
        <v>846</v>
      </c>
      <c r="C217" t="s">
        <v>847</v>
      </c>
      <c r="D217" t="s">
        <v>100</v>
      </c>
      <c r="E217" t="s">
        <v>123</v>
      </c>
      <c r="F217" t="s">
        <v>646</v>
      </c>
      <c r="G217" t="s">
        <v>127</v>
      </c>
      <c r="H217" t="s">
        <v>609</v>
      </c>
      <c r="I217" t="s">
        <v>209</v>
      </c>
      <c r="J217"/>
      <c r="K217" s="77">
        <v>1.69</v>
      </c>
      <c r="L217" t="s">
        <v>102</v>
      </c>
      <c r="M217" s="78">
        <v>3.2500000000000001E-2</v>
      </c>
      <c r="N217" s="78">
        <v>6.0499999999999998E-2</v>
      </c>
      <c r="O217" s="77">
        <v>40307.699999999997</v>
      </c>
      <c r="P217" s="77">
        <v>96.25</v>
      </c>
      <c r="Q217" s="77">
        <v>0</v>
      </c>
      <c r="R217" s="77">
        <v>38.796161249999997</v>
      </c>
      <c r="S217" s="78">
        <v>1E-4</v>
      </c>
      <c r="T217" s="78">
        <v>0</v>
      </c>
      <c r="U217" s="78">
        <v>0</v>
      </c>
    </row>
    <row r="218" spans="2:21">
      <c r="B218" t="s">
        <v>848</v>
      </c>
      <c r="C218" t="s">
        <v>849</v>
      </c>
      <c r="D218" t="s">
        <v>100</v>
      </c>
      <c r="E218" t="s">
        <v>123</v>
      </c>
      <c r="F218" t="s">
        <v>646</v>
      </c>
      <c r="G218" t="s">
        <v>127</v>
      </c>
      <c r="H218" t="s">
        <v>609</v>
      </c>
      <c r="I218" t="s">
        <v>209</v>
      </c>
      <c r="J218"/>
      <c r="K218" s="77">
        <v>2.37</v>
      </c>
      <c r="L218" t="s">
        <v>102</v>
      </c>
      <c r="M218" s="78">
        <v>5.7000000000000002E-2</v>
      </c>
      <c r="N218" s="78">
        <v>6.3899999999999998E-2</v>
      </c>
      <c r="O218" s="77">
        <v>7259286.2999999998</v>
      </c>
      <c r="P218" s="77">
        <v>98.88</v>
      </c>
      <c r="Q218" s="77">
        <v>0</v>
      </c>
      <c r="R218" s="77">
        <v>7177.9822934399999</v>
      </c>
      <c r="S218" s="78">
        <v>1.83E-2</v>
      </c>
      <c r="T218" s="78">
        <v>3.5000000000000001E-3</v>
      </c>
      <c r="U218" s="78">
        <v>5.0000000000000001E-4</v>
      </c>
    </row>
    <row r="219" spans="2:21">
      <c r="B219" t="s">
        <v>850</v>
      </c>
      <c r="C219" t="s">
        <v>851</v>
      </c>
      <c r="D219" t="s">
        <v>100</v>
      </c>
      <c r="E219" t="s">
        <v>123</v>
      </c>
      <c r="F219" t="s">
        <v>651</v>
      </c>
      <c r="G219" t="s">
        <v>127</v>
      </c>
      <c r="H219" t="s">
        <v>609</v>
      </c>
      <c r="I219" t="s">
        <v>209</v>
      </c>
      <c r="J219"/>
      <c r="K219" s="77">
        <v>1.91</v>
      </c>
      <c r="L219" t="s">
        <v>102</v>
      </c>
      <c r="M219" s="78">
        <v>2.8000000000000001E-2</v>
      </c>
      <c r="N219" s="78">
        <v>5.8400000000000001E-2</v>
      </c>
      <c r="O219" s="77">
        <v>2192369.31</v>
      </c>
      <c r="P219" s="77">
        <v>94.56</v>
      </c>
      <c r="Q219" s="77">
        <v>30.693169999999999</v>
      </c>
      <c r="R219" s="77">
        <v>2103.797589536</v>
      </c>
      <c r="S219" s="78">
        <v>6.3E-3</v>
      </c>
      <c r="T219" s="78">
        <v>1E-3</v>
      </c>
      <c r="U219" s="78">
        <v>1E-4</v>
      </c>
    </row>
    <row r="220" spans="2:21">
      <c r="B220" t="s">
        <v>852</v>
      </c>
      <c r="C220" t="s">
        <v>853</v>
      </c>
      <c r="D220" t="s">
        <v>100</v>
      </c>
      <c r="E220" t="s">
        <v>123</v>
      </c>
      <c r="F220" t="s">
        <v>651</v>
      </c>
      <c r="G220" t="s">
        <v>127</v>
      </c>
      <c r="H220" t="s">
        <v>609</v>
      </c>
      <c r="I220" t="s">
        <v>209</v>
      </c>
      <c r="J220"/>
      <c r="K220" s="77">
        <v>3.49</v>
      </c>
      <c r="L220" t="s">
        <v>102</v>
      </c>
      <c r="M220" s="78">
        <v>5.6500000000000002E-2</v>
      </c>
      <c r="N220" s="78">
        <v>6.25E-2</v>
      </c>
      <c r="O220" s="77">
        <v>5377822.8499999996</v>
      </c>
      <c r="P220" s="77">
        <v>100.78</v>
      </c>
      <c r="Q220" s="77">
        <v>0</v>
      </c>
      <c r="R220" s="77">
        <v>5419.7698682299997</v>
      </c>
      <c r="S220" s="78">
        <v>1.2500000000000001E-2</v>
      </c>
      <c r="T220" s="78">
        <v>2.7000000000000001E-3</v>
      </c>
      <c r="U220" s="78">
        <v>4.0000000000000002E-4</v>
      </c>
    </row>
    <row r="221" spans="2:21">
      <c r="B221" t="s">
        <v>854</v>
      </c>
      <c r="C221" t="s">
        <v>855</v>
      </c>
      <c r="D221" t="s">
        <v>100</v>
      </c>
      <c r="E221" t="s">
        <v>123</v>
      </c>
      <c r="F221" t="s">
        <v>856</v>
      </c>
      <c r="G221" t="s">
        <v>381</v>
      </c>
      <c r="H221" t="s">
        <v>609</v>
      </c>
      <c r="I221" t="s">
        <v>209</v>
      </c>
      <c r="J221"/>
      <c r="K221" s="77">
        <v>0.99</v>
      </c>
      <c r="L221" t="s">
        <v>102</v>
      </c>
      <c r="M221" s="78">
        <v>5.8999999999999997E-2</v>
      </c>
      <c r="N221" s="78">
        <v>5.45E-2</v>
      </c>
      <c r="O221" s="77">
        <v>89473.83</v>
      </c>
      <c r="P221" s="77">
        <v>100.49</v>
      </c>
      <c r="Q221" s="77">
        <v>94.752799999999993</v>
      </c>
      <c r="R221" s="77">
        <v>184.66505176699999</v>
      </c>
      <c r="S221" s="78">
        <v>2.9999999999999997E-4</v>
      </c>
      <c r="T221" s="78">
        <v>1E-4</v>
      </c>
      <c r="U221" s="78">
        <v>0</v>
      </c>
    </row>
    <row r="222" spans="2:21">
      <c r="B222" t="s">
        <v>857</v>
      </c>
      <c r="C222" t="s">
        <v>858</v>
      </c>
      <c r="D222" t="s">
        <v>100</v>
      </c>
      <c r="E222" t="s">
        <v>123</v>
      </c>
      <c r="F222" t="s">
        <v>856</v>
      </c>
      <c r="G222" t="s">
        <v>381</v>
      </c>
      <c r="H222" t="s">
        <v>609</v>
      </c>
      <c r="I222" t="s">
        <v>209</v>
      </c>
      <c r="J222"/>
      <c r="K222" s="77">
        <v>3.2</v>
      </c>
      <c r="L222" t="s">
        <v>102</v>
      </c>
      <c r="M222" s="78">
        <v>2.7E-2</v>
      </c>
      <c r="N222" s="78">
        <v>5.7000000000000002E-2</v>
      </c>
      <c r="O222" s="77">
        <v>1.5</v>
      </c>
      <c r="P222" s="77">
        <v>91.75</v>
      </c>
      <c r="Q222" s="77">
        <v>0</v>
      </c>
      <c r="R222" s="77">
        <v>1.3762500000000001E-3</v>
      </c>
      <c r="S222" s="78">
        <v>0</v>
      </c>
      <c r="T222" s="78">
        <v>0</v>
      </c>
      <c r="U222" s="78">
        <v>0</v>
      </c>
    </row>
    <row r="223" spans="2:21">
      <c r="B223" t="s">
        <v>859</v>
      </c>
      <c r="C223" t="s">
        <v>860</v>
      </c>
      <c r="D223" t="s">
        <v>100</v>
      </c>
      <c r="E223" t="s">
        <v>123</v>
      </c>
      <c r="F223" t="s">
        <v>861</v>
      </c>
      <c r="G223" t="s">
        <v>127</v>
      </c>
      <c r="H223" t="s">
        <v>609</v>
      </c>
      <c r="I223" t="s">
        <v>209</v>
      </c>
      <c r="J223"/>
      <c r="K223" s="77">
        <v>0.99</v>
      </c>
      <c r="L223" t="s">
        <v>102</v>
      </c>
      <c r="M223" s="78">
        <v>2.9499999999999998E-2</v>
      </c>
      <c r="N223" s="78">
        <v>4.6600000000000003E-2</v>
      </c>
      <c r="O223" s="77">
        <v>773178.7</v>
      </c>
      <c r="P223" s="77">
        <v>98.38</v>
      </c>
      <c r="Q223" s="77">
        <v>272.93133999999998</v>
      </c>
      <c r="R223" s="77">
        <v>1033.58454506</v>
      </c>
      <c r="S223" s="78">
        <v>1.44E-2</v>
      </c>
      <c r="T223" s="78">
        <v>5.0000000000000001E-4</v>
      </c>
      <c r="U223" s="78">
        <v>1E-4</v>
      </c>
    </row>
    <row r="224" spans="2:21">
      <c r="B224" t="s">
        <v>862</v>
      </c>
      <c r="C224" t="s">
        <v>863</v>
      </c>
      <c r="D224" t="s">
        <v>100</v>
      </c>
      <c r="E224" t="s">
        <v>123</v>
      </c>
      <c r="F224" t="s">
        <v>864</v>
      </c>
      <c r="G224" t="s">
        <v>615</v>
      </c>
      <c r="H224" t="s">
        <v>674</v>
      </c>
      <c r="I224" t="s">
        <v>150</v>
      </c>
      <c r="J224"/>
      <c r="K224" s="77">
        <v>2.1</v>
      </c>
      <c r="L224" t="s">
        <v>102</v>
      </c>
      <c r="M224" s="78">
        <v>2.9499999999999998E-2</v>
      </c>
      <c r="N224" s="78">
        <v>6.08E-2</v>
      </c>
      <c r="O224" s="77">
        <v>4828987.4400000004</v>
      </c>
      <c r="P224" s="77">
        <v>93.88</v>
      </c>
      <c r="Q224" s="77">
        <v>71.227559999999997</v>
      </c>
      <c r="R224" s="77">
        <v>4604.6809686719998</v>
      </c>
      <c r="S224" s="78">
        <v>1.2200000000000001E-2</v>
      </c>
      <c r="T224" s="78">
        <v>2.3E-3</v>
      </c>
      <c r="U224" s="78">
        <v>2.9999999999999997E-4</v>
      </c>
    </row>
    <row r="225" spans="2:21">
      <c r="B225" t="s">
        <v>865</v>
      </c>
      <c r="C225" t="s">
        <v>866</v>
      </c>
      <c r="D225" t="s">
        <v>100</v>
      </c>
      <c r="E225" t="s">
        <v>123</v>
      </c>
      <c r="F225" t="s">
        <v>864</v>
      </c>
      <c r="G225" t="s">
        <v>615</v>
      </c>
      <c r="H225" t="s">
        <v>674</v>
      </c>
      <c r="I225" t="s">
        <v>150</v>
      </c>
      <c r="J225"/>
      <c r="K225" s="77">
        <v>3.43</v>
      </c>
      <c r="L225" t="s">
        <v>102</v>
      </c>
      <c r="M225" s="78">
        <v>2.5499999999999998E-2</v>
      </c>
      <c r="N225" s="78">
        <v>0.06</v>
      </c>
      <c r="O225" s="77">
        <v>437363.7</v>
      </c>
      <c r="P225" s="77">
        <v>89.23</v>
      </c>
      <c r="Q225" s="77">
        <v>5.57639</v>
      </c>
      <c r="R225" s="77">
        <v>395.83601951000003</v>
      </c>
      <c r="S225" s="78">
        <v>8.0000000000000004E-4</v>
      </c>
      <c r="T225" s="78">
        <v>2.0000000000000001E-4</v>
      </c>
      <c r="U225" s="78">
        <v>0</v>
      </c>
    </row>
    <row r="226" spans="2:21">
      <c r="B226" t="s">
        <v>867</v>
      </c>
      <c r="C226" t="s">
        <v>868</v>
      </c>
      <c r="D226" t="s">
        <v>100</v>
      </c>
      <c r="E226" t="s">
        <v>123</v>
      </c>
      <c r="F226" t="s">
        <v>869</v>
      </c>
      <c r="G226" t="s">
        <v>718</v>
      </c>
      <c r="H226" t="s">
        <v>674</v>
      </c>
      <c r="I226" t="s">
        <v>150</v>
      </c>
      <c r="J226"/>
      <c r="K226" s="77">
        <v>2.39</v>
      </c>
      <c r="L226" t="s">
        <v>102</v>
      </c>
      <c r="M226" s="78">
        <v>3.4500000000000003E-2</v>
      </c>
      <c r="N226" s="78">
        <v>5.2499999999999998E-2</v>
      </c>
      <c r="O226" s="77">
        <v>2493317.46</v>
      </c>
      <c r="P226" s="77">
        <v>97.08</v>
      </c>
      <c r="Q226" s="77">
        <v>0</v>
      </c>
      <c r="R226" s="77">
        <v>2420.5125901679999</v>
      </c>
      <c r="S226" s="78">
        <v>5.7000000000000002E-3</v>
      </c>
      <c r="T226" s="78">
        <v>1.1999999999999999E-3</v>
      </c>
      <c r="U226" s="78">
        <v>2.0000000000000001E-4</v>
      </c>
    </row>
    <row r="227" spans="2:21">
      <c r="B227" t="s">
        <v>870</v>
      </c>
      <c r="C227" t="s">
        <v>871</v>
      </c>
      <c r="D227" t="s">
        <v>100</v>
      </c>
      <c r="E227" t="s">
        <v>123</v>
      </c>
      <c r="F227" t="s">
        <v>869</v>
      </c>
      <c r="G227" t="s">
        <v>718</v>
      </c>
      <c r="H227" t="s">
        <v>674</v>
      </c>
      <c r="I227" t="s">
        <v>150</v>
      </c>
      <c r="J227"/>
      <c r="K227" s="77">
        <v>5.0599999999999996</v>
      </c>
      <c r="L227" t="s">
        <v>102</v>
      </c>
      <c r="M227" s="78">
        <v>7.4999999999999997E-3</v>
      </c>
      <c r="N227" s="78">
        <v>4.5199999999999997E-2</v>
      </c>
      <c r="O227" s="77">
        <v>5545399.4699999997</v>
      </c>
      <c r="P227" s="77">
        <v>83.2</v>
      </c>
      <c r="Q227" s="77">
        <v>0</v>
      </c>
      <c r="R227" s="77">
        <v>4613.7723590400001</v>
      </c>
      <c r="S227" s="78">
        <v>1.04E-2</v>
      </c>
      <c r="T227" s="78">
        <v>2.3E-3</v>
      </c>
      <c r="U227" s="78">
        <v>2.9999999999999997E-4</v>
      </c>
    </row>
    <row r="228" spans="2:21">
      <c r="B228" t="s">
        <v>872</v>
      </c>
      <c r="C228" t="s">
        <v>873</v>
      </c>
      <c r="D228" t="s">
        <v>100</v>
      </c>
      <c r="E228" t="s">
        <v>123</v>
      </c>
      <c r="F228" t="s">
        <v>874</v>
      </c>
      <c r="G228" t="s">
        <v>718</v>
      </c>
      <c r="H228" t="s">
        <v>667</v>
      </c>
      <c r="I228" t="s">
        <v>209</v>
      </c>
      <c r="J228"/>
      <c r="K228" s="77">
        <v>3.26</v>
      </c>
      <c r="L228" t="s">
        <v>102</v>
      </c>
      <c r="M228" s="78">
        <v>2.0500000000000001E-2</v>
      </c>
      <c r="N228" s="78">
        <v>5.3199999999999997E-2</v>
      </c>
      <c r="O228" s="77">
        <v>78765.47</v>
      </c>
      <c r="P228" s="77">
        <v>90.8</v>
      </c>
      <c r="Q228" s="77">
        <v>0</v>
      </c>
      <c r="R228" s="77">
        <v>71.519046759999995</v>
      </c>
      <c r="S228" s="78">
        <v>1E-4</v>
      </c>
      <c r="T228" s="78">
        <v>0</v>
      </c>
      <c r="U228" s="78">
        <v>0</v>
      </c>
    </row>
    <row r="229" spans="2:21">
      <c r="B229" t="s">
        <v>875</v>
      </c>
      <c r="C229" t="s">
        <v>876</v>
      </c>
      <c r="D229" t="s">
        <v>100</v>
      </c>
      <c r="E229" t="s">
        <v>123</v>
      </c>
      <c r="F229" t="s">
        <v>874</v>
      </c>
      <c r="G229" t="s">
        <v>718</v>
      </c>
      <c r="H229" t="s">
        <v>667</v>
      </c>
      <c r="I229" t="s">
        <v>209</v>
      </c>
      <c r="J229"/>
      <c r="K229" s="77">
        <v>4.0599999999999996</v>
      </c>
      <c r="L229" t="s">
        <v>102</v>
      </c>
      <c r="M229" s="78">
        <v>2.5000000000000001E-3</v>
      </c>
      <c r="N229" s="78">
        <v>5.4800000000000001E-2</v>
      </c>
      <c r="O229" s="77">
        <v>3270216.92</v>
      </c>
      <c r="P229" s="77">
        <v>81.400000000000006</v>
      </c>
      <c r="Q229" s="77">
        <v>0</v>
      </c>
      <c r="R229" s="77">
        <v>2661.9565728799998</v>
      </c>
      <c r="S229" s="78">
        <v>5.7999999999999996E-3</v>
      </c>
      <c r="T229" s="78">
        <v>1.2999999999999999E-3</v>
      </c>
      <c r="U229" s="78">
        <v>2.0000000000000001E-4</v>
      </c>
    </row>
    <row r="230" spans="2:21">
      <c r="B230" t="s">
        <v>877</v>
      </c>
      <c r="C230" t="s">
        <v>878</v>
      </c>
      <c r="D230" t="s">
        <v>100</v>
      </c>
      <c r="E230" t="s">
        <v>123</v>
      </c>
      <c r="F230" t="s">
        <v>879</v>
      </c>
      <c r="G230" t="s">
        <v>615</v>
      </c>
      <c r="H230" t="s">
        <v>674</v>
      </c>
      <c r="I230" t="s">
        <v>150</v>
      </c>
      <c r="J230"/>
      <c r="K230" s="77">
        <v>2.83</v>
      </c>
      <c r="L230" t="s">
        <v>102</v>
      </c>
      <c r="M230" s="78">
        <v>2.4E-2</v>
      </c>
      <c r="N230" s="78">
        <v>5.8099999999999999E-2</v>
      </c>
      <c r="O230" s="77">
        <v>2.1</v>
      </c>
      <c r="P230" s="77">
        <v>91.67</v>
      </c>
      <c r="Q230" s="77">
        <v>0</v>
      </c>
      <c r="R230" s="77">
        <v>1.9250700000000001E-3</v>
      </c>
      <c r="S230" s="78">
        <v>0</v>
      </c>
      <c r="T230" s="78">
        <v>0</v>
      </c>
      <c r="U230" s="78">
        <v>0</v>
      </c>
    </row>
    <row r="231" spans="2:21">
      <c r="B231" t="s">
        <v>880</v>
      </c>
      <c r="C231" t="s">
        <v>881</v>
      </c>
      <c r="D231" t="s">
        <v>100</v>
      </c>
      <c r="E231" t="s">
        <v>123</v>
      </c>
      <c r="F231" t="s">
        <v>670</v>
      </c>
      <c r="G231" t="s">
        <v>132</v>
      </c>
      <c r="H231" t="s">
        <v>667</v>
      </c>
      <c r="I231" t="s">
        <v>209</v>
      </c>
      <c r="J231"/>
      <c r="K231" s="77">
        <v>1.48</v>
      </c>
      <c r="L231" t="s">
        <v>102</v>
      </c>
      <c r="M231" s="78">
        <v>4.1399999999999999E-2</v>
      </c>
      <c r="N231" s="78">
        <v>5.4100000000000002E-2</v>
      </c>
      <c r="O231" s="77">
        <v>209795.12</v>
      </c>
      <c r="P231" s="77">
        <v>98.21</v>
      </c>
      <c r="Q231" s="77">
        <v>111.41168</v>
      </c>
      <c r="R231" s="77">
        <v>317.45146735200001</v>
      </c>
      <c r="S231" s="78">
        <v>8.9999999999999998E-4</v>
      </c>
      <c r="T231" s="78">
        <v>2.0000000000000001E-4</v>
      </c>
      <c r="U231" s="78">
        <v>0</v>
      </c>
    </row>
    <row r="232" spans="2:21">
      <c r="B232" t="s">
        <v>882</v>
      </c>
      <c r="C232" t="s">
        <v>883</v>
      </c>
      <c r="D232" t="s">
        <v>100</v>
      </c>
      <c r="E232" t="s">
        <v>123</v>
      </c>
      <c r="F232" t="s">
        <v>670</v>
      </c>
      <c r="G232" t="s">
        <v>132</v>
      </c>
      <c r="H232" t="s">
        <v>667</v>
      </c>
      <c r="I232" t="s">
        <v>209</v>
      </c>
      <c r="J232"/>
      <c r="K232" s="77">
        <v>2.0299999999999998</v>
      </c>
      <c r="L232" t="s">
        <v>102</v>
      </c>
      <c r="M232" s="78">
        <v>3.5499999999999997E-2</v>
      </c>
      <c r="N232" s="78">
        <v>5.6099999999999997E-2</v>
      </c>
      <c r="O232" s="77">
        <v>1866223.31</v>
      </c>
      <c r="P232" s="77">
        <v>96.08</v>
      </c>
      <c r="Q232" s="77">
        <v>551.12967000000003</v>
      </c>
      <c r="R232" s="77">
        <v>2344.1970262479999</v>
      </c>
      <c r="S232" s="78">
        <v>4.7999999999999996E-3</v>
      </c>
      <c r="T232" s="78">
        <v>1.1000000000000001E-3</v>
      </c>
      <c r="U232" s="78">
        <v>2.0000000000000001E-4</v>
      </c>
    </row>
    <row r="233" spans="2:21">
      <c r="B233" t="s">
        <v>884</v>
      </c>
      <c r="C233" t="s">
        <v>885</v>
      </c>
      <c r="D233" t="s">
        <v>100</v>
      </c>
      <c r="E233" t="s">
        <v>123</v>
      </c>
      <c r="F233" t="s">
        <v>670</v>
      </c>
      <c r="G233" t="s">
        <v>132</v>
      </c>
      <c r="H233" t="s">
        <v>667</v>
      </c>
      <c r="I233" t="s">
        <v>209</v>
      </c>
      <c r="J233"/>
      <c r="K233" s="77">
        <v>2.5299999999999998</v>
      </c>
      <c r="L233" t="s">
        <v>102</v>
      </c>
      <c r="M233" s="78">
        <v>2.5000000000000001E-2</v>
      </c>
      <c r="N233" s="78">
        <v>5.5800000000000002E-2</v>
      </c>
      <c r="O233" s="77">
        <v>8042371.8499999996</v>
      </c>
      <c r="P233" s="77">
        <v>93.8</v>
      </c>
      <c r="Q233" s="77">
        <v>0</v>
      </c>
      <c r="R233" s="77">
        <v>7543.7447953000001</v>
      </c>
      <c r="S233" s="78">
        <v>7.1000000000000004E-3</v>
      </c>
      <c r="T233" s="78">
        <v>3.7000000000000002E-3</v>
      </c>
      <c r="U233" s="78">
        <v>5.0000000000000001E-4</v>
      </c>
    </row>
    <row r="234" spans="2:21">
      <c r="B234" t="s">
        <v>886</v>
      </c>
      <c r="C234" t="s">
        <v>887</v>
      </c>
      <c r="D234" t="s">
        <v>100</v>
      </c>
      <c r="E234" t="s">
        <v>123</v>
      </c>
      <c r="F234" t="s">
        <v>670</v>
      </c>
      <c r="G234" t="s">
        <v>132</v>
      </c>
      <c r="H234" t="s">
        <v>667</v>
      </c>
      <c r="I234" t="s">
        <v>209</v>
      </c>
      <c r="J234"/>
      <c r="K234" s="77">
        <v>4.32</v>
      </c>
      <c r="L234" t="s">
        <v>102</v>
      </c>
      <c r="M234" s="78">
        <v>4.7300000000000002E-2</v>
      </c>
      <c r="N234" s="78">
        <v>5.79E-2</v>
      </c>
      <c r="O234" s="77">
        <v>3759321.53</v>
      </c>
      <c r="P234" s="77">
        <v>95.85</v>
      </c>
      <c r="Q234" s="77">
        <v>89.401889999999995</v>
      </c>
      <c r="R234" s="77">
        <v>3692.7115765049998</v>
      </c>
      <c r="S234" s="78">
        <v>9.4999999999999998E-3</v>
      </c>
      <c r="T234" s="78">
        <v>1.8E-3</v>
      </c>
      <c r="U234" s="78">
        <v>2.9999999999999997E-4</v>
      </c>
    </row>
    <row r="235" spans="2:21">
      <c r="B235" t="s">
        <v>888</v>
      </c>
      <c r="C235" t="s">
        <v>889</v>
      </c>
      <c r="D235" t="s">
        <v>100</v>
      </c>
      <c r="E235" t="s">
        <v>123</v>
      </c>
      <c r="F235" t="s">
        <v>890</v>
      </c>
      <c r="G235" t="s">
        <v>485</v>
      </c>
      <c r="H235" t="s">
        <v>674</v>
      </c>
      <c r="I235" t="s">
        <v>150</v>
      </c>
      <c r="J235"/>
      <c r="K235" s="77">
        <v>2.2999999999999998</v>
      </c>
      <c r="L235" t="s">
        <v>102</v>
      </c>
      <c r="M235" s="78">
        <v>3.27E-2</v>
      </c>
      <c r="N235" s="78">
        <v>5.2400000000000002E-2</v>
      </c>
      <c r="O235" s="77">
        <v>1980386.4</v>
      </c>
      <c r="P235" s="77">
        <v>96.17</v>
      </c>
      <c r="Q235" s="77">
        <v>0</v>
      </c>
      <c r="R235" s="77">
        <v>1904.5376008799999</v>
      </c>
      <c r="S235" s="78">
        <v>6.3E-3</v>
      </c>
      <c r="T235" s="78">
        <v>8.9999999999999998E-4</v>
      </c>
      <c r="U235" s="78">
        <v>1E-4</v>
      </c>
    </row>
    <row r="236" spans="2:21">
      <c r="B236" t="s">
        <v>891</v>
      </c>
      <c r="C236" t="s">
        <v>892</v>
      </c>
      <c r="D236" t="s">
        <v>100</v>
      </c>
      <c r="E236" t="s">
        <v>123</v>
      </c>
      <c r="F236" t="s">
        <v>683</v>
      </c>
      <c r="G236" t="s">
        <v>615</v>
      </c>
      <c r="H236" t="s">
        <v>667</v>
      </c>
      <c r="I236" t="s">
        <v>209</v>
      </c>
      <c r="J236"/>
      <c r="K236" s="77">
        <v>2.5099999999999998</v>
      </c>
      <c r="L236" t="s">
        <v>102</v>
      </c>
      <c r="M236" s="78">
        <v>4.2999999999999997E-2</v>
      </c>
      <c r="N236" s="78">
        <v>6.0699999999999997E-2</v>
      </c>
      <c r="O236" s="77">
        <v>3756553.69</v>
      </c>
      <c r="P236" s="77">
        <v>97.81</v>
      </c>
      <c r="Q236" s="77">
        <v>0</v>
      </c>
      <c r="R236" s="77">
        <v>3674.2851641890002</v>
      </c>
      <c r="S236" s="78">
        <v>3.0999999999999999E-3</v>
      </c>
      <c r="T236" s="78">
        <v>1.8E-3</v>
      </c>
      <c r="U236" s="78">
        <v>2.9999999999999997E-4</v>
      </c>
    </row>
    <row r="237" spans="2:21">
      <c r="B237" t="s">
        <v>893</v>
      </c>
      <c r="C237" t="s">
        <v>894</v>
      </c>
      <c r="D237" t="s">
        <v>100</v>
      </c>
      <c r="E237" t="s">
        <v>123</v>
      </c>
      <c r="F237" t="s">
        <v>895</v>
      </c>
      <c r="G237" t="s">
        <v>666</v>
      </c>
      <c r="H237" t="s">
        <v>674</v>
      </c>
      <c r="I237" t="s">
        <v>150</v>
      </c>
      <c r="J237"/>
      <c r="K237" s="77">
        <v>1.08</v>
      </c>
      <c r="L237" t="s">
        <v>102</v>
      </c>
      <c r="M237" s="78">
        <v>3.5000000000000003E-2</v>
      </c>
      <c r="N237" s="78">
        <v>5.96E-2</v>
      </c>
      <c r="O237" s="77">
        <v>2181853.73</v>
      </c>
      <c r="P237" s="77">
        <v>98.76</v>
      </c>
      <c r="Q237" s="77">
        <v>0</v>
      </c>
      <c r="R237" s="77">
        <v>2154.7987437480001</v>
      </c>
      <c r="S237" s="78">
        <v>9.1000000000000004E-3</v>
      </c>
      <c r="T237" s="78">
        <v>1.1000000000000001E-3</v>
      </c>
      <c r="U237" s="78">
        <v>2.0000000000000001E-4</v>
      </c>
    </row>
    <row r="238" spans="2:21">
      <c r="B238" t="s">
        <v>896</v>
      </c>
      <c r="C238" t="s">
        <v>897</v>
      </c>
      <c r="D238" t="s">
        <v>100</v>
      </c>
      <c r="E238" t="s">
        <v>123</v>
      </c>
      <c r="F238" t="s">
        <v>895</v>
      </c>
      <c r="G238" t="s">
        <v>666</v>
      </c>
      <c r="H238" t="s">
        <v>674</v>
      </c>
      <c r="I238" t="s">
        <v>150</v>
      </c>
      <c r="J238"/>
      <c r="K238" s="77">
        <v>2.17</v>
      </c>
      <c r="L238" t="s">
        <v>102</v>
      </c>
      <c r="M238" s="78">
        <v>4.99E-2</v>
      </c>
      <c r="N238" s="78">
        <v>5.62E-2</v>
      </c>
      <c r="O238" s="77">
        <v>1270858.26</v>
      </c>
      <c r="P238" s="77">
        <v>100.04</v>
      </c>
      <c r="Q238" s="77">
        <v>0</v>
      </c>
      <c r="R238" s="77">
        <v>1271.3666033039999</v>
      </c>
      <c r="S238" s="78">
        <v>6.0000000000000001E-3</v>
      </c>
      <c r="T238" s="78">
        <v>5.9999999999999995E-4</v>
      </c>
      <c r="U238" s="78">
        <v>1E-4</v>
      </c>
    </row>
    <row r="239" spans="2:21">
      <c r="B239" t="s">
        <v>898</v>
      </c>
      <c r="C239" t="s">
        <v>899</v>
      </c>
      <c r="D239" t="s">
        <v>100</v>
      </c>
      <c r="E239" t="s">
        <v>123</v>
      </c>
      <c r="F239" t="s">
        <v>895</v>
      </c>
      <c r="G239" t="s">
        <v>666</v>
      </c>
      <c r="H239" t="s">
        <v>674</v>
      </c>
      <c r="I239" t="s">
        <v>150</v>
      </c>
      <c r="J239"/>
      <c r="K239" s="77">
        <v>2.41</v>
      </c>
      <c r="L239" t="s">
        <v>102</v>
      </c>
      <c r="M239" s="78">
        <v>2.6499999999999999E-2</v>
      </c>
      <c r="N239" s="78">
        <v>6.4399999999999999E-2</v>
      </c>
      <c r="O239" s="77">
        <v>1669940.46</v>
      </c>
      <c r="P239" s="77">
        <v>92.35</v>
      </c>
      <c r="Q239" s="77">
        <v>0</v>
      </c>
      <c r="R239" s="77">
        <v>1542.1900148100001</v>
      </c>
      <c r="S239" s="78">
        <v>2.3E-3</v>
      </c>
      <c r="T239" s="78">
        <v>8.0000000000000004E-4</v>
      </c>
      <c r="U239" s="78">
        <v>1E-4</v>
      </c>
    </row>
    <row r="240" spans="2:21">
      <c r="B240" t="s">
        <v>900</v>
      </c>
      <c r="C240" t="s">
        <v>901</v>
      </c>
      <c r="D240" t="s">
        <v>100</v>
      </c>
      <c r="E240" t="s">
        <v>123</v>
      </c>
      <c r="F240" t="s">
        <v>902</v>
      </c>
      <c r="G240" t="s">
        <v>615</v>
      </c>
      <c r="H240" t="s">
        <v>667</v>
      </c>
      <c r="I240" t="s">
        <v>209</v>
      </c>
      <c r="J240"/>
      <c r="K240" s="77">
        <v>3.92</v>
      </c>
      <c r="L240" t="s">
        <v>102</v>
      </c>
      <c r="M240" s="78">
        <v>5.3400000000000003E-2</v>
      </c>
      <c r="N240" s="78">
        <v>6.0999999999999999E-2</v>
      </c>
      <c r="O240" s="77">
        <v>5407254.54</v>
      </c>
      <c r="P240" s="77">
        <v>97.88</v>
      </c>
      <c r="Q240" s="77">
        <v>0</v>
      </c>
      <c r="R240" s="77">
        <v>5292.6207437519997</v>
      </c>
      <c r="S240" s="78">
        <v>1.35E-2</v>
      </c>
      <c r="T240" s="78">
        <v>2.5999999999999999E-3</v>
      </c>
      <c r="U240" s="78">
        <v>4.0000000000000002E-4</v>
      </c>
    </row>
    <row r="241" spans="2:21">
      <c r="B241" t="s">
        <v>903</v>
      </c>
      <c r="C241" t="s">
        <v>904</v>
      </c>
      <c r="D241" t="s">
        <v>100</v>
      </c>
      <c r="E241" t="s">
        <v>123</v>
      </c>
      <c r="F241" t="s">
        <v>692</v>
      </c>
      <c r="G241" t="s">
        <v>381</v>
      </c>
      <c r="H241" t="s">
        <v>693</v>
      </c>
      <c r="I241" t="s">
        <v>209</v>
      </c>
      <c r="J241"/>
      <c r="K241" s="77">
        <v>3.97</v>
      </c>
      <c r="L241" t="s">
        <v>102</v>
      </c>
      <c r="M241" s="78">
        <v>2.5000000000000001E-2</v>
      </c>
      <c r="N241" s="78">
        <v>5.9700000000000003E-2</v>
      </c>
      <c r="O241" s="77">
        <v>785582.92</v>
      </c>
      <c r="P241" s="77">
        <v>88.16</v>
      </c>
      <c r="Q241" s="77">
        <v>0</v>
      </c>
      <c r="R241" s="77">
        <v>692.56990227200004</v>
      </c>
      <c r="S241" s="78">
        <v>8.9999999999999998E-4</v>
      </c>
      <c r="T241" s="78">
        <v>2.9999999999999997E-4</v>
      </c>
      <c r="U241" s="78">
        <v>0</v>
      </c>
    </row>
    <row r="242" spans="2:21">
      <c r="B242" t="s">
        <v>905</v>
      </c>
      <c r="C242" t="s">
        <v>906</v>
      </c>
      <c r="D242" t="s">
        <v>100</v>
      </c>
      <c r="E242" t="s">
        <v>123</v>
      </c>
      <c r="F242" t="s">
        <v>702</v>
      </c>
      <c r="G242" t="s">
        <v>907</v>
      </c>
      <c r="H242" t="s">
        <v>703</v>
      </c>
      <c r="I242" t="s">
        <v>150</v>
      </c>
      <c r="J242"/>
      <c r="K242" s="77">
        <v>1.91</v>
      </c>
      <c r="L242" t="s">
        <v>102</v>
      </c>
      <c r="M242" s="78">
        <v>3.7499999999999999E-2</v>
      </c>
      <c r="N242" s="78">
        <v>5.8200000000000002E-2</v>
      </c>
      <c r="O242" s="77">
        <v>2021787.35</v>
      </c>
      <c r="P242" s="77">
        <v>96.32</v>
      </c>
      <c r="Q242" s="77">
        <v>331.98689000000002</v>
      </c>
      <c r="R242" s="77">
        <v>2279.3724655199999</v>
      </c>
      <c r="S242" s="78">
        <v>5.4999999999999997E-3</v>
      </c>
      <c r="T242" s="78">
        <v>1.1000000000000001E-3</v>
      </c>
      <c r="U242" s="78">
        <v>2.0000000000000001E-4</v>
      </c>
    </row>
    <row r="243" spans="2:21">
      <c r="B243" t="s">
        <v>908</v>
      </c>
      <c r="C243" t="s">
        <v>909</v>
      </c>
      <c r="D243" t="s">
        <v>100</v>
      </c>
      <c r="E243" t="s">
        <v>123</v>
      </c>
      <c r="F243" t="s">
        <v>702</v>
      </c>
      <c r="G243" t="s">
        <v>907</v>
      </c>
      <c r="H243" t="s">
        <v>703</v>
      </c>
      <c r="I243" t="s">
        <v>150</v>
      </c>
      <c r="J243"/>
      <c r="K243" s="77">
        <v>3.67</v>
      </c>
      <c r="L243" t="s">
        <v>102</v>
      </c>
      <c r="M243" s="78">
        <v>2.6599999999999999E-2</v>
      </c>
      <c r="N243" s="78">
        <v>6.9000000000000006E-2</v>
      </c>
      <c r="O243" s="77">
        <v>12482453.23</v>
      </c>
      <c r="P243" s="77">
        <v>86.57</v>
      </c>
      <c r="Q243" s="77">
        <v>0</v>
      </c>
      <c r="R243" s="77">
        <v>10806.059761211</v>
      </c>
      <c r="S243" s="78">
        <v>1.52E-2</v>
      </c>
      <c r="T243" s="78">
        <v>5.3E-3</v>
      </c>
      <c r="U243" s="78">
        <v>8.0000000000000004E-4</v>
      </c>
    </row>
    <row r="244" spans="2:21">
      <c r="B244" t="s">
        <v>910</v>
      </c>
      <c r="C244" t="s">
        <v>911</v>
      </c>
      <c r="D244" t="s">
        <v>100</v>
      </c>
      <c r="E244" t="s">
        <v>123</v>
      </c>
      <c r="F244" t="s">
        <v>912</v>
      </c>
      <c r="G244" t="s">
        <v>615</v>
      </c>
      <c r="H244" t="s">
        <v>703</v>
      </c>
      <c r="I244" t="s">
        <v>150</v>
      </c>
      <c r="J244"/>
      <c r="K244" s="77">
        <v>3.37</v>
      </c>
      <c r="L244" t="s">
        <v>102</v>
      </c>
      <c r="M244" s="78">
        <v>4.53E-2</v>
      </c>
      <c r="N244" s="78">
        <v>6.1499999999999999E-2</v>
      </c>
      <c r="O244" s="77">
        <v>10454921.98</v>
      </c>
      <c r="P244" s="77">
        <v>95.06</v>
      </c>
      <c r="Q244" s="77">
        <v>236.80398</v>
      </c>
      <c r="R244" s="77">
        <v>10175.252814187999</v>
      </c>
      <c r="S244" s="78">
        <v>1.49E-2</v>
      </c>
      <c r="T244" s="78">
        <v>5.0000000000000001E-3</v>
      </c>
      <c r="U244" s="78">
        <v>6.9999999999999999E-4</v>
      </c>
    </row>
    <row r="245" spans="2:21">
      <c r="B245" t="s">
        <v>913</v>
      </c>
      <c r="C245" t="s">
        <v>914</v>
      </c>
      <c r="D245" t="s">
        <v>100</v>
      </c>
      <c r="E245" t="s">
        <v>123</v>
      </c>
      <c r="F245" t="s">
        <v>915</v>
      </c>
      <c r="G245" t="s">
        <v>615</v>
      </c>
      <c r="H245" t="s">
        <v>703</v>
      </c>
      <c r="I245" t="s">
        <v>150</v>
      </c>
      <c r="J245"/>
      <c r="K245" s="77">
        <v>3.42</v>
      </c>
      <c r="L245" t="s">
        <v>102</v>
      </c>
      <c r="M245" s="78">
        <v>2.5000000000000001E-2</v>
      </c>
      <c r="N245" s="78">
        <v>6.3500000000000001E-2</v>
      </c>
      <c r="O245" s="77">
        <v>3740320.7</v>
      </c>
      <c r="P245" s="77">
        <v>88.04</v>
      </c>
      <c r="Q245" s="77">
        <v>46.754010000000001</v>
      </c>
      <c r="R245" s="77">
        <v>3339.73235428</v>
      </c>
      <c r="S245" s="78">
        <v>1.77E-2</v>
      </c>
      <c r="T245" s="78">
        <v>1.6000000000000001E-3</v>
      </c>
      <c r="U245" s="78">
        <v>2.0000000000000001E-4</v>
      </c>
    </row>
    <row r="246" spans="2:21">
      <c r="B246" t="s">
        <v>916</v>
      </c>
      <c r="C246" t="s">
        <v>917</v>
      </c>
      <c r="D246" t="s">
        <v>100</v>
      </c>
      <c r="E246" t="s">
        <v>123</v>
      </c>
      <c r="F246" t="s">
        <v>869</v>
      </c>
      <c r="G246" t="s">
        <v>718</v>
      </c>
      <c r="H246" t="s">
        <v>212</v>
      </c>
      <c r="I246" t="s">
        <v>213</v>
      </c>
      <c r="J246"/>
      <c r="K246" s="77">
        <v>1.47</v>
      </c>
      <c r="L246" t="s">
        <v>102</v>
      </c>
      <c r="M246" s="78">
        <v>4.2500000000000003E-2</v>
      </c>
      <c r="N246" s="78">
        <v>4.7500000000000001E-2</v>
      </c>
      <c r="O246" s="77">
        <v>316419.84000000003</v>
      </c>
      <c r="P246" s="77">
        <v>100.73</v>
      </c>
      <c r="Q246" s="77">
        <v>0</v>
      </c>
      <c r="R246" s="77">
        <v>318.72970483199998</v>
      </c>
      <c r="S246" s="78">
        <v>3.3999999999999998E-3</v>
      </c>
      <c r="T246" s="78">
        <v>2.0000000000000001E-4</v>
      </c>
      <c r="U246" s="78">
        <v>0</v>
      </c>
    </row>
    <row r="247" spans="2:21">
      <c r="B247" t="s">
        <v>918</v>
      </c>
      <c r="C247" t="s">
        <v>919</v>
      </c>
      <c r="D247" t="s">
        <v>100</v>
      </c>
      <c r="E247" t="s">
        <v>123</v>
      </c>
      <c r="F247" t="s">
        <v>920</v>
      </c>
      <c r="G247" t="s">
        <v>718</v>
      </c>
      <c r="H247" t="s">
        <v>212</v>
      </c>
      <c r="I247" t="s">
        <v>213</v>
      </c>
      <c r="J247"/>
      <c r="K247" s="77">
        <v>3.73</v>
      </c>
      <c r="L247" t="s">
        <v>102</v>
      </c>
      <c r="M247" s="78">
        <v>6.0499999999999998E-2</v>
      </c>
      <c r="N247" s="78">
        <v>6.0299999999999999E-2</v>
      </c>
      <c r="O247" s="77">
        <v>3409451.93</v>
      </c>
      <c r="P247" s="77">
        <v>101.87</v>
      </c>
      <c r="Q247" s="77">
        <v>0</v>
      </c>
      <c r="R247" s="77">
        <v>3473.208681091</v>
      </c>
      <c r="S247" s="78">
        <v>1.55E-2</v>
      </c>
      <c r="T247" s="78">
        <v>1.6999999999999999E-3</v>
      </c>
      <c r="U247" s="78">
        <v>2.0000000000000001E-4</v>
      </c>
    </row>
    <row r="248" spans="2:21">
      <c r="B248" t="s">
        <v>921</v>
      </c>
      <c r="C248" t="s">
        <v>922</v>
      </c>
      <c r="D248" t="s">
        <v>100</v>
      </c>
      <c r="E248" t="s">
        <v>123</v>
      </c>
      <c r="F248" t="s">
        <v>920</v>
      </c>
      <c r="G248" t="s">
        <v>718</v>
      </c>
      <c r="H248" t="s">
        <v>212</v>
      </c>
      <c r="I248" t="s">
        <v>213</v>
      </c>
      <c r="J248"/>
      <c r="K248" s="77">
        <v>1.46</v>
      </c>
      <c r="L248" t="s">
        <v>102</v>
      </c>
      <c r="M248" s="78">
        <v>3.5499999999999997E-2</v>
      </c>
      <c r="N248" s="78">
        <v>6.9699999999999998E-2</v>
      </c>
      <c r="O248" s="77">
        <v>679226.56</v>
      </c>
      <c r="P248" s="77">
        <v>95.38</v>
      </c>
      <c r="Q248" s="77">
        <v>184.87698</v>
      </c>
      <c r="R248" s="77">
        <v>832.72327292800003</v>
      </c>
      <c r="S248" s="78">
        <v>2.3999999999999998E-3</v>
      </c>
      <c r="T248" s="78">
        <v>4.0000000000000002E-4</v>
      </c>
      <c r="U248" s="78">
        <v>1E-4</v>
      </c>
    </row>
    <row r="249" spans="2:21">
      <c r="B249" t="s">
        <v>923</v>
      </c>
      <c r="C249" t="s">
        <v>924</v>
      </c>
      <c r="D249" t="s">
        <v>100</v>
      </c>
      <c r="E249" t="s">
        <v>123</v>
      </c>
      <c r="F249" t="s">
        <v>925</v>
      </c>
      <c r="G249" t="s">
        <v>367</v>
      </c>
      <c r="H249" t="s">
        <v>212</v>
      </c>
      <c r="I249" t="s">
        <v>213</v>
      </c>
      <c r="J249"/>
      <c r="K249" s="77">
        <v>2.48</v>
      </c>
      <c r="L249" t="s">
        <v>102</v>
      </c>
      <c r="M249" s="78">
        <v>0.01</v>
      </c>
      <c r="N249" s="78">
        <v>6.7299999999999999E-2</v>
      </c>
      <c r="O249" s="77">
        <v>1049085.1499999999</v>
      </c>
      <c r="P249" s="77">
        <v>87.2</v>
      </c>
      <c r="Q249" s="77">
        <v>5.2454299999999998</v>
      </c>
      <c r="R249" s="77">
        <v>920.04768079999997</v>
      </c>
      <c r="S249" s="78">
        <v>5.7999999999999996E-3</v>
      </c>
      <c r="T249" s="78">
        <v>5.0000000000000001E-4</v>
      </c>
      <c r="U249" s="78">
        <v>1E-4</v>
      </c>
    </row>
    <row r="250" spans="2:21">
      <c r="B250" s="84" t="s">
        <v>344</v>
      </c>
      <c r="C250" s="16"/>
      <c r="D250" s="16"/>
      <c r="E250" s="16"/>
      <c r="F250" s="16"/>
      <c r="K250" s="85">
        <v>3.68</v>
      </c>
      <c r="N250" s="86">
        <v>7.8299999999999995E-2</v>
      </c>
      <c r="O250" s="85">
        <v>20378473.129999999</v>
      </c>
      <c r="Q250" s="85">
        <v>592.53511000000003</v>
      </c>
      <c r="R250" s="85">
        <v>20206.093218999998</v>
      </c>
      <c r="T250" s="86">
        <v>9.9000000000000008E-3</v>
      </c>
      <c r="U250" s="86">
        <v>1.4E-3</v>
      </c>
    </row>
    <row r="251" spans="2:21">
      <c r="B251" t="s">
        <v>926</v>
      </c>
      <c r="C251" t="s">
        <v>927</v>
      </c>
      <c r="D251" t="s">
        <v>100</v>
      </c>
      <c r="E251" t="s">
        <v>123</v>
      </c>
      <c r="F251" t="s">
        <v>755</v>
      </c>
      <c r="G251" t="s">
        <v>756</v>
      </c>
      <c r="H251" t="s">
        <v>414</v>
      </c>
      <c r="I251" t="s">
        <v>209</v>
      </c>
      <c r="J251"/>
      <c r="K251" s="77">
        <v>3.89</v>
      </c>
      <c r="L251" t="s">
        <v>102</v>
      </c>
      <c r="M251" s="78">
        <v>3.7699999999999997E-2</v>
      </c>
      <c r="N251" s="78">
        <v>6.8099999999999994E-2</v>
      </c>
      <c r="O251" s="77">
        <v>0.21</v>
      </c>
      <c r="P251" s="77">
        <v>97.67</v>
      </c>
      <c r="Q251" s="77">
        <v>0</v>
      </c>
      <c r="R251" s="77">
        <v>2.05107E-4</v>
      </c>
      <c r="S251" s="78">
        <v>0</v>
      </c>
      <c r="T251" s="78">
        <v>0</v>
      </c>
      <c r="U251" s="78">
        <v>0</v>
      </c>
    </row>
    <row r="252" spans="2:21">
      <c r="B252" t="s">
        <v>928</v>
      </c>
      <c r="C252" t="s">
        <v>929</v>
      </c>
      <c r="D252" t="s">
        <v>100</v>
      </c>
      <c r="E252" t="s">
        <v>123</v>
      </c>
      <c r="F252" t="s">
        <v>755</v>
      </c>
      <c r="G252" t="s">
        <v>756</v>
      </c>
      <c r="H252" t="s">
        <v>414</v>
      </c>
      <c r="I252" t="s">
        <v>209</v>
      </c>
      <c r="J252"/>
      <c r="K252" s="77">
        <v>1.23</v>
      </c>
      <c r="L252" t="s">
        <v>102</v>
      </c>
      <c r="M252" s="78">
        <v>3.49E-2</v>
      </c>
      <c r="N252" s="78">
        <v>6.6699999999999995E-2</v>
      </c>
      <c r="O252" s="77">
        <v>0.14000000000000001</v>
      </c>
      <c r="P252" s="77">
        <v>99.45</v>
      </c>
      <c r="Q252" s="77">
        <v>0</v>
      </c>
      <c r="R252" s="77">
        <v>1.3923000000000001E-4</v>
      </c>
      <c r="S252" s="78">
        <v>0</v>
      </c>
      <c r="T252" s="78">
        <v>0</v>
      </c>
      <c r="U252" s="78">
        <v>0</v>
      </c>
    </row>
    <row r="253" spans="2:21">
      <c r="B253" t="s">
        <v>930</v>
      </c>
      <c r="C253" t="s">
        <v>931</v>
      </c>
      <c r="D253" t="s">
        <v>100</v>
      </c>
      <c r="E253" t="s">
        <v>123</v>
      </c>
      <c r="F253" t="s">
        <v>932</v>
      </c>
      <c r="G253" t="s">
        <v>745</v>
      </c>
      <c r="H253" t="s">
        <v>414</v>
      </c>
      <c r="I253" t="s">
        <v>209</v>
      </c>
      <c r="J253"/>
      <c r="K253" s="77">
        <v>3.28</v>
      </c>
      <c r="L253" t="s">
        <v>102</v>
      </c>
      <c r="M253" s="78">
        <v>2.12E-2</v>
      </c>
      <c r="N253" s="78">
        <v>5.0200000000000002E-2</v>
      </c>
      <c r="O253" s="77">
        <v>2683299.13</v>
      </c>
      <c r="P253" s="77">
        <v>102.95</v>
      </c>
      <c r="Q253" s="77">
        <v>532.06534999999997</v>
      </c>
      <c r="R253" s="77">
        <v>3294.5218043350001</v>
      </c>
      <c r="S253" s="78">
        <v>1.7899999999999999E-2</v>
      </c>
      <c r="T253" s="78">
        <v>1.6000000000000001E-3</v>
      </c>
      <c r="U253" s="78">
        <v>2.0000000000000001E-4</v>
      </c>
    </row>
    <row r="254" spans="2:21">
      <c r="B254" t="s">
        <v>933</v>
      </c>
      <c r="C254" t="s">
        <v>934</v>
      </c>
      <c r="D254" t="s">
        <v>100</v>
      </c>
      <c r="E254" t="s">
        <v>123</v>
      </c>
      <c r="F254" t="s">
        <v>935</v>
      </c>
      <c r="G254" t="s">
        <v>745</v>
      </c>
      <c r="H254" t="s">
        <v>414</v>
      </c>
      <c r="I254" t="s">
        <v>209</v>
      </c>
      <c r="J254"/>
      <c r="K254" s="77">
        <v>5.61</v>
      </c>
      <c r="L254" t="s">
        <v>102</v>
      </c>
      <c r="M254" s="78">
        <v>2.6700000000000002E-2</v>
      </c>
      <c r="N254" s="78">
        <v>5.1499999999999997E-2</v>
      </c>
      <c r="O254" s="77">
        <v>558969.41</v>
      </c>
      <c r="P254" s="77">
        <v>98.6</v>
      </c>
      <c r="Q254" s="77">
        <v>60.469760000000001</v>
      </c>
      <c r="R254" s="77">
        <v>611.61359826</v>
      </c>
      <c r="S254" s="78">
        <v>3.3E-3</v>
      </c>
      <c r="T254" s="78">
        <v>2.9999999999999997E-4</v>
      </c>
      <c r="U254" s="78">
        <v>0</v>
      </c>
    </row>
    <row r="255" spans="2:21">
      <c r="B255" t="s">
        <v>936</v>
      </c>
      <c r="C255" t="s">
        <v>937</v>
      </c>
      <c r="D255" t="s">
        <v>100</v>
      </c>
      <c r="E255" t="s">
        <v>123</v>
      </c>
      <c r="F255" t="s">
        <v>938</v>
      </c>
      <c r="G255" t="s">
        <v>756</v>
      </c>
      <c r="H255" t="s">
        <v>616</v>
      </c>
      <c r="I255" t="s">
        <v>150</v>
      </c>
      <c r="J255"/>
      <c r="K255" s="77">
        <v>3.69</v>
      </c>
      <c r="L255" t="s">
        <v>102</v>
      </c>
      <c r="M255" s="78">
        <v>4.6899999999999997E-2</v>
      </c>
      <c r="N255" s="78">
        <v>8.5000000000000006E-2</v>
      </c>
      <c r="O255" s="77">
        <v>17136204.140000001</v>
      </c>
      <c r="P255" s="77">
        <v>95.12</v>
      </c>
      <c r="Q255" s="77">
        <v>0</v>
      </c>
      <c r="R255" s="77">
        <v>16299.957377967999</v>
      </c>
      <c r="S255" s="78">
        <v>1.34E-2</v>
      </c>
      <c r="T255" s="78">
        <v>8.0000000000000002E-3</v>
      </c>
      <c r="U255" s="78">
        <v>1.1000000000000001E-3</v>
      </c>
    </row>
    <row r="256" spans="2:21">
      <c r="B256" t="s">
        <v>939</v>
      </c>
      <c r="C256" t="s">
        <v>940</v>
      </c>
      <c r="D256" t="s">
        <v>100</v>
      </c>
      <c r="E256" t="s">
        <v>123</v>
      </c>
      <c r="F256" t="s">
        <v>938</v>
      </c>
      <c r="G256" t="s">
        <v>756</v>
      </c>
      <c r="H256" t="s">
        <v>616</v>
      </c>
      <c r="I256" t="s">
        <v>150</v>
      </c>
      <c r="J256"/>
      <c r="K256" s="77">
        <v>3.54</v>
      </c>
      <c r="L256" t="s">
        <v>102</v>
      </c>
      <c r="M256" s="78">
        <v>4.6899999999999997E-2</v>
      </c>
      <c r="N256" s="78">
        <v>8.4500000000000006E-2</v>
      </c>
      <c r="O256" s="77">
        <v>0.1</v>
      </c>
      <c r="P256" s="77">
        <v>94.1</v>
      </c>
      <c r="Q256" s="77">
        <v>0</v>
      </c>
      <c r="R256" s="77">
        <v>9.4099999999999997E-5</v>
      </c>
      <c r="S256" s="78">
        <v>0</v>
      </c>
      <c r="T256" s="78">
        <v>0</v>
      </c>
      <c r="U256" s="78">
        <v>0</v>
      </c>
    </row>
    <row r="257" spans="2:21">
      <c r="B257" s="84" t="s">
        <v>941</v>
      </c>
      <c r="C257" s="16"/>
      <c r="D257" s="16"/>
      <c r="E257" s="16"/>
      <c r="F257" s="16"/>
      <c r="K257" s="85">
        <v>0</v>
      </c>
      <c r="N257" s="86">
        <v>0</v>
      </c>
      <c r="O257" s="85">
        <v>0</v>
      </c>
      <c r="Q257" s="85">
        <v>0</v>
      </c>
      <c r="R257" s="85">
        <v>0</v>
      </c>
      <c r="T257" s="86">
        <v>0</v>
      </c>
      <c r="U257" s="86">
        <v>0</v>
      </c>
    </row>
    <row r="258" spans="2:21">
      <c r="B258" t="s">
        <v>212</v>
      </c>
      <c r="C258" t="s">
        <v>212</v>
      </c>
      <c r="D258" s="16"/>
      <c r="E258" s="16"/>
      <c r="F258" s="16"/>
      <c r="G258" t="s">
        <v>212</v>
      </c>
      <c r="H258" t="s">
        <v>212</v>
      </c>
      <c r="K258" s="77">
        <v>0</v>
      </c>
      <c r="L258" t="s">
        <v>212</v>
      </c>
      <c r="M258" s="78">
        <v>0</v>
      </c>
      <c r="N258" s="78">
        <v>0</v>
      </c>
      <c r="O258" s="77">
        <v>0</v>
      </c>
      <c r="P258" s="77">
        <v>0</v>
      </c>
      <c r="R258" s="77">
        <v>0</v>
      </c>
      <c r="S258" s="78">
        <v>0</v>
      </c>
      <c r="T258" s="78">
        <v>0</v>
      </c>
      <c r="U258" s="78">
        <v>0</v>
      </c>
    </row>
    <row r="259" spans="2:21">
      <c r="B259" s="84" t="s">
        <v>237</v>
      </c>
      <c r="C259" s="16"/>
      <c r="D259" s="16"/>
      <c r="E259" s="16"/>
      <c r="F259" s="16"/>
      <c r="K259" s="85">
        <v>5.1100000000000003</v>
      </c>
      <c r="N259" s="86">
        <v>7.1099999999999997E-2</v>
      </c>
      <c r="O259" s="85">
        <v>181220707.30000001</v>
      </c>
      <c r="Q259" s="85">
        <v>0</v>
      </c>
      <c r="R259" s="85">
        <v>645996.15281722415</v>
      </c>
      <c r="T259" s="86">
        <v>0.3165</v>
      </c>
      <c r="U259" s="86">
        <v>4.53E-2</v>
      </c>
    </row>
    <row r="260" spans="2:21">
      <c r="B260" s="84" t="s">
        <v>345</v>
      </c>
      <c r="C260" s="16"/>
      <c r="D260" s="16"/>
      <c r="E260" s="16"/>
      <c r="F260" s="16"/>
      <c r="K260" s="85">
        <v>5.24</v>
      </c>
      <c r="N260" s="86">
        <v>6.7500000000000004E-2</v>
      </c>
      <c r="O260" s="85">
        <v>30072998.940000001</v>
      </c>
      <c r="Q260" s="85">
        <v>0</v>
      </c>
      <c r="R260" s="85">
        <v>106748.41146043396</v>
      </c>
      <c r="T260" s="86">
        <v>5.2299999999999999E-2</v>
      </c>
      <c r="U260" s="86">
        <v>7.4999999999999997E-3</v>
      </c>
    </row>
    <row r="261" spans="2:21">
      <c r="B261" t="s">
        <v>942</v>
      </c>
      <c r="C261" t="s">
        <v>943</v>
      </c>
      <c r="D261" t="s">
        <v>123</v>
      </c>
      <c r="E261" t="s">
        <v>944</v>
      </c>
      <c r="F261" t="s">
        <v>945</v>
      </c>
      <c r="G261" t="s">
        <v>946</v>
      </c>
      <c r="H261" t="s">
        <v>212</v>
      </c>
      <c r="I261" t="s">
        <v>213</v>
      </c>
      <c r="J261"/>
      <c r="K261" s="77">
        <v>0.01</v>
      </c>
      <c r="L261" t="s">
        <v>106</v>
      </c>
      <c r="M261" s="78">
        <v>0</v>
      </c>
      <c r="N261" s="78">
        <v>-7.3800000000000004E-2</v>
      </c>
      <c r="O261" s="77">
        <v>968113.03</v>
      </c>
      <c r="P261" s="77">
        <v>115.23100000000012</v>
      </c>
      <c r="Q261" s="77">
        <v>0</v>
      </c>
      <c r="R261" s="77">
        <v>4118.6708741126204</v>
      </c>
      <c r="S261" s="78">
        <v>1.5E-3</v>
      </c>
      <c r="T261" s="78">
        <v>2E-3</v>
      </c>
      <c r="U261" s="78">
        <v>2.9999999999999997E-4</v>
      </c>
    </row>
    <row r="262" spans="2:21">
      <c r="B262" t="s">
        <v>948</v>
      </c>
      <c r="C262" t="s">
        <v>949</v>
      </c>
      <c r="D262" t="s">
        <v>123</v>
      </c>
      <c r="E262" t="s">
        <v>944</v>
      </c>
      <c r="F262" t="s">
        <v>380</v>
      </c>
      <c r="G262" t="s">
        <v>381</v>
      </c>
      <c r="H262" t="s">
        <v>950</v>
      </c>
      <c r="I262" t="s">
        <v>216</v>
      </c>
      <c r="J262"/>
      <c r="K262" s="77">
        <v>7.22</v>
      </c>
      <c r="L262" t="s">
        <v>106</v>
      </c>
      <c r="M262" s="78">
        <v>3.7499999999999999E-2</v>
      </c>
      <c r="N262" s="78">
        <v>5.91E-2</v>
      </c>
      <c r="O262" s="77">
        <v>2503048.33</v>
      </c>
      <c r="P262" s="77">
        <v>86.31091666537661</v>
      </c>
      <c r="Q262" s="77">
        <v>0</v>
      </c>
      <c r="R262" s="77">
        <v>7976.2114136758801</v>
      </c>
      <c r="S262" s="78">
        <v>5.0000000000000001E-3</v>
      </c>
      <c r="T262" s="78">
        <v>3.8999999999999998E-3</v>
      </c>
      <c r="U262" s="78">
        <v>5.9999999999999995E-4</v>
      </c>
    </row>
    <row r="263" spans="2:21">
      <c r="B263" t="s">
        <v>951</v>
      </c>
      <c r="C263" t="s">
        <v>952</v>
      </c>
      <c r="D263" t="s">
        <v>123</v>
      </c>
      <c r="E263" t="s">
        <v>944</v>
      </c>
      <c r="F263" t="s">
        <v>370</v>
      </c>
      <c r="G263" t="s">
        <v>350</v>
      </c>
      <c r="H263" t="s">
        <v>953</v>
      </c>
      <c r="I263" t="s">
        <v>216</v>
      </c>
      <c r="J263"/>
      <c r="K263" s="77">
        <v>3.08</v>
      </c>
      <c r="L263" t="s">
        <v>106</v>
      </c>
      <c r="M263" s="78">
        <v>3.2599999999999997E-2</v>
      </c>
      <c r="N263" s="78">
        <v>8.3000000000000004E-2</v>
      </c>
      <c r="O263" s="77">
        <v>3209911.91</v>
      </c>
      <c r="P263" s="77">
        <v>86.731583334550038</v>
      </c>
      <c r="Q263" s="77">
        <v>0</v>
      </c>
      <c r="R263" s="77">
        <v>10278.5554064075</v>
      </c>
      <c r="S263" s="78">
        <v>3.2000000000000002E-3</v>
      </c>
      <c r="T263" s="78">
        <v>5.0000000000000001E-3</v>
      </c>
      <c r="U263" s="78">
        <v>6.9999999999999999E-4</v>
      </c>
    </row>
    <row r="264" spans="2:21">
      <c r="B264" t="s">
        <v>954</v>
      </c>
      <c r="C264" t="s">
        <v>955</v>
      </c>
      <c r="D264" t="s">
        <v>123</v>
      </c>
      <c r="E264" t="s">
        <v>944</v>
      </c>
      <c r="F264" t="s">
        <v>349</v>
      </c>
      <c r="G264" t="s">
        <v>350</v>
      </c>
      <c r="H264" t="s">
        <v>953</v>
      </c>
      <c r="I264" t="s">
        <v>216</v>
      </c>
      <c r="J264"/>
      <c r="K264" s="77">
        <v>2.44</v>
      </c>
      <c r="L264" t="s">
        <v>106</v>
      </c>
      <c r="M264" s="78">
        <v>3.2800000000000003E-2</v>
      </c>
      <c r="N264" s="78">
        <v>7.85E-2</v>
      </c>
      <c r="O264" s="77">
        <v>4543596.1500000004</v>
      </c>
      <c r="P264" s="77">
        <v>90.366583333402019</v>
      </c>
      <c r="Q264" s="77">
        <v>0</v>
      </c>
      <c r="R264" s="77">
        <v>15158.955483715299</v>
      </c>
      <c r="S264" s="78">
        <v>6.1000000000000004E-3</v>
      </c>
      <c r="T264" s="78">
        <v>7.4000000000000003E-3</v>
      </c>
      <c r="U264" s="78">
        <v>1.1000000000000001E-3</v>
      </c>
    </row>
    <row r="265" spans="2:21">
      <c r="B265" t="s">
        <v>956</v>
      </c>
      <c r="C265" t="s">
        <v>957</v>
      </c>
      <c r="D265" t="s">
        <v>123</v>
      </c>
      <c r="E265" t="s">
        <v>944</v>
      </c>
      <c r="F265" t="s">
        <v>349</v>
      </c>
      <c r="G265" t="s">
        <v>350</v>
      </c>
      <c r="H265" t="s">
        <v>953</v>
      </c>
      <c r="I265" t="s">
        <v>216</v>
      </c>
      <c r="J265"/>
      <c r="K265" s="77">
        <v>4.18</v>
      </c>
      <c r="L265" t="s">
        <v>106</v>
      </c>
      <c r="M265" s="78">
        <v>7.1300000000000002E-2</v>
      </c>
      <c r="N265" s="78">
        <v>7.3200000000000001E-2</v>
      </c>
      <c r="O265" s="77">
        <v>2595247.92</v>
      </c>
      <c r="P265" s="77">
        <v>101.86924722148319</v>
      </c>
      <c r="Q265" s="77">
        <v>0</v>
      </c>
      <c r="R265" s="77">
        <v>9760.7601464931595</v>
      </c>
      <c r="S265" s="78">
        <v>5.1999999999999998E-3</v>
      </c>
      <c r="T265" s="78">
        <v>4.7999999999999996E-3</v>
      </c>
      <c r="U265" s="78">
        <v>6.9999999999999999E-4</v>
      </c>
    </row>
    <row r="266" spans="2:21">
      <c r="B266" t="s">
        <v>958</v>
      </c>
      <c r="C266" t="s">
        <v>959</v>
      </c>
      <c r="D266" t="s">
        <v>123</v>
      </c>
      <c r="E266" t="s">
        <v>944</v>
      </c>
      <c r="F266" t="s">
        <v>748</v>
      </c>
      <c r="G266" t="s">
        <v>544</v>
      </c>
      <c r="H266" t="s">
        <v>960</v>
      </c>
      <c r="I266" t="s">
        <v>216</v>
      </c>
      <c r="J266"/>
      <c r="K266" s="77">
        <v>9.61</v>
      </c>
      <c r="L266" t="s">
        <v>106</v>
      </c>
      <c r="M266" s="78">
        <v>6.3799999999999996E-2</v>
      </c>
      <c r="N266" s="78">
        <v>6.2300000000000001E-2</v>
      </c>
      <c r="O266" s="77">
        <v>6494949.4100000001</v>
      </c>
      <c r="P266" s="77">
        <v>100.88854166590828</v>
      </c>
      <c r="Q266" s="77">
        <v>0</v>
      </c>
      <c r="R266" s="77">
        <v>24192.4197663103</v>
      </c>
      <c r="S266" s="78">
        <v>9.4000000000000004E-3</v>
      </c>
      <c r="T266" s="78">
        <v>1.1900000000000001E-2</v>
      </c>
      <c r="U266" s="78">
        <v>1.6999999999999999E-3</v>
      </c>
    </row>
    <row r="267" spans="2:21">
      <c r="B267" t="s">
        <v>961</v>
      </c>
      <c r="C267" t="s">
        <v>962</v>
      </c>
      <c r="D267" t="s">
        <v>123</v>
      </c>
      <c r="E267" t="s">
        <v>944</v>
      </c>
      <c r="F267" t="s">
        <v>963</v>
      </c>
      <c r="G267" t="s">
        <v>350</v>
      </c>
      <c r="H267" t="s">
        <v>960</v>
      </c>
      <c r="I267" t="s">
        <v>216</v>
      </c>
      <c r="J267"/>
      <c r="K267" s="77">
        <v>2.63</v>
      </c>
      <c r="L267" t="s">
        <v>106</v>
      </c>
      <c r="M267" s="78">
        <v>3.0800000000000001E-2</v>
      </c>
      <c r="N267" s="78">
        <v>8.2199999999999995E-2</v>
      </c>
      <c r="O267" s="77">
        <v>3645640.37</v>
      </c>
      <c r="P267" s="77">
        <v>87.776872222895719</v>
      </c>
      <c r="Q267" s="77">
        <v>0</v>
      </c>
      <c r="R267" s="77">
        <v>11814.507397626199</v>
      </c>
      <c r="S267" s="78">
        <v>6.1000000000000004E-3</v>
      </c>
      <c r="T267" s="78">
        <v>5.7999999999999996E-3</v>
      </c>
      <c r="U267" s="78">
        <v>8.0000000000000004E-4</v>
      </c>
    </row>
    <row r="268" spans="2:21">
      <c r="B268" t="s">
        <v>964</v>
      </c>
      <c r="C268" t="s">
        <v>965</v>
      </c>
      <c r="D268" t="s">
        <v>123</v>
      </c>
      <c r="E268" t="s">
        <v>944</v>
      </c>
      <c r="F268" t="s">
        <v>966</v>
      </c>
      <c r="G268" t="s">
        <v>967</v>
      </c>
      <c r="H268" t="s">
        <v>968</v>
      </c>
      <c r="I268" t="s">
        <v>216</v>
      </c>
      <c r="J268"/>
      <c r="K268" s="77">
        <v>5.56</v>
      </c>
      <c r="L268" t="s">
        <v>106</v>
      </c>
      <c r="M268" s="78">
        <v>8.5000000000000006E-2</v>
      </c>
      <c r="N268" s="78">
        <v>8.4000000000000005E-2</v>
      </c>
      <c r="O268" s="77">
        <v>2731839.92</v>
      </c>
      <c r="P268" s="77">
        <v>100.5</v>
      </c>
      <c r="Q268" s="77">
        <v>0</v>
      </c>
      <c r="R268" s="77">
        <v>10136.382749563199</v>
      </c>
      <c r="S268" s="78">
        <v>3.5999999999999999E-3</v>
      </c>
      <c r="T268" s="78">
        <v>5.0000000000000001E-3</v>
      </c>
      <c r="U268" s="78">
        <v>6.9999999999999999E-4</v>
      </c>
    </row>
    <row r="269" spans="2:21">
      <c r="B269" t="s">
        <v>969</v>
      </c>
      <c r="C269" t="s">
        <v>970</v>
      </c>
      <c r="D269" t="s">
        <v>123</v>
      </c>
      <c r="E269" t="s">
        <v>944</v>
      </c>
      <c r="F269" t="s">
        <v>971</v>
      </c>
      <c r="G269" t="s">
        <v>972</v>
      </c>
      <c r="H269" t="s">
        <v>968</v>
      </c>
      <c r="I269" t="s">
        <v>216</v>
      </c>
      <c r="J269"/>
      <c r="K269" s="77">
        <v>5.86</v>
      </c>
      <c r="L269" t="s">
        <v>110</v>
      </c>
      <c r="M269" s="78">
        <v>4.3799999999999999E-2</v>
      </c>
      <c r="N269" s="78">
        <v>7.1400000000000005E-2</v>
      </c>
      <c r="O269" s="77">
        <v>682959.98</v>
      </c>
      <c r="P269" s="77">
        <v>85.372638883906504</v>
      </c>
      <c r="Q269" s="77">
        <v>0</v>
      </c>
      <c r="R269" s="77">
        <v>2351.71806576673</v>
      </c>
      <c r="S269" s="78">
        <v>5.0000000000000001E-4</v>
      </c>
      <c r="T269" s="78">
        <v>1.1999999999999999E-3</v>
      </c>
      <c r="U269" s="78">
        <v>2.0000000000000001E-4</v>
      </c>
    </row>
    <row r="270" spans="2:21">
      <c r="B270" t="s">
        <v>973</v>
      </c>
      <c r="C270" t="s">
        <v>974</v>
      </c>
      <c r="D270" t="s">
        <v>123</v>
      </c>
      <c r="E270" t="s">
        <v>944</v>
      </c>
      <c r="F270" t="s">
        <v>971</v>
      </c>
      <c r="G270" t="s">
        <v>972</v>
      </c>
      <c r="H270" t="s">
        <v>968</v>
      </c>
      <c r="I270" t="s">
        <v>216</v>
      </c>
      <c r="J270"/>
      <c r="K270" s="77">
        <v>4.83</v>
      </c>
      <c r="L270" t="s">
        <v>110</v>
      </c>
      <c r="M270" s="78">
        <v>7.3800000000000004E-2</v>
      </c>
      <c r="N270" s="78">
        <v>6.9599999999999995E-2</v>
      </c>
      <c r="O270" s="77">
        <v>1400067.96</v>
      </c>
      <c r="P270" s="77">
        <v>103.85747222430548</v>
      </c>
      <c r="Q270" s="77">
        <v>0</v>
      </c>
      <c r="R270" s="77">
        <v>5864.8668821490601</v>
      </c>
      <c r="S270" s="78">
        <v>1.8E-3</v>
      </c>
      <c r="T270" s="78">
        <v>2.8999999999999998E-3</v>
      </c>
      <c r="U270" s="78">
        <v>4.0000000000000002E-4</v>
      </c>
    </row>
    <row r="271" spans="2:21">
      <c r="B271" t="s">
        <v>975</v>
      </c>
      <c r="C271" t="s">
        <v>976</v>
      </c>
      <c r="D271" t="s">
        <v>123</v>
      </c>
      <c r="E271" t="s">
        <v>944</v>
      </c>
      <c r="F271" t="s">
        <v>971</v>
      </c>
      <c r="G271" t="s">
        <v>972</v>
      </c>
      <c r="H271" t="s">
        <v>968</v>
      </c>
      <c r="I271" t="s">
        <v>216</v>
      </c>
      <c r="J271"/>
      <c r="K271" s="77">
        <v>5.91</v>
      </c>
      <c r="L271" t="s">
        <v>106</v>
      </c>
      <c r="M271" s="78">
        <v>8.1299999999999997E-2</v>
      </c>
      <c r="N271" s="78">
        <v>7.3899999999999993E-2</v>
      </c>
      <c r="O271" s="77">
        <v>1297623.96</v>
      </c>
      <c r="P271" s="77">
        <v>106.35663889177886</v>
      </c>
      <c r="Q271" s="77">
        <v>0</v>
      </c>
      <c r="R271" s="77">
        <v>5095.3632746140001</v>
      </c>
      <c r="S271" s="78">
        <v>2.5999999999999999E-3</v>
      </c>
      <c r="T271" s="78">
        <v>2.5000000000000001E-3</v>
      </c>
      <c r="U271" s="78">
        <v>4.0000000000000002E-4</v>
      </c>
    </row>
    <row r="272" spans="2:21">
      <c r="B272" s="84" t="s">
        <v>346</v>
      </c>
      <c r="C272" s="16"/>
      <c r="D272" s="16"/>
      <c r="E272" s="16"/>
      <c r="F272" s="16"/>
      <c r="K272" s="85">
        <v>5.08</v>
      </c>
      <c r="N272" s="86">
        <v>7.1900000000000006E-2</v>
      </c>
      <c r="O272" s="85">
        <v>151147708.36000001</v>
      </c>
      <c r="Q272" s="85">
        <v>0</v>
      </c>
      <c r="R272" s="85">
        <v>539247.74135679018</v>
      </c>
      <c r="T272" s="86">
        <v>0.26419999999999999</v>
      </c>
      <c r="U272" s="86">
        <v>3.78E-2</v>
      </c>
    </row>
    <row r="273" spans="2:21">
      <c r="B273" t="s">
        <v>977</v>
      </c>
      <c r="C273" t="s">
        <v>978</v>
      </c>
      <c r="D273" t="s">
        <v>123</v>
      </c>
      <c r="E273" t="s">
        <v>944</v>
      </c>
      <c r="F273" t="s">
        <v>979</v>
      </c>
      <c r="G273" t="s">
        <v>980</v>
      </c>
      <c r="H273" t="s">
        <v>981</v>
      </c>
      <c r="I273" t="s">
        <v>947</v>
      </c>
      <c r="J273"/>
      <c r="K273" s="77">
        <v>7.28</v>
      </c>
      <c r="L273" t="s">
        <v>110</v>
      </c>
      <c r="M273" s="78">
        <v>4.2500000000000003E-2</v>
      </c>
      <c r="N273" s="78">
        <v>5.2699999999999997E-2</v>
      </c>
      <c r="O273" s="77">
        <v>1365919.96</v>
      </c>
      <c r="P273" s="77">
        <v>96.7221041109906</v>
      </c>
      <c r="Q273" s="77">
        <v>0</v>
      </c>
      <c r="R273" s="77">
        <v>5328.7123970971898</v>
      </c>
      <c r="S273" s="78">
        <v>1.1000000000000001E-3</v>
      </c>
      <c r="T273" s="78">
        <v>2.5999999999999999E-3</v>
      </c>
      <c r="U273" s="78">
        <v>4.0000000000000002E-4</v>
      </c>
    </row>
    <row r="274" spans="2:21">
      <c r="B274" t="s">
        <v>982</v>
      </c>
      <c r="C274" t="s">
        <v>983</v>
      </c>
      <c r="D274" t="s">
        <v>123</v>
      </c>
      <c r="E274" t="s">
        <v>944</v>
      </c>
      <c r="F274" t="s">
        <v>984</v>
      </c>
      <c r="G274" t="s">
        <v>980</v>
      </c>
      <c r="H274" t="s">
        <v>985</v>
      </c>
      <c r="I274" t="s">
        <v>216</v>
      </c>
      <c r="J274"/>
      <c r="K274" s="77">
        <v>1.1399999999999999</v>
      </c>
      <c r="L274" t="s">
        <v>106</v>
      </c>
      <c r="M274" s="78">
        <v>4.4999999999999998E-2</v>
      </c>
      <c r="N274" s="78">
        <v>8.48E-2</v>
      </c>
      <c r="O274" s="77">
        <v>887.85</v>
      </c>
      <c r="P274" s="77">
        <v>95.331999999999994</v>
      </c>
      <c r="Q274" s="77">
        <v>0</v>
      </c>
      <c r="R274" s="77">
        <v>3.1249278581039999</v>
      </c>
      <c r="S274" s="78">
        <v>0</v>
      </c>
      <c r="T274" s="78">
        <v>0</v>
      </c>
      <c r="U274" s="78">
        <v>0</v>
      </c>
    </row>
    <row r="275" spans="2:21">
      <c r="B275" t="s">
        <v>986</v>
      </c>
      <c r="C275" t="s">
        <v>987</v>
      </c>
      <c r="D275" t="s">
        <v>123</v>
      </c>
      <c r="E275" t="s">
        <v>944</v>
      </c>
      <c r="F275" t="s">
        <v>988</v>
      </c>
      <c r="G275" t="s">
        <v>980</v>
      </c>
      <c r="H275" t="s">
        <v>981</v>
      </c>
      <c r="I275" t="s">
        <v>947</v>
      </c>
      <c r="J275"/>
      <c r="K275" s="77">
        <v>6.9</v>
      </c>
      <c r="L275" t="s">
        <v>106</v>
      </c>
      <c r="M275" s="78">
        <v>0.03</v>
      </c>
      <c r="N275" s="78">
        <v>6.6400000000000001E-2</v>
      </c>
      <c r="O275" s="77">
        <v>2526951.9300000002</v>
      </c>
      <c r="P275" s="77">
        <v>78.48433333234405</v>
      </c>
      <c r="Q275" s="77">
        <v>0</v>
      </c>
      <c r="R275" s="77">
        <v>7322.2009997833002</v>
      </c>
      <c r="S275" s="78">
        <v>1.4E-3</v>
      </c>
      <c r="T275" s="78">
        <v>3.5999999999999999E-3</v>
      </c>
      <c r="U275" s="78">
        <v>5.0000000000000001E-4</v>
      </c>
    </row>
    <row r="276" spans="2:21">
      <c r="B276" t="s">
        <v>989</v>
      </c>
      <c r="C276" t="s">
        <v>990</v>
      </c>
      <c r="D276" t="s">
        <v>123</v>
      </c>
      <c r="E276" t="s">
        <v>944</v>
      </c>
      <c r="F276" t="s">
        <v>991</v>
      </c>
      <c r="G276" t="s">
        <v>980</v>
      </c>
      <c r="H276" t="s">
        <v>981</v>
      </c>
      <c r="I276" t="s">
        <v>947</v>
      </c>
      <c r="J276"/>
      <c r="K276" s="77">
        <v>7.54</v>
      </c>
      <c r="L276" t="s">
        <v>106</v>
      </c>
      <c r="M276" s="78">
        <v>3.5000000000000003E-2</v>
      </c>
      <c r="N276" s="78">
        <v>6.6100000000000006E-2</v>
      </c>
      <c r="O276" s="77">
        <v>1024439.97</v>
      </c>
      <c r="P276" s="77">
        <v>79.775166663372175</v>
      </c>
      <c r="Q276" s="77">
        <v>0</v>
      </c>
      <c r="R276" s="77">
        <v>3017.28217615722</v>
      </c>
      <c r="S276" s="78">
        <v>2E-3</v>
      </c>
      <c r="T276" s="78">
        <v>1.5E-3</v>
      </c>
      <c r="U276" s="78">
        <v>2.0000000000000001E-4</v>
      </c>
    </row>
    <row r="277" spans="2:21">
      <c r="B277" t="s">
        <v>992</v>
      </c>
      <c r="C277" t="s">
        <v>993</v>
      </c>
      <c r="D277" t="s">
        <v>123</v>
      </c>
      <c r="E277" t="s">
        <v>944</v>
      </c>
      <c r="F277" t="s">
        <v>994</v>
      </c>
      <c r="G277" t="s">
        <v>995</v>
      </c>
      <c r="H277" t="s">
        <v>996</v>
      </c>
      <c r="I277" t="s">
        <v>216</v>
      </c>
      <c r="J277"/>
      <c r="K277" s="77">
        <v>3.64</v>
      </c>
      <c r="L277" t="s">
        <v>106</v>
      </c>
      <c r="M277" s="78">
        <v>5.5500000000000001E-2</v>
      </c>
      <c r="N277" s="78">
        <v>6.1899999999999997E-2</v>
      </c>
      <c r="O277" s="77">
        <v>478071.99</v>
      </c>
      <c r="P277" s="77">
        <v>99.268733339888627</v>
      </c>
      <c r="Q277" s="77">
        <v>0</v>
      </c>
      <c r="R277" s="77">
        <v>1752.13462495405</v>
      </c>
      <c r="S277" s="78">
        <v>1E-3</v>
      </c>
      <c r="T277" s="78">
        <v>8.9999999999999998E-4</v>
      </c>
      <c r="U277" s="78">
        <v>1E-4</v>
      </c>
    </row>
    <row r="278" spans="2:21">
      <c r="B278" t="s">
        <v>997</v>
      </c>
      <c r="C278" t="s">
        <v>998</v>
      </c>
      <c r="D278" t="s">
        <v>123</v>
      </c>
      <c r="E278" t="s">
        <v>944</v>
      </c>
      <c r="F278" t="s">
        <v>999</v>
      </c>
      <c r="G278" t="s">
        <v>980</v>
      </c>
      <c r="H278" t="s">
        <v>996</v>
      </c>
      <c r="I278" t="s">
        <v>216</v>
      </c>
      <c r="J278"/>
      <c r="K278" s="77">
        <v>7.62</v>
      </c>
      <c r="L278" t="s">
        <v>110</v>
      </c>
      <c r="M278" s="78">
        <v>4.2500000000000003E-2</v>
      </c>
      <c r="N278" s="78">
        <v>5.4100000000000002E-2</v>
      </c>
      <c r="O278" s="77">
        <v>2731839.92</v>
      </c>
      <c r="P278" s="77">
        <v>92.710465753264643</v>
      </c>
      <c r="Q278" s="77">
        <v>0</v>
      </c>
      <c r="R278" s="77">
        <v>10215.3982844122</v>
      </c>
      <c r="S278" s="78">
        <v>2.2000000000000001E-3</v>
      </c>
      <c r="T278" s="78">
        <v>5.0000000000000001E-3</v>
      </c>
      <c r="U278" s="78">
        <v>6.9999999999999999E-4</v>
      </c>
    </row>
    <row r="279" spans="2:21">
      <c r="B279" t="s">
        <v>1000</v>
      </c>
      <c r="C279" t="s">
        <v>1001</v>
      </c>
      <c r="D279" t="s">
        <v>123</v>
      </c>
      <c r="E279" t="s">
        <v>944</v>
      </c>
      <c r="F279" t="s">
        <v>1002</v>
      </c>
      <c r="G279" t="s">
        <v>1003</v>
      </c>
      <c r="H279" t="s">
        <v>996</v>
      </c>
      <c r="I279" t="s">
        <v>216</v>
      </c>
      <c r="J279"/>
      <c r="K279" s="77">
        <v>7.95</v>
      </c>
      <c r="L279" t="s">
        <v>106</v>
      </c>
      <c r="M279" s="78">
        <v>5.8799999999999998E-2</v>
      </c>
      <c r="N279" s="78">
        <v>6.0299999999999999E-2</v>
      </c>
      <c r="O279" s="77">
        <v>1365919.96</v>
      </c>
      <c r="P279" s="77">
        <v>99.137777780624816</v>
      </c>
      <c r="Q279" s="77">
        <v>0</v>
      </c>
      <c r="R279" s="77">
        <v>4999.4948284853499</v>
      </c>
      <c r="S279" s="78">
        <v>1.1999999999999999E-3</v>
      </c>
      <c r="T279" s="78">
        <v>2.3999999999999998E-3</v>
      </c>
      <c r="U279" s="78">
        <v>4.0000000000000002E-4</v>
      </c>
    </row>
    <row r="280" spans="2:21">
      <c r="B280" t="s">
        <v>1004</v>
      </c>
      <c r="C280" t="s">
        <v>1005</v>
      </c>
      <c r="D280" t="s">
        <v>123</v>
      </c>
      <c r="E280" t="s">
        <v>944</v>
      </c>
      <c r="F280" t="s">
        <v>1006</v>
      </c>
      <c r="G280" t="s">
        <v>1007</v>
      </c>
      <c r="H280" t="s">
        <v>996</v>
      </c>
      <c r="I280" t="s">
        <v>337</v>
      </c>
      <c r="J280"/>
      <c r="K280" s="77">
        <v>5.14</v>
      </c>
      <c r="L280" t="s">
        <v>106</v>
      </c>
      <c r="M280" s="78">
        <v>4.2500000000000003E-2</v>
      </c>
      <c r="N280" s="78">
        <v>5.91E-2</v>
      </c>
      <c r="O280" s="77">
        <v>460533.85</v>
      </c>
      <c r="P280" s="77">
        <v>92.273972602665367</v>
      </c>
      <c r="Q280" s="77">
        <v>0</v>
      </c>
      <c r="R280" s="77">
        <v>1568.9260276989</v>
      </c>
      <c r="S280" s="78">
        <v>1.1999999999999999E-3</v>
      </c>
      <c r="T280" s="78">
        <v>8.0000000000000004E-4</v>
      </c>
      <c r="U280" s="78">
        <v>1E-4</v>
      </c>
    </row>
    <row r="281" spans="2:21">
      <c r="B281" t="s">
        <v>1008</v>
      </c>
      <c r="C281" t="s">
        <v>1009</v>
      </c>
      <c r="D281" t="s">
        <v>123</v>
      </c>
      <c r="E281" t="s">
        <v>944</v>
      </c>
      <c r="F281" t="s">
        <v>1010</v>
      </c>
      <c r="G281" t="s">
        <v>995</v>
      </c>
      <c r="H281" t="s">
        <v>996</v>
      </c>
      <c r="I281" t="s">
        <v>216</v>
      </c>
      <c r="J281"/>
      <c r="K281" s="77">
        <v>3.72</v>
      </c>
      <c r="L281" t="s">
        <v>113</v>
      </c>
      <c r="M281" s="78">
        <v>4.6300000000000001E-2</v>
      </c>
      <c r="N281" s="78">
        <v>7.7700000000000005E-2</v>
      </c>
      <c r="O281" s="77">
        <v>2048879.94</v>
      </c>
      <c r="P281" s="77">
        <v>90.449749998596786</v>
      </c>
      <c r="Q281" s="77">
        <v>0</v>
      </c>
      <c r="R281" s="77">
        <v>8657.6261304834898</v>
      </c>
      <c r="S281" s="78">
        <v>4.1000000000000003E-3</v>
      </c>
      <c r="T281" s="78">
        <v>4.1999999999999997E-3</v>
      </c>
      <c r="U281" s="78">
        <v>5.9999999999999995E-4</v>
      </c>
    </row>
    <row r="282" spans="2:21">
      <c r="B282" t="s">
        <v>1011</v>
      </c>
      <c r="C282" t="s">
        <v>1012</v>
      </c>
      <c r="D282" t="s">
        <v>123</v>
      </c>
      <c r="E282" t="s">
        <v>944</v>
      </c>
      <c r="F282" t="s">
        <v>1013</v>
      </c>
      <c r="G282" t="s">
        <v>980</v>
      </c>
      <c r="H282" t="s">
        <v>1014</v>
      </c>
      <c r="I282" t="s">
        <v>947</v>
      </c>
      <c r="J282"/>
      <c r="K282" s="77">
        <v>4.04</v>
      </c>
      <c r="L282" t="s">
        <v>106</v>
      </c>
      <c r="M282" s="78">
        <v>3.2000000000000001E-2</v>
      </c>
      <c r="N282" s="78">
        <v>0.1104</v>
      </c>
      <c r="O282" s="77">
        <v>2185471.94</v>
      </c>
      <c r="P282" s="77">
        <v>74.112444445623922</v>
      </c>
      <c r="Q282" s="77">
        <v>0</v>
      </c>
      <c r="R282" s="77">
        <v>5979.9570529873799</v>
      </c>
      <c r="S282" s="78">
        <v>1.6999999999999999E-3</v>
      </c>
      <c r="T282" s="78">
        <v>2.8999999999999998E-3</v>
      </c>
      <c r="U282" s="78">
        <v>4.0000000000000002E-4</v>
      </c>
    </row>
    <row r="283" spans="2:21">
      <c r="B283" t="s">
        <v>1015</v>
      </c>
      <c r="C283" t="s">
        <v>1016</v>
      </c>
      <c r="D283" t="s">
        <v>123</v>
      </c>
      <c r="E283" t="s">
        <v>944</v>
      </c>
      <c r="F283" t="s">
        <v>994</v>
      </c>
      <c r="G283" t="s">
        <v>995</v>
      </c>
      <c r="H283" t="s">
        <v>950</v>
      </c>
      <c r="I283" t="s">
        <v>216</v>
      </c>
      <c r="J283"/>
      <c r="K283" s="77">
        <v>7.15</v>
      </c>
      <c r="L283" t="s">
        <v>106</v>
      </c>
      <c r="M283" s="78">
        <v>6.7400000000000002E-2</v>
      </c>
      <c r="N283" s="78">
        <v>6.2199999999999998E-2</v>
      </c>
      <c r="O283" s="77">
        <v>1024439.97</v>
      </c>
      <c r="P283" s="77">
        <v>103.62428333704109</v>
      </c>
      <c r="Q283" s="77">
        <v>0</v>
      </c>
      <c r="R283" s="77">
        <v>3919.3111867665398</v>
      </c>
      <c r="S283" s="78">
        <v>8.0000000000000004E-4</v>
      </c>
      <c r="T283" s="78">
        <v>1.9E-3</v>
      </c>
      <c r="U283" s="78">
        <v>2.9999999999999997E-4</v>
      </c>
    </row>
    <row r="284" spans="2:21">
      <c r="B284" t="s">
        <v>1017</v>
      </c>
      <c r="C284" t="s">
        <v>1018</v>
      </c>
      <c r="D284" t="s">
        <v>123</v>
      </c>
      <c r="E284" t="s">
        <v>944</v>
      </c>
      <c r="F284" t="s">
        <v>1019</v>
      </c>
      <c r="G284" t="s">
        <v>995</v>
      </c>
      <c r="H284" t="s">
        <v>950</v>
      </c>
      <c r="I284" t="s">
        <v>216</v>
      </c>
      <c r="J284"/>
      <c r="K284" s="77">
        <v>5.31</v>
      </c>
      <c r="L284" t="s">
        <v>106</v>
      </c>
      <c r="M284" s="78">
        <v>3.9300000000000002E-2</v>
      </c>
      <c r="N284" s="78">
        <v>6.7299999999999999E-2</v>
      </c>
      <c r="O284" s="77">
        <v>2127420.34</v>
      </c>
      <c r="P284" s="77">
        <v>87.5549749997502</v>
      </c>
      <c r="Q284" s="77">
        <v>0</v>
      </c>
      <c r="R284" s="77">
        <v>6876.9493844838098</v>
      </c>
      <c r="S284" s="78">
        <v>1.4E-3</v>
      </c>
      <c r="T284" s="78">
        <v>3.3999999999999998E-3</v>
      </c>
      <c r="U284" s="78">
        <v>5.0000000000000001E-4</v>
      </c>
    </row>
    <row r="285" spans="2:21">
      <c r="B285" t="s">
        <v>1020</v>
      </c>
      <c r="C285" t="s">
        <v>1021</v>
      </c>
      <c r="D285" t="s">
        <v>123</v>
      </c>
      <c r="E285" t="s">
        <v>944</v>
      </c>
      <c r="F285" t="s">
        <v>1022</v>
      </c>
      <c r="G285" t="s">
        <v>1023</v>
      </c>
      <c r="H285" t="s">
        <v>950</v>
      </c>
      <c r="I285" t="s">
        <v>216</v>
      </c>
      <c r="J285"/>
      <c r="K285" s="77">
        <v>2.97</v>
      </c>
      <c r="L285" t="s">
        <v>106</v>
      </c>
      <c r="M285" s="78">
        <v>4.7500000000000001E-2</v>
      </c>
      <c r="N285" s="78">
        <v>8.2799999999999999E-2</v>
      </c>
      <c r="O285" s="77">
        <v>1570807.95</v>
      </c>
      <c r="P285" s="77">
        <v>90.991472221094853</v>
      </c>
      <c r="Q285" s="77">
        <v>0</v>
      </c>
      <c r="R285" s="77">
        <v>5276.9803238069298</v>
      </c>
      <c r="S285" s="78">
        <v>1E-3</v>
      </c>
      <c r="T285" s="78">
        <v>2.5999999999999999E-3</v>
      </c>
      <c r="U285" s="78">
        <v>4.0000000000000002E-4</v>
      </c>
    </row>
    <row r="286" spans="2:21">
      <c r="B286" t="s">
        <v>1024</v>
      </c>
      <c r="C286" t="s">
        <v>1025</v>
      </c>
      <c r="D286" t="s">
        <v>123</v>
      </c>
      <c r="E286" t="s">
        <v>944</v>
      </c>
      <c r="F286" t="s">
        <v>1022</v>
      </c>
      <c r="G286" t="s">
        <v>1023</v>
      </c>
      <c r="H286" t="s">
        <v>950</v>
      </c>
      <c r="I286" t="s">
        <v>216</v>
      </c>
      <c r="J286"/>
      <c r="K286" s="77">
        <v>5.92</v>
      </c>
      <c r="L286" t="s">
        <v>106</v>
      </c>
      <c r="M286" s="78">
        <v>5.1299999999999998E-2</v>
      </c>
      <c r="N286" s="78">
        <v>7.9699999999999993E-2</v>
      </c>
      <c r="O286" s="77">
        <v>1123469.17</v>
      </c>
      <c r="P286" s="77">
        <v>85.403430552233218</v>
      </c>
      <c r="Q286" s="77">
        <v>0</v>
      </c>
      <c r="R286" s="77">
        <v>3542.40463609478</v>
      </c>
      <c r="S286" s="78">
        <v>6.9999999999999999E-4</v>
      </c>
      <c r="T286" s="78">
        <v>1.6999999999999999E-3</v>
      </c>
      <c r="U286" s="78">
        <v>2.0000000000000001E-4</v>
      </c>
    </row>
    <row r="287" spans="2:21">
      <c r="B287" t="s">
        <v>1026</v>
      </c>
      <c r="C287" t="s">
        <v>1027</v>
      </c>
      <c r="D287" t="s">
        <v>123</v>
      </c>
      <c r="E287" t="s">
        <v>944</v>
      </c>
      <c r="F287" t="s">
        <v>1028</v>
      </c>
      <c r="G287" t="s">
        <v>1029</v>
      </c>
      <c r="H287" t="s">
        <v>953</v>
      </c>
      <c r="I287" t="s">
        <v>216</v>
      </c>
      <c r="J287"/>
      <c r="K287" s="77">
        <v>7.27</v>
      </c>
      <c r="L287" t="s">
        <v>106</v>
      </c>
      <c r="M287" s="78">
        <v>3.3000000000000002E-2</v>
      </c>
      <c r="N287" s="78">
        <v>6.1400000000000003E-2</v>
      </c>
      <c r="O287" s="77">
        <v>2048879.94</v>
      </c>
      <c r="P287" s="77">
        <v>82.416833334285016</v>
      </c>
      <c r="Q287" s="77">
        <v>0</v>
      </c>
      <c r="R287" s="77">
        <v>6234.3922961438202</v>
      </c>
      <c r="S287" s="78">
        <v>5.0000000000000001E-4</v>
      </c>
      <c r="T287" s="78">
        <v>3.0999999999999999E-3</v>
      </c>
      <c r="U287" s="78">
        <v>4.0000000000000002E-4</v>
      </c>
    </row>
    <row r="288" spans="2:21">
      <c r="B288" t="s">
        <v>1030</v>
      </c>
      <c r="C288" t="s">
        <v>1031</v>
      </c>
      <c r="D288" t="s">
        <v>123</v>
      </c>
      <c r="E288" t="s">
        <v>944</v>
      </c>
      <c r="F288" t="s">
        <v>1032</v>
      </c>
      <c r="G288" t="s">
        <v>980</v>
      </c>
      <c r="H288" t="s">
        <v>1033</v>
      </c>
      <c r="I288" t="s">
        <v>947</v>
      </c>
      <c r="J288"/>
      <c r="K288" s="77">
        <v>6.62</v>
      </c>
      <c r="L288" t="s">
        <v>110</v>
      </c>
      <c r="M288" s="78">
        <v>5.8000000000000003E-2</v>
      </c>
      <c r="N288" s="78">
        <v>5.1299999999999998E-2</v>
      </c>
      <c r="O288" s="77">
        <v>1024439.97</v>
      </c>
      <c r="P288" s="77">
        <v>109.68876712219652</v>
      </c>
      <c r="Q288" s="77">
        <v>0</v>
      </c>
      <c r="R288" s="77">
        <v>4532.3137241382001</v>
      </c>
      <c r="S288" s="78">
        <v>2E-3</v>
      </c>
      <c r="T288" s="78">
        <v>2.2000000000000001E-3</v>
      </c>
      <c r="U288" s="78">
        <v>2.9999999999999997E-4</v>
      </c>
    </row>
    <row r="289" spans="2:21">
      <c r="B289" t="s">
        <v>1034</v>
      </c>
      <c r="C289" t="s">
        <v>1035</v>
      </c>
      <c r="D289" t="s">
        <v>123</v>
      </c>
      <c r="E289" t="s">
        <v>944</v>
      </c>
      <c r="F289" t="s">
        <v>1036</v>
      </c>
      <c r="G289" t="s">
        <v>995</v>
      </c>
      <c r="H289" t="s">
        <v>953</v>
      </c>
      <c r="I289" t="s">
        <v>216</v>
      </c>
      <c r="J289"/>
      <c r="K289" s="77">
        <v>7.51</v>
      </c>
      <c r="L289" t="s">
        <v>106</v>
      </c>
      <c r="M289" s="78">
        <v>6.1699999999999998E-2</v>
      </c>
      <c r="N289" s="78">
        <v>6.0999999999999999E-2</v>
      </c>
      <c r="O289" s="77">
        <v>1024439.97</v>
      </c>
      <c r="P289" s="77">
        <v>100.80310000340972</v>
      </c>
      <c r="Q289" s="77">
        <v>0</v>
      </c>
      <c r="R289" s="77">
        <v>3812.6074775263301</v>
      </c>
      <c r="S289" s="78">
        <v>2.9999999999999997E-4</v>
      </c>
      <c r="T289" s="78">
        <v>1.9E-3</v>
      </c>
      <c r="U289" s="78">
        <v>2.9999999999999997E-4</v>
      </c>
    </row>
    <row r="290" spans="2:21">
      <c r="B290" t="s">
        <v>1037</v>
      </c>
      <c r="C290" t="s">
        <v>1038</v>
      </c>
      <c r="D290" t="s">
        <v>123</v>
      </c>
      <c r="E290" t="s">
        <v>944</v>
      </c>
      <c r="F290" t="s">
        <v>1039</v>
      </c>
      <c r="G290" t="s">
        <v>1040</v>
      </c>
      <c r="H290" t="s">
        <v>953</v>
      </c>
      <c r="I290" t="s">
        <v>216</v>
      </c>
      <c r="J290"/>
      <c r="K290" s="77">
        <v>7.32</v>
      </c>
      <c r="L290" t="s">
        <v>106</v>
      </c>
      <c r="M290" s="78">
        <v>5.5E-2</v>
      </c>
      <c r="N290" s="78">
        <v>5.8400000000000001E-2</v>
      </c>
      <c r="O290" s="77">
        <v>2731839.92</v>
      </c>
      <c r="P290" s="77">
        <v>99.714555556124992</v>
      </c>
      <c r="Q290" s="77">
        <v>0</v>
      </c>
      <c r="R290" s="77">
        <v>10057.1631922335</v>
      </c>
      <c r="S290" s="78">
        <v>2.5000000000000001E-3</v>
      </c>
      <c r="T290" s="78">
        <v>4.8999999999999998E-3</v>
      </c>
      <c r="U290" s="78">
        <v>6.9999999999999999E-4</v>
      </c>
    </row>
    <row r="291" spans="2:21">
      <c r="B291" t="s">
        <v>1041</v>
      </c>
      <c r="C291" t="s">
        <v>1042</v>
      </c>
      <c r="D291" t="s">
        <v>123</v>
      </c>
      <c r="E291" t="s">
        <v>944</v>
      </c>
      <c r="F291" t="s">
        <v>1043</v>
      </c>
      <c r="G291" t="s">
        <v>995</v>
      </c>
      <c r="H291" t="s">
        <v>953</v>
      </c>
      <c r="I291" t="s">
        <v>216</v>
      </c>
      <c r="J291"/>
      <c r="K291" s="77">
        <v>4.3499999999999996</v>
      </c>
      <c r="L291" t="s">
        <v>110</v>
      </c>
      <c r="M291" s="78">
        <v>4.1300000000000003E-2</v>
      </c>
      <c r="N291" s="78">
        <v>5.4699999999999999E-2</v>
      </c>
      <c r="O291" s="77">
        <v>2028391.14</v>
      </c>
      <c r="P291" s="77">
        <v>97.608123289396758</v>
      </c>
      <c r="Q291" s="77">
        <v>0</v>
      </c>
      <c r="R291" s="77">
        <v>7985.6259080153304</v>
      </c>
      <c r="S291" s="78">
        <v>2E-3</v>
      </c>
      <c r="T291" s="78">
        <v>3.8999999999999998E-3</v>
      </c>
      <c r="U291" s="78">
        <v>5.9999999999999995E-4</v>
      </c>
    </row>
    <row r="292" spans="2:21">
      <c r="B292" t="s">
        <v>1044</v>
      </c>
      <c r="C292" t="s">
        <v>1045</v>
      </c>
      <c r="D292" t="s">
        <v>123</v>
      </c>
      <c r="E292" t="s">
        <v>944</v>
      </c>
      <c r="F292" t="s">
        <v>1046</v>
      </c>
      <c r="G292" t="s">
        <v>1047</v>
      </c>
      <c r="H292" t="s">
        <v>953</v>
      </c>
      <c r="I292" t="s">
        <v>216</v>
      </c>
      <c r="J292"/>
      <c r="K292" s="77">
        <v>6.97</v>
      </c>
      <c r="L292" t="s">
        <v>106</v>
      </c>
      <c r="M292" s="78">
        <v>6.8000000000000005E-2</v>
      </c>
      <c r="N292" s="78">
        <v>6.7000000000000004E-2</v>
      </c>
      <c r="O292" s="77">
        <v>3278207.9</v>
      </c>
      <c r="P292" s="77">
        <v>103.42921666533148</v>
      </c>
      <c r="Q292" s="77">
        <v>0</v>
      </c>
      <c r="R292" s="77">
        <v>12518.186583021699</v>
      </c>
      <c r="S292" s="78">
        <v>3.3E-3</v>
      </c>
      <c r="T292" s="78">
        <v>6.1000000000000004E-3</v>
      </c>
      <c r="U292" s="78">
        <v>8.9999999999999998E-4</v>
      </c>
    </row>
    <row r="293" spans="2:21">
      <c r="B293" t="s">
        <v>1048</v>
      </c>
      <c r="C293" t="s">
        <v>1049</v>
      </c>
      <c r="D293" t="s">
        <v>123</v>
      </c>
      <c r="E293" t="s">
        <v>944</v>
      </c>
      <c r="F293" t="s">
        <v>1050</v>
      </c>
      <c r="G293" t="s">
        <v>980</v>
      </c>
      <c r="H293" t="s">
        <v>953</v>
      </c>
      <c r="I293" t="s">
        <v>337</v>
      </c>
      <c r="J293"/>
      <c r="K293" s="77">
        <v>6.84</v>
      </c>
      <c r="L293" t="s">
        <v>106</v>
      </c>
      <c r="M293" s="78">
        <v>0.06</v>
      </c>
      <c r="N293" s="78">
        <v>6.6400000000000001E-2</v>
      </c>
      <c r="O293" s="77">
        <v>1707399.95</v>
      </c>
      <c r="P293" s="77">
        <v>97.093602740207345</v>
      </c>
      <c r="Q293" s="77">
        <v>0</v>
      </c>
      <c r="R293" s="77">
        <v>6120.5094521690298</v>
      </c>
      <c r="S293" s="78">
        <v>1.4E-3</v>
      </c>
      <c r="T293" s="78">
        <v>3.0000000000000001E-3</v>
      </c>
      <c r="U293" s="78">
        <v>4.0000000000000002E-4</v>
      </c>
    </row>
    <row r="294" spans="2:21">
      <c r="B294" t="s">
        <v>1051</v>
      </c>
      <c r="C294" t="s">
        <v>1052</v>
      </c>
      <c r="D294" t="s">
        <v>123</v>
      </c>
      <c r="E294" t="s">
        <v>944</v>
      </c>
      <c r="F294" t="s">
        <v>1053</v>
      </c>
      <c r="G294" t="s">
        <v>1054</v>
      </c>
      <c r="H294" t="s">
        <v>953</v>
      </c>
      <c r="I294" t="s">
        <v>216</v>
      </c>
      <c r="J294"/>
      <c r="K294" s="77">
        <v>6.85</v>
      </c>
      <c r="L294" t="s">
        <v>106</v>
      </c>
      <c r="M294" s="78">
        <v>6.3799999999999996E-2</v>
      </c>
      <c r="N294" s="78">
        <v>6.0400000000000002E-2</v>
      </c>
      <c r="O294" s="77">
        <v>573686.38</v>
      </c>
      <c r="P294" s="77">
        <v>103.75183561711904</v>
      </c>
      <c r="Q294" s="77">
        <v>0</v>
      </c>
      <c r="R294" s="77">
        <v>2197.5158735615</v>
      </c>
      <c r="S294" s="78">
        <v>8.0000000000000004E-4</v>
      </c>
      <c r="T294" s="78">
        <v>1.1000000000000001E-3</v>
      </c>
      <c r="U294" s="78">
        <v>2.0000000000000001E-4</v>
      </c>
    </row>
    <row r="295" spans="2:21">
      <c r="B295" t="s">
        <v>1055</v>
      </c>
      <c r="C295" t="s">
        <v>1056</v>
      </c>
      <c r="D295" t="s">
        <v>123</v>
      </c>
      <c r="E295" t="s">
        <v>944</v>
      </c>
      <c r="F295" t="s">
        <v>1057</v>
      </c>
      <c r="G295" t="s">
        <v>995</v>
      </c>
      <c r="H295" t="s">
        <v>953</v>
      </c>
      <c r="I295" t="s">
        <v>216</v>
      </c>
      <c r="J295"/>
      <c r="K295" s="77">
        <v>3.65</v>
      </c>
      <c r="L295" t="s">
        <v>106</v>
      </c>
      <c r="M295" s="78">
        <v>8.1299999999999997E-2</v>
      </c>
      <c r="N295" s="78">
        <v>7.4999999999999997E-2</v>
      </c>
      <c r="O295" s="77">
        <v>1365919.96</v>
      </c>
      <c r="P295" s="77">
        <v>103.20216666727669</v>
      </c>
      <c r="Q295" s="77">
        <v>0</v>
      </c>
      <c r="R295" s="77">
        <v>5204.4610045956697</v>
      </c>
      <c r="S295" s="78">
        <v>8.0000000000000004E-4</v>
      </c>
      <c r="T295" s="78">
        <v>2.5000000000000001E-3</v>
      </c>
      <c r="U295" s="78">
        <v>4.0000000000000002E-4</v>
      </c>
    </row>
    <row r="296" spans="2:21">
      <c r="B296" t="s">
        <v>1058</v>
      </c>
      <c r="C296" t="s">
        <v>1059</v>
      </c>
      <c r="D296" t="s">
        <v>123</v>
      </c>
      <c r="E296" t="s">
        <v>944</v>
      </c>
      <c r="F296" t="s">
        <v>1060</v>
      </c>
      <c r="G296" t="s">
        <v>995</v>
      </c>
      <c r="H296" t="s">
        <v>960</v>
      </c>
      <c r="I296" t="s">
        <v>216</v>
      </c>
      <c r="J296"/>
      <c r="K296" s="77">
        <v>4.38</v>
      </c>
      <c r="L296" t="s">
        <v>110</v>
      </c>
      <c r="M296" s="78">
        <v>7.2499999999999995E-2</v>
      </c>
      <c r="N296" s="78">
        <v>7.3599999999999999E-2</v>
      </c>
      <c r="O296" s="77">
        <v>2438167.13</v>
      </c>
      <c r="P296" s="77">
        <v>99.218833332701038</v>
      </c>
      <c r="Q296" s="77">
        <v>0</v>
      </c>
      <c r="R296" s="77">
        <v>9757.2825651179191</v>
      </c>
      <c r="S296" s="78">
        <v>2E-3</v>
      </c>
      <c r="T296" s="78">
        <v>4.7999999999999996E-3</v>
      </c>
      <c r="U296" s="78">
        <v>6.9999999999999999E-4</v>
      </c>
    </row>
    <row r="297" spans="2:21">
      <c r="B297" t="s">
        <v>1061</v>
      </c>
      <c r="C297" t="s">
        <v>1062</v>
      </c>
      <c r="D297" t="s">
        <v>123</v>
      </c>
      <c r="E297" t="s">
        <v>944</v>
      </c>
      <c r="F297" t="s">
        <v>1063</v>
      </c>
      <c r="G297" t="s">
        <v>995</v>
      </c>
      <c r="H297" t="s">
        <v>960</v>
      </c>
      <c r="I297" t="s">
        <v>216</v>
      </c>
      <c r="J297"/>
      <c r="K297" s="77">
        <v>7.29</v>
      </c>
      <c r="L297" t="s">
        <v>106</v>
      </c>
      <c r="M297" s="78">
        <v>7.1199999999999999E-2</v>
      </c>
      <c r="N297" s="78">
        <v>7.2400000000000006E-2</v>
      </c>
      <c r="O297" s="77">
        <v>1365919.96</v>
      </c>
      <c r="P297" s="77">
        <v>98.925008222707376</v>
      </c>
      <c r="Q297" s="77">
        <v>0</v>
      </c>
      <c r="R297" s="77">
        <v>4988.7649096967598</v>
      </c>
      <c r="S297" s="78">
        <v>8.9999999999999998E-4</v>
      </c>
      <c r="T297" s="78">
        <v>2.3999999999999998E-3</v>
      </c>
      <c r="U297" s="78">
        <v>4.0000000000000002E-4</v>
      </c>
    </row>
    <row r="298" spans="2:21">
      <c r="B298" t="s">
        <v>1064</v>
      </c>
      <c r="C298" t="s">
        <v>1065</v>
      </c>
      <c r="D298" t="s">
        <v>123</v>
      </c>
      <c r="E298" t="s">
        <v>944</v>
      </c>
      <c r="F298" t="s">
        <v>1066</v>
      </c>
      <c r="G298" t="s">
        <v>1047</v>
      </c>
      <c r="H298" t="s">
        <v>960</v>
      </c>
      <c r="I298" t="s">
        <v>216</v>
      </c>
      <c r="J298"/>
      <c r="K298" s="77">
        <v>3.3</v>
      </c>
      <c r="L298" t="s">
        <v>106</v>
      </c>
      <c r="M298" s="78">
        <v>2.63E-2</v>
      </c>
      <c r="N298" s="78">
        <v>7.5899999999999995E-2</v>
      </c>
      <c r="O298" s="77">
        <v>1731645.03</v>
      </c>
      <c r="P298" s="77">
        <v>85.058083335174132</v>
      </c>
      <c r="Q298" s="77">
        <v>0</v>
      </c>
      <c r="R298" s="77">
        <v>5437.9618363596701</v>
      </c>
      <c r="S298" s="78">
        <v>1.4E-3</v>
      </c>
      <c r="T298" s="78">
        <v>2.7000000000000001E-3</v>
      </c>
      <c r="U298" s="78">
        <v>4.0000000000000002E-4</v>
      </c>
    </row>
    <row r="299" spans="2:21">
      <c r="B299" t="s">
        <v>1067</v>
      </c>
      <c r="C299" t="s">
        <v>1068</v>
      </c>
      <c r="D299" t="s">
        <v>123</v>
      </c>
      <c r="E299" t="s">
        <v>944</v>
      </c>
      <c r="F299" t="s">
        <v>1066</v>
      </c>
      <c r="G299" t="s">
        <v>1047</v>
      </c>
      <c r="H299" t="s">
        <v>960</v>
      </c>
      <c r="I299" t="s">
        <v>216</v>
      </c>
      <c r="J299"/>
      <c r="K299" s="77">
        <v>2.0699999999999998</v>
      </c>
      <c r="L299" t="s">
        <v>106</v>
      </c>
      <c r="M299" s="78">
        <v>7.0499999999999993E-2</v>
      </c>
      <c r="N299" s="78">
        <v>7.1300000000000002E-2</v>
      </c>
      <c r="O299" s="77">
        <v>682959.98</v>
      </c>
      <c r="P299" s="77">
        <v>101.35149999304488</v>
      </c>
      <c r="Q299" s="77">
        <v>0</v>
      </c>
      <c r="R299" s="77">
        <v>2555.5661596314799</v>
      </c>
      <c r="S299" s="78">
        <v>8.9999999999999998E-4</v>
      </c>
      <c r="T299" s="78">
        <v>1.2999999999999999E-3</v>
      </c>
      <c r="U299" s="78">
        <v>2.0000000000000001E-4</v>
      </c>
    </row>
    <row r="300" spans="2:21">
      <c r="B300" t="s">
        <v>1069</v>
      </c>
      <c r="C300" t="s">
        <v>1070</v>
      </c>
      <c r="D300" t="s">
        <v>123</v>
      </c>
      <c r="E300" t="s">
        <v>944</v>
      </c>
      <c r="F300" t="s">
        <v>1071</v>
      </c>
      <c r="G300" t="s">
        <v>1072</v>
      </c>
      <c r="H300" t="s">
        <v>960</v>
      </c>
      <c r="I300" t="s">
        <v>216</v>
      </c>
      <c r="J300"/>
      <c r="K300" s="77">
        <v>5.35</v>
      </c>
      <c r="L300" t="s">
        <v>106</v>
      </c>
      <c r="M300" s="78">
        <v>0.04</v>
      </c>
      <c r="N300" s="78">
        <v>6.0600000000000001E-2</v>
      </c>
      <c r="O300" s="77">
        <v>1861065.95</v>
      </c>
      <c r="P300" s="77">
        <v>91.297777778374808</v>
      </c>
      <c r="Q300" s="77">
        <v>0</v>
      </c>
      <c r="R300" s="77">
        <v>6273.1209699152796</v>
      </c>
      <c r="S300" s="78">
        <v>3.7000000000000002E-3</v>
      </c>
      <c r="T300" s="78">
        <v>3.0999999999999999E-3</v>
      </c>
      <c r="U300" s="78">
        <v>4.0000000000000002E-4</v>
      </c>
    </row>
    <row r="301" spans="2:21">
      <c r="B301" t="s">
        <v>1073</v>
      </c>
      <c r="C301" t="s">
        <v>1074</v>
      </c>
      <c r="D301" t="s">
        <v>123</v>
      </c>
      <c r="E301" t="s">
        <v>944</v>
      </c>
      <c r="F301" t="s">
        <v>1075</v>
      </c>
      <c r="G301" t="s">
        <v>967</v>
      </c>
      <c r="H301" t="s">
        <v>960</v>
      </c>
      <c r="I301" t="s">
        <v>337</v>
      </c>
      <c r="J301"/>
      <c r="K301" s="77">
        <v>3.54</v>
      </c>
      <c r="L301" t="s">
        <v>106</v>
      </c>
      <c r="M301" s="78">
        <v>5.5E-2</v>
      </c>
      <c r="N301" s="78">
        <v>0.09</v>
      </c>
      <c r="O301" s="77">
        <v>478071.99</v>
      </c>
      <c r="P301" s="77">
        <v>90.293555554509666</v>
      </c>
      <c r="Q301" s="77">
        <v>0</v>
      </c>
      <c r="R301" s="77">
        <v>1593.7189865773901</v>
      </c>
      <c r="S301" s="78">
        <v>5.0000000000000001E-4</v>
      </c>
      <c r="T301" s="78">
        <v>8.0000000000000004E-4</v>
      </c>
      <c r="U301" s="78">
        <v>1E-4</v>
      </c>
    </row>
    <row r="302" spans="2:21">
      <c r="B302" t="s">
        <v>1076</v>
      </c>
      <c r="C302" t="s">
        <v>1077</v>
      </c>
      <c r="D302" t="s">
        <v>123</v>
      </c>
      <c r="E302" t="s">
        <v>944</v>
      </c>
      <c r="F302" t="s">
        <v>1075</v>
      </c>
      <c r="G302" t="s">
        <v>967</v>
      </c>
      <c r="H302" t="s">
        <v>960</v>
      </c>
      <c r="I302" t="s">
        <v>216</v>
      </c>
      <c r="J302"/>
      <c r="K302" s="77">
        <v>3.13</v>
      </c>
      <c r="L302" t="s">
        <v>106</v>
      </c>
      <c r="M302" s="78">
        <v>0.06</v>
      </c>
      <c r="N302" s="78">
        <v>8.4400000000000003E-2</v>
      </c>
      <c r="O302" s="77">
        <v>1469046.92</v>
      </c>
      <c r="P302" s="77">
        <v>94.656333330156727</v>
      </c>
      <c r="Q302" s="77">
        <v>0</v>
      </c>
      <c r="R302" s="77">
        <v>5133.8956450799496</v>
      </c>
      <c r="S302" s="78">
        <v>2E-3</v>
      </c>
      <c r="T302" s="78">
        <v>2.5000000000000001E-3</v>
      </c>
      <c r="U302" s="78">
        <v>4.0000000000000002E-4</v>
      </c>
    </row>
    <row r="303" spans="2:21">
      <c r="B303" t="s">
        <v>1078</v>
      </c>
      <c r="C303" t="s">
        <v>1079</v>
      </c>
      <c r="D303" t="s">
        <v>123</v>
      </c>
      <c r="E303" t="s">
        <v>944</v>
      </c>
      <c r="F303" t="s">
        <v>1080</v>
      </c>
      <c r="G303" t="s">
        <v>1081</v>
      </c>
      <c r="H303" t="s">
        <v>960</v>
      </c>
      <c r="I303" t="s">
        <v>216</v>
      </c>
      <c r="J303"/>
      <c r="K303" s="77">
        <v>6.14</v>
      </c>
      <c r="L303" t="s">
        <v>110</v>
      </c>
      <c r="M303" s="78">
        <v>6.6299999999999998E-2</v>
      </c>
      <c r="N303" s="78">
        <v>6.5000000000000002E-2</v>
      </c>
      <c r="O303" s="77">
        <v>2731839.92</v>
      </c>
      <c r="P303" s="77">
        <v>103.39571232873682</v>
      </c>
      <c r="Q303" s="77">
        <v>0</v>
      </c>
      <c r="R303" s="77">
        <v>11392.763198381001</v>
      </c>
      <c r="S303" s="78">
        <v>3.5999999999999999E-3</v>
      </c>
      <c r="T303" s="78">
        <v>5.5999999999999999E-3</v>
      </c>
      <c r="U303" s="78">
        <v>8.0000000000000004E-4</v>
      </c>
    </row>
    <row r="304" spans="2:21">
      <c r="B304" t="s">
        <v>1082</v>
      </c>
      <c r="C304" t="s">
        <v>1083</v>
      </c>
      <c r="D304" t="s">
        <v>123</v>
      </c>
      <c r="E304" t="s">
        <v>944</v>
      </c>
      <c r="F304" t="s">
        <v>1084</v>
      </c>
      <c r="G304" t="s">
        <v>1085</v>
      </c>
      <c r="H304" t="s">
        <v>960</v>
      </c>
      <c r="I304" t="s">
        <v>337</v>
      </c>
      <c r="J304"/>
      <c r="K304" s="77">
        <v>5.87</v>
      </c>
      <c r="L304" t="s">
        <v>106</v>
      </c>
      <c r="M304" s="78">
        <v>3.2500000000000001E-2</v>
      </c>
      <c r="N304" s="78">
        <v>5.6599999999999998E-2</v>
      </c>
      <c r="O304" s="77">
        <v>1365919.96</v>
      </c>
      <c r="P304" s="77">
        <v>87.885722222669557</v>
      </c>
      <c r="Q304" s="77">
        <v>0</v>
      </c>
      <c r="R304" s="77">
        <v>4432.0563117948795</v>
      </c>
      <c r="S304" s="78">
        <v>1.1000000000000001E-3</v>
      </c>
      <c r="T304" s="78">
        <v>2.2000000000000001E-3</v>
      </c>
      <c r="U304" s="78">
        <v>2.9999999999999997E-4</v>
      </c>
    </row>
    <row r="305" spans="2:21">
      <c r="B305" t="s">
        <v>1086</v>
      </c>
      <c r="C305" t="s">
        <v>1087</v>
      </c>
      <c r="D305" t="s">
        <v>123</v>
      </c>
      <c r="E305" t="s">
        <v>944</v>
      </c>
      <c r="F305" t="s">
        <v>1088</v>
      </c>
      <c r="G305" t="s">
        <v>1047</v>
      </c>
      <c r="H305" t="s">
        <v>960</v>
      </c>
      <c r="I305" t="s">
        <v>337</v>
      </c>
      <c r="J305"/>
      <c r="K305" s="77">
        <v>1.55</v>
      </c>
      <c r="L305" t="s">
        <v>106</v>
      </c>
      <c r="M305" s="78">
        <v>4.2500000000000003E-2</v>
      </c>
      <c r="N305" s="78">
        <v>7.9200000000000007E-2</v>
      </c>
      <c r="O305" s="77">
        <v>1502511.96</v>
      </c>
      <c r="P305" s="77">
        <v>96.12475000249583</v>
      </c>
      <c r="Q305" s="77">
        <v>0</v>
      </c>
      <c r="R305" s="77">
        <v>5332.3034147156604</v>
      </c>
      <c r="S305" s="78">
        <v>3.2000000000000002E-3</v>
      </c>
      <c r="T305" s="78">
        <v>2.5999999999999999E-3</v>
      </c>
      <c r="U305" s="78">
        <v>4.0000000000000002E-4</v>
      </c>
    </row>
    <row r="306" spans="2:21">
      <c r="B306" t="s">
        <v>1089</v>
      </c>
      <c r="C306" t="s">
        <v>1090</v>
      </c>
      <c r="D306" t="s">
        <v>123</v>
      </c>
      <c r="E306" t="s">
        <v>944</v>
      </c>
      <c r="F306" t="s">
        <v>1088</v>
      </c>
      <c r="G306" t="s">
        <v>1047</v>
      </c>
      <c r="H306" t="s">
        <v>960</v>
      </c>
      <c r="I306" t="s">
        <v>337</v>
      </c>
      <c r="J306"/>
      <c r="K306" s="77">
        <v>4.8099999999999996</v>
      </c>
      <c r="L306" t="s">
        <v>106</v>
      </c>
      <c r="M306" s="78">
        <v>3.1300000000000001E-2</v>
      </c>
      <c r="N306" s="78">
        <v>7.4800000000000005E-2</v>
      </c>
      <c r="O306" s="77">
        <v>682959.98</v>
      </c>
      <c r="P306" s="77">
        <v>81.962402781082417</v>
      </c>
      <c r="Q306" s="77">
        <v>0</v>
      </c>
      <c r="R306" s="77">
        <v>2066.6723523953101</v>
      </c>
      <c r="S306" s="78">
        <v>8.9999999999999998E-4</v>
      </c>
      <c r="T306" s="78">
        <v>1E-3</v>
      </c>
      <c r="U306" s="78">
        <v>1E-4</v>
      </c>
    </row>
    <row r="307" spans="2:21">
      <c r="B307" t="s">
        <v>1091</v>
      </c>
      <c r="C307" t="s">
        <v>1092</v>
      </c>
      <c r="D307" t="s">
        <v>123</v>
      </c>
      <c r="E307" t="s">
        <v>944</v>
      </c>
      <c r="F307" t="s">
        <v>1093</v>
      </c>
      <c r="G307" t="s">
        <v>1054</v>
      </c>
      <c r="H307" t="s">
        <v>960</v>
      </c>
      <c r="I307" t="s">
        <v>337</v>
      </c>
      <c r="J307"/>
      <c r="K307" s="77">
        <v>6.93</v>
      </c>
      <c r="L307" t="s">
        <v>106</v>
      </c>
      <c r="M307" s="78">
        <v>6.4000000000000001E-2</v>
      </c>
      <c r="N307" s="78">
        <v>6.2300000000000001E-2</v>
      </c>
      <c r="O307" s="77">
        <v>887847.97</v>
      </c>
      <c r="P307" s="77">
        <v>103.98500000135165</v>
      </c>
      <c r="Q307" s="77">
        <v>0</v>
      </c>
      <c r="R307" s="77">
        <v>3408.5604032881201</v>
      </c>
      <c r="S307" s="78">
        <v>8.9999999999999998E-4</v>
      </c>
      <c r="T307" s="78">
        <v>1.6999999999999999E-3</v>
      </c>
      <c r="U307" s="78">
        <v>2.0000000000000001E-4</v>
      </c>
    </row>
    <row r="308" spans="2:21">
      <c r="B308" t="s">
        <v>1094</v>
      </c>
      <c r="C308" t="s">
        <v>1095</v>
      </c>
      <c r="D308" t="s">
        <v>123</v>
      </c>
      <c r="E308" t="s">
        <v>944</v>
      </c>
      <c r="F308" t="s">
        <v>1096</v>
      </c>
      <c r="G308" t="s">
        <v>1054</v>
      </c>
      <c r="H308" t="s">
        <v>960</v>
      </c>
      <c r="I308" t="s">
        <v>216</v>
      </c>
      <c r="J308"/>
      <c r="K308" s="77">
        <v>4.5</v>
      </c>
      <c r="L308" t="s">
        <v>110</v>
      </c>
      <c r="M308" s="78">
        <v>4.8800000000000003E-2</v>
      </c>
      <c r="N308" s="78">
        <v>5.5500000000000001E-2</v>
      </c>
      <c r="O308" s="77">
        <v>1871310.35</v>
      </c>
      <c r="P308" s="77">
        <v>98.819620901578389</v>
      </c>
      <c r="Q308" s="77">
        <v>0</v>
      </c>
      <c r="R308" s="77">
        <v>7458.6511829596502</v>
      </c>
      <c r="S308" s="78">
        <v>1.9E-3</v>
      </c>
      <c r="T308" s="78">
        <v>3.7000000000000002E-3</v>
      </c>
      <c r="U308" s="78">
        <v>5.0000000000000001E-4</v>
      </c>
    </row>
    <row r="309" spans="2:21">
      <c r="B309" t="s">
        <v>1097</v>
      </c>
      <c r="C309" t="s">
        <v>1098</v>
      </c>
      <c r="D309" t="s">
        <v>123</v>
      </c>
      <c r="E309" t="s">
        <v>944</v>
      </c>
      <c r="F309" t="s">
        <v>1099</v>
      </c>
      <c r="G309" t="s">
        <v>1072</v>
      </c>
      <c r="H309" t="s">
        <v>960</v>
      </c>
      <c r="I309" t="s">
        <v>216</v>
      </c>
      <c r="J309"/>
      <c r="K309" s="77">
        <v>7.31</v>
      </c>
      <c r="L309" t="s">
        <v>106</v>
      </c>
      <c r="M309" s="78">
        <v>5.8999999999999997E-2</v>
      </c>
      <c r="N309" s="78">
        <v>6.1899999999999997E-2</v>
      </c>
      <c r="O309" s="77">
        <v>1912287.94</v>
      </c>
      <c r="P309" s="77">
        <v>99.720722223212931</v>
      </c>
      <c r="Q309" s="77">
        <v>0</v>
      </c>
      <c r="R309" s="77">
        <v>7040.4495968369401</v>
      </c>
      <c r="S309" s="78">
        <v>3.8E-3</v>
      </c>
      <c r="T309" s="78">
        <v>3.3999999999999998E-3</v>
      </c>
      <c r="U309" s="78">
        <v>5.0000000000000001E-4</v>
      </c>
    </row>
    <row r="310" spans="2:21">
      <c r="B310" t="s">
        <v>1100</v>
      </c>
      <c r="C310" t="s">
        <v>1101</v>
      </c>
      <c r="D310" t="s">
        <v>123</v>
      </c>
      <c r="E310" t="s">
        <v>944</v>
      </c>
      <c r="F310" t="s">
        <v>1102</v>
      </c>
      <c r="G310" t="s">
        <v>1103</v>
      </c>
      <c r="H310" t="s">
        <v>960</v>
      </c>
      <c r="I310" t="s">
        <v>216</v>
      </c>
      <c r="J310"/>
      <c r="K310" s="77">
        <v>7.11</v>
      </c>
      <c r="L310" t="s">
        <v>106</v>
      </c>
      <c r="M310" s="78">
        <v>3.15E-2</v>
      </c>
      <c r="N310" s="78">
        <v>7.2099999999999997E-2</v>
      </c>
      <c r="O310" s="77">
        <v>1365919.96</v>
      </c>
      <c r="P310" s="77">
        <v>75.210499996998323</v>
      </c>
      <c r="Q310" s="77">
        <v>0</v>
      </c>
      <c r="R310" s="77">
        <v>3792.8478346049601</v>
      </c>
      <c r="S310" s="78">
        <v>2.0999999999999999E-3</v>
      </c>
      <c r="T310" s="78">
        <v>1.9E-3</v>
      </c>
      <c r="U310" s="78">
        <v>2.9999999999999997E-4</v>
      </c>
    </row>
    <row r="311" spans="2:21">
      <c r="B311" t="s">
        <v>1104</v>
      </c>
      <c r="C311" t="s">
        <v>1105</v>
      </c>
      <c r="D311" t="s">
        <v>123</v>
      </c>
      <c r="E311" t="s">
        <v>944</v>
      </c>
      <c r="F311" t="s">
        <v>1106</v>
      </c>
      <c r="G311" t="s">
        <v>1107</v>
      </c>
      <c r="H311" t="s">
        <v>960</v>
      </c>
      <c r="I311" t="s">
        <v>216</v>
      </c>
      <c r="J311"/>
      <c r="K311" s="77">
        <v>7.37</v>
      </c>
      <c r="L311" t="s">
        <v>106</v>
      </c>
      <c r="M311" s="78">
        <v>6.25E-2</v>
      </c>
      <c r="N311" s="78">
        <v>6.2700000000000006E-2</v>
      </c>
      <c r="O311" s="77">
        <v>1707399.95</v>
      </c>
      <c r="P311" s="77">
        <v>100.14863888976329</v>
      </c>
      <c r="Q311" s="77">
        <v>0</v>
      </c>
      <c r="R311" s="77">
        <v>6313.0903957365099</v>
      </c>
      <c r="S311" s="78">
        <v>2.8E-3</v>
      </c>
      <c r="T311" s="78">
        <v>3.0999999999999999E-3</v>
      </c>
      <c r="U311" s="78">
        <v>4.0000000000000002E-4</v>
      </c>
    </row>
    <row r="312" spans="2:21">
      <c r="B312" t="s">
        <v>1108</v>
      </c>
      <c r="C312" t="s">
        <v>1109</v>
      </c>
      <c r="D312" t="s">
        <v>123</v>
      </c>
      <c r="E312" t="s">
        <v>944</v>
      </c>
      <c r="F312" t="s">
        <v>1110</v>
      </c>
      <c r="G312" t="s">
        <v>1040</v>
      </c>
      <c r="H312" t="s">
        <v>960</v>
      </c>
      <c r="I312" t="s">
        <v>216</v>
      </c>
      <c r="J312"/>
      <c r="K312" s="77">
        <v>7.09</v>
      </c>
      <c r="L312" t="s">
        <v>106</v>
      </c>
      <c r="M312" s="78">
        <v>5.6000000000000001E-2</v>
      </c>
      <c r="N312" s="78">
        <v>5.7599999999999998E-2</v>
      </c>
      <c r="O312" s="77">
        <v>512219.99</v>
      </c>
      <c r="P312" s="77">
        <v>99.018555551043789</v>
      </c>
      <c r="Q312" s="77">
        <v>0</v>
      </c>
      <c r="R312" s="77">
        <v>1872.55594808156</v>
      </c>
      <c r="S312" s="78">
        <v>8.9999999999999998E-4</v>
      </c>
      <c r="T312" s="78">
        <v>8.9999999999999998E-4</v>
      </c>
      <c r="U312" s="78">
        <v>1E-4</v>
      </c>
    </row>
    <row r="313" spans="2:21">
      <c r="B313" t="s">
        <v>1111</v>
      </c>
      <c r="C313" t="s">
        <v>1112</v>
      </c>
      <c r="D313" t="s">
        <v>123</v>
      </c>
      <c r="E313" t="s">
        <v>944</v>
      </c>
      <c r="F313" t="s">
        <v>1113</v>
      </c>
      <c r="G313" t="s">
        <v>1029</v>
      </c>
      <c r="H313" t="s">
        <v>960</v>
      </c>
      <c r="I313" t="s">
        <v>337</v>
      </c>
      <c r="J313"/>
      <c r="K313" s="77">
        <v>4.5199999999999996</v>
      </c>
      <c r="L313" t="s">
        <v>106</v>
      </c>
      <c r="M313" s="78">
        <v>4.4999999999999998E-2</v>
      </c>
      <c r="N313" s="78">
        <v>6.3100000000000003E-2</v>
      </c>
      <c r="O313" s="77">
        <v>2742562.39</v>
      </c>
      <c r="P313" s="77">
        <v>93.591999998814984</v>
      </c>
      <c r="Q313" s="77">
        <v>0</v>
      </c>
      <c r="R313" s="77">
        <v>9476.6957185241808</v>
      </c>
      <c r="S313" s="78">
        <v>4.5999999999999999E-3</v>
      </c>
      <c r="T313" s="78">
        <v>4.5999999999999999E-3</v>
      </c>
      <c r="U313" s="78">
        <v>6.9999999999999999E-4</v>
      </c>
    </row>
    <row r="314" spans="2:21">
      <c r="B314" t="s">
        <v>1114</v>
      </c>
      <c r="C314" t="s">
        <v>1115</v>
      </c>
      <c r="D314" t="s">
        <v>123</v>
      </c>
      <c r="E314" t="s">
        <v>944</v>
      </c>
      <c r="F314" t="s">
        <v>1116</v>
      </c>
      <c r="G314" t="s">
        <v>967</v>
      </c>
      <c r="H314" t="s">
        <v>960</v>
      </c>
      <c r="I314" t="s">
        <v>216</v>
      </c>
      <c r="J314"/>
      <c r="K314" s="77">
        <v>7.05</v>
      </c>
      <c r="L314" t="s">
        <v>106</v>
      </c>
      <c r="M314" s="78">
        <v>0.04</v>
      </c>
      <c r="N314" s="78">
        <v>6.08E-2</v>
      </c>
      <c r="O314" s="77">
        <v>1024439.97</v>
      </c>
      <c r="P314" s="77">
        <v>87.919222223523676</v>
      </c>
      <c r="Q314" s="77">
        <v>0</v>
      </c>
      <c r="R314" s="77">
        <v>3325.30928172216</v>
      </c>
      <c r="S314" s="78">
        <v>1E-3</v>
      </c>
      <c r="T314" s="78">
        <v>1.6000000000000001E-3</v>
      </c>
      <c r="U314" s="78">
        <v>2.0000000000000001E-4</v>
      </c>
    </row>
    <row r="315" spans="2:21">
      <c r="B315" t="s">
        <v>1117</v>
      </c>
      <c r="C315" t="s">
        <v>1118</v>
      </c>
      <c r="D315" t="s">
        <v>123</v>
      </c>
      <c r="E315" t="s">
        <v>944</v>
      </c>
      <c r="F315" t="s">
        <v>1116</v>
      </c>
      <c r="G315" t="s">
        <v>967</v>
      </c>
      <c r="H315" t="s">
        <v>960</v>
      </c>
      <c r="I315" t="s">
        <v>216</v>
      </c>
      <c r="J315"/>
      <c r="K315" s="77">
        <v>3.1</v>
      </c>
      <c r="L315" t="s">
        <v>106</v>
      </c>
      <c r="M315" s="78">
        <v>6.88E-2</v>
      </c>
      <c r="N315" s="78">
        <v>6.2899999999999998E-2</v>
      </c>
      <c r="O315" s="77">
        <v>1707399.95</v>
      </c>
      <c r="P315" s="77">
        <v>104.72894444570532</v>
      </c>
      <c r="Q315" s="77">
        <v>0</v>
      </c>
      <c r="R315" s="77">
        <v>6601.8200613147401</v>
      </c>
      <c r="S315" s="78">
        <v>2.5000000000000001E-3</v>
      </c>
      <c r="T315" s="78">
        <v>3.2000000000000002E-3</v>
      </c>
      <c r="U315" s="78">
        <v>5.0000000000000001E-4</v>
      </c>
    </row>
    <row r="316" spans="2:21">
      <c r="B316" t="s">
        <v>1119</v>
      </c>
      <c r="C316" t="s">
        <v>1120</v>
      </c>
      <c r="D316" t="s">
        <v>123</v>
      </c>
      <c r="E316" t="s">
        <v>944</v>
      </c>
      <c r="F316" t="s">
        <v>1121</v>
      </c>
      <c r="G316" t="s">
        <v>995</v>
      </c>
      <c r="H316" t="s">
        <v>960</v>
      </c>
      <c r="I316" t="s">
        <v>216</v>
      </c>
      <c r="J316"/>
      <c r="K316" s="77">
        <v>4</v>
      </c>
      <c r="L316" t="s">
        <v>113</v>
      </c>
      <c r="M316" s="78">
        <v>7.4200000000000002E-2</v>
      </c>
      <c r="N316" s="78">
        <v>8.1799999999999998E-2</v>
      </c>
      <c r="O316" s="77">
        <v>2322063.9300000002</v>
      </c>
      <c r="P316" s="77">
        <v>97.367309588672981</v>
      </c>
      <c r="Q316" s="77">
        <v>0</v>
      </c>
      <c r="R316" s="77">
        <v>10562.3921729104</v>
      </c>
      <c r="S316" s="78">
        <v>3.5999999999999999E-3</v>
      </c>
      <c r="T316" s="78">
        <v>5.1999999999999998E-3</v>
      </c>
      <c r="U316" s="78">
        <v>6.9999999999999999E-4</v>
      </c>
    </row>
    <row r="317" spans="2:21">
      <c r="B317" t="s">
        <v>1122</v>
      </c>
      <c r="C317" t="s">
        <v>1123</v>
      </c>
      <c r="D317" t="s">
        <v>123</v>
      </c>
      <c r="E317" t="s">
        <v>944</v>
      </c>
      <c r="F317" t="s">
        <v>1124</v>
      </c>
      <c r="G317" t="s">
        <v>1003</v>
      </c>
      <c r="H317" t="s">
        <v>1125</v>
      </c>
      <c r="I317" t="s">
        <v>947</v>
      </c>
      <c r="J317"/>
      <c r="K317" s="77">
        <v>3.27</v>
      </c>
      <c r="L317" t="s">
        <v>106</v>
      </c>
      <c r="M317" s="78">
        <v>4.7E-2</v>
      </c>
      <c r="N317" s="78">
        <v>7.6999999999999999E-2</v>
      </c>
      <c r="O317" s="77">
        <v>1297623.96</v>
      </c>
      <c r="P317" s="77">
        <v>92.415833333564521</v>
      </c>
      <c r="Q317" s="77">
        <v>0</v>
      </c>
      <c r="R317" s="77">
        <v>4427.4833058596396</v>
      </c>
      <c r="S317" s="78">
        <v>2.5999999999999999E-3</v>
      </c>
      <c r="T317" s="78">
        <v>2.2000000000000001E-3</v>
      </c>
      <c r="U317" s="78">
        <v>2.9999999999999997E-4</v>
      </c>
    </row>
    <row r="318" spans="2:21">
      <c r="B318" t="s">
        <v>1126</v>
      </c>
      <c r="C318" t="s">
        <v>1127</v>
      </c>
      <c r="D318" t="s">
        <v>123</v>
      </c>
      <c r="E318" t="s">
        <v>944</v>
      </c>
      <c r="F318" t="s">
        <v>1128</v>
      </c>
      <c r="G318" t="s">
        <v>1047</v>
      </c>
      <c r="H318" t="s">
        <v>960</v>
      </c>
      <c r="I318" t="s">
        <v>216</v>
      </c>
      <c r="J318"/>
      <c r="K318" s="77">
        <v>1.96</v>
      </c>
      <c r="L318" t="s">
        <v>106</v>
      </c>
      <c r="M318" s="78">
        <v>3.7499999999999999E-2</v>
      </c>
      <c r="N318" s="78">
        <v>7.6399999999999996E-2</v>
      </c>
      <c r="O318" s="77">
        <v>409775.99</v>
      </c>
      <c r="P318" s="77">
        <v>94.228416657769245</v>
      </c>
      <c r="Q318" s="77">
        <v>0</v>
      </c>
      <c r="R318" s="77">
        <v>1425.5750772988199</v>
      </c>
      <c r="S318" s="78">
        <v>8.0000000000000004E-4</v>
      </c>
      <c r="T318" s="78">
        <v>6.9999999999999999E-4</v>
      </c>
      <c r="U318" s="78">
        <v>1E-4</v>
      </c>
    </row>
    <row r="319" spans="2:21">
      <c r="B319" t="s">
        <v>1129</v>
      </c>
      <c r="C319" t="s">
        <v>1130</v>
      </c>
      <c r="D319" t="s">
        <v>123</v>
      </c>
      <c r="E319" t="s">
        <v>944</v>
      </c>
      <c r="F319" t="s">
        <v>1128</v>
      </c>
      <c r="G319" t="s">
        <v>1047</v>
      </c>
      <c r="H319" t="s">
        <v>960</v>
      </c>
      <c r="I319" t="s">
        <v>216</v>
      </c>
      <c r="J319"/>
      <c r="K319" s="77">
        <v>4.17</v>
      </c>
      <c r="L319" t="s">
        <v>106</v>
      </c>
      <c r="M319" s="78">
        <v>7.9500000000000001E-2</v>
      </c>
      <c r="N319" s="78">
        <v>7.9799999999999996E-2</v>
      </c>
      <c r="O319" s="77">
        <v>614663.98</v>
      </c>
      <c r="P319" s="77">
        <v>100.05349315556128</v>
      </c>
      <c r="Q319" s="77">
        <v>0</v>
      </c>
      <c r="R319" s="77">
        <v>2270.5533554230301</v>
      </c>
      <c r="S319" s="78">
        <v>1.1999999999999999E-3</v>
      </c>
      <c r="T319" s="78">
        <v>1.1000000000000001E-3</v>
      </c>
      <c r="U319" s="78">
        <v>2.0000000000000001E-4</v>
      </c>
    </row>
    <row r="320" spans="2:21">
      <c r="B320" t="s">
        <v>1131</v>
      </c>
      <c r="C320" t="s">
        <v>1132</v>
      </c>
      <c r="D320" t="s">
        <v>123</v>
      </c>
      <c r="E320" t="s">
        <v>944</v>
      </c>
      <c r="F320" t="s">
        <v>1133</v>
      </c>
      <c r="G320" t="s">
        <v>995</v>
      </c>
      <c r="H320" t="s">
        <v>1125</v>
      </c>
      <c r="I320" t="s">
        <v>947</v>
      </c>
      <c r="J320"/>
      <c r="K320" s="77">
        <v>3.54</v>
      </c>
      <c r="L320" t="s">
        <v>106</v>
      </c>
      <c r="M320" s="78">
        <v>6.88E-2</v>
      </c>
      <c r="N320" s="78">
        <v>8.5800000000000001E-2</v>
      </c>
      <c r="O320" s="77">
        <v>1420556.76</v>
      </c>
      <c r="P320" s="77">
        <v>97.28724657596932</v>
      </c>
      <c r="Q320" s="77">
        <v>0</v>
      </c>
      <c r="R320" s="77">
        <v>5102.4198995925399</v>
      </c>
      <c r="S320" s="78">
        <v>2.8E-3</v>
      </c>
      <c r="T320" s="78">
        <v>2.5000000000000001E-3</v>
      </c>
      <c r="U320" s="78">
        <v>4.0000000000000002E-4</v>
      </c>
    </row>
    <row r="321" spans="2:21">
      <c r="B321" t="s">
        <v>1134</v>
      </c>
      <c r="C321" t="s">
        <v>1135</v>
      </c>
      <c r="D321" t="s">
        <v>123</v>
      </c>
      <c r="E321" t="s">
        <v>944</v>
      </c>
      <c r="F321" t="s">
        <v>1136</v>
      </c>
      <c r="G321" t="s">
        <v>980</v>
      </c>
      <c r="H321" t="s">
        <v>960</v>
      </c>
      <c r="I321" t="s">
        <v>337</v>
      </c>
      <c r="J321"/>
      <c r="K321" s="77">
        <v>1.95</v>
      </c>
      <c r="L321" t="s">
        <v>106</v>
      </c>
      <c r="M321" s="78">
        <v>5.7500000000000002E-2</v>
      </c>
      <c r="N321" s="78">
        <v>7.5700000000000003E-2</v>
      </c>
      <c r="O321" s="77">
        <v>578808.57999999996</v>
      </c>
      <c r="P321" s="77">
        <v>101.11927777974522</v>
      </c>
      <c r="Q321" s="77">
        <v>0</v>
      </c>
      <c r="R321" s="77">
        <v>2160.8798100992499</v>
      </c>
      <c r="S321" s="78">
        <v>8.0000000000000004E-4</v>
      </c>
      <c r="T321" s="78">
        <v>1.1000000000000001E-3</v>
      </c>
      <c r="U321" s="78">
        <v>2.0000000000000001E-4</v>
      </c>
    </row>
    <row r="322" spans="2:21">
      <c r="B322" t="s">
        <v>1137</v>
      </c>
      <c r="C322" t="s">
        <v>1138</v>
      </c>
      <c r="D322" t="s">
        <v>123</v>
      </c>
      <c r="E322" t="s">
        <v>944</v>
      </c>
      <c r="F322" t="s">
        <v>1139</v>
      </c>
      <c r="G322" t="s">
        <v>1081</v>
      </c>
      <c r="H322" t="s">
        <v>960</v>
      </c>
      <c r="I322" t="s">
        <v>216</v>
      </c>
      <c r="J322"/>
      <c r="K322" s="77">
        <v>4.2</v>
      </c>
      <c r="L322" t="s">
        <v>110</v>
      </c>
      <c r="M322" s="78">
        <v>0.04</v>
      </c>
      <c r="N322" s="78">
        <v>6.0199999999999997E-2</v>
      </c>
      <c r="O322" s="77">
        <v>1639103.95</v>
      </c>
      <c r="P322" s="77">
        <v>92.536555558267011</v>
      </c>
      <c r="Q322" s="77">
        <v>0</v>
      </c>
      <c r="R322" s="77">
        <v>6117.7414786654699</v>
      </c>
      <c r="S322" s="78">
        <v>1.6000000000000001E-3</v>
      </c>
      <c r="T322" s="78">
        <v>3.0000000000000001E-3</v>
      </c>
      <c r="U322" s="78">
        <v>4.0000000000000002E-4</v>
      </c>
    </row>
    <row r="323" spans="2:21">
      <c r="B323" t="s">
        <v>1140</v>
      </c>
      <c r="C323" t="s">
        <v>1141</v>
      </c>
      <c r="D323" t="s">
        <v>123</v>
      </c>
      <c r="E323" t="s">
        <v>944</v>
      </c>
      <c r="F323" t="s">
        <v>1142</v>
      </c>
      <c r="G323" t="s">
        <v>1143</v>
      </c>
      <c r="H323" t="s">
        <v>960</v>
      </c>
      <c r="I323" t="s">
        <v>216</v>
      </c>
      <c r="J323"/>
      <c r="K323" s="77">
        <v>4</v>
      </c>
      <c r="L323" t="s">
        <v>110</v>
      </c>
      <c r="M323" s="78">
        <v>4.6300000000000001E-2</v>
      </c>
      <c r="N323" s="78">
        <v>5.3800000000000001E-2</v>
      </c>
      <c r="O323" s="77">
        <v>1400067.96</v>
      </c>
      <c r="P323" s="77">
        <v>100.13852777783733</v>
      </c>
      <c r="Q323" s="77">
        <v>0</v>
      </c>
      <c r="R323" s="77">
        <v>5654.8568207301096</v>
      </c>
      <c r="S323" s="78">
        <v>2.3E-3</v>
      </c>
      <c r="T323" s="78">
        <v>2.8E-3</v>
      </c>
      <c r="U323" s="78">
        <v>4.0000000000000002E-4</v>
      </c>
    </row>
    <row r="324" spans="2:21">
      <c r="B324" t="s">
        <v>1144</v>
      </c>
      <c r="C324" t="s">
        <v>1145</v>
      </c>
      <c r="D324" t="s">
        <v>123</v>
      </c>
      <c r="E324" t="s">
        <v>944</v>
      </c>
      <c r="F324" t="s">
        <v>1146</v>
      </c>
      <c r="G324" t="s">
        <v>967</v>
      </c>
      <c r="H324" t="s">
        <v>960</v>
      </c>
      <c r="I324" t="s">
        <v>216</v>
      </c>
      <c r="J324"/>
      <c r="K324" s="77">
        <v>3.33</v>
      </c>
      <c r="L324" t="s">
        <v>106</v>
      </c>
      <c r="M324" s="78">
        <v>5.2999999999999999E-2</v>
      </c>
      <c r="N324" s="78">
        <v>9.1800000000000007E-2</v>
      </c>
      <c r="O324" s="77">
        <v>1977169.14</v>
      </c>
      <c r="P324" s="77">
        <v>88.76111111171798</v>
      </c>
      <c r="Q324" s="77">
        <v>0</v>
      </c>
      <c r="R324" s="77">
        <v>6479.3023413436204</v>
      </c>
      <c r="S324" s="78">
        <v>1.2999999999999999E-3</v>
      </c>
      <c r="T324" s="78">
        <v>3.2000000000000002E-3</v>
      </c>
      <c r="U324" s="78">
        <v>5.0000000000000001E-4</v>
      </c>
    </row>
    <row r="325" spans="2:21">
      <c r="B325" t="s">
        <v>1147</v>
      </c>
      <c r="C325" t="s">
        <v>1148</v>
      </c>
      <c r="D325" t="s">
        <v>123</v>
      </c>
      <c r="E325" t="s">
        <v>944</v>
      </c>
      <c r="F325" t="s">
        <v>1149</v>
      </c>
      <c r="G325" t="s">
        <v>1054</v>
      </c>
      <c r="H325" t="s">
        <v>960</v>
      </c>
      <c r="I325" t="s">
        <v>216</v>
      </c>
      <c r="J325"/>
      <c r="K325" s="77">
        <v>4.54</v>
      </c>
      <c r="L325" t="s">
        <v>110</v>
      </c>
      <c r="M325" s="78">
        <v>4.6300000000000001E-2</v>
      </c>
      <c r="N325" s="78">
        <v>7.0099999999999996E-2</v>
      </c>
      <c r="O325" s="77">
        <v>1304453.56</v>
      </c>
      <c r="P325" s="77">
        <v>89.884541663376694</v>
      </c>
      <c r="Q325" s="77">
        <v>0</v>
      </c>
      <c r="R325" s="77">
        <v>4729.1699847312302</v>
      </c>
      <c r="S325" s="78">
        <v>8.9999999999999998E-4</v>
      </c>
      <c r="T325" s="78">
        <v>2.3E-3</v>
      </c>
      <c r="U325" s="78">
        <v>2.9999999999999997E-4</v>
      </c>
    </row>
    <row r="326" spans="2:21">
      <c r="B326" t="s">
        <v>1150</v>
      </c>
      <c r="C326" t="s">
        <v>1151</v>
      </c>
      <c r="D326" t="s">
        <v>123</v>
      </c>
      <c r="E326" t="s">
        <v>944</v>
      </c>
      <c r="F326" t="s">
        <v>1152</v>
      </c>
      <c r="G326" t="s">
        <v>1153</v>
      </c>
      <c r="H326" t="s">
        <v>960</v>
      </c>
      <c r="I326" t="s">
        <v>216</v>
      </c>
      <c r="J326"/>
      <c r="K326" s="77">
        <v>7.15</v>
      </c>
      <c r="L326" t="s">
        <v>106</v>
      </c>
      <c r="M326" s="78">
        <v>4.2799999999999998E-2</v>
      </c>
      <c r="N326" s="78">
        <v>6.0600000000000001E-2</v>
      </c>
      <c r="O326" s="77">
        <v>2731839.92</v>
      </c>
      <c r="P326" s="77">
        <v>89.113668494279807</v>
      </c>
      <c r="Q326" s="77">
        <v>0</v>
      </c>
      <c r="R326" s="77">
        <v>8987.9627072210096</v>
      </c>
      <c r="S326" s="78">
        <v>5.0000000000000001E-4</v>
      </c>
      <c r="T326" s="78">
        <v>4.4000000000000003E-3</v>
      </c>
      <c r="U326" s="78">
        <v>5.9999999999999995E-4</v>
      </c>
    </row>
    <row r="327" spans="2:21">
      <c r="B327" t="s">
        <v>1154</v>
      </c>
      <c r="C327" t="s">
        <v>1155</v>
      </c>
      <c r="D327" t="s">
        <v>123</v>
      </c>
      <c r="E327" t="s">
        <v>944</v>
      </c>
      <c r="F327" t="s">
        <v>1156</v>
      </c>
      <c r="G327" t="s">
        <v>1029</v>
      </c>
      <c r="H327" t="s">
        <v>1157</v>
      </c>
      <c r="I327" t="s">
        <v>216</v>
      </c>
      <c r="J327"/>
      <c r="K327" s="77">
        <v>1.86</v>
      </c>
      <c r="L327" t="s">
        <v>106</v>
      </c>
      <c r="M327" s="78">
        <v>6.5000000000000002E-2</v>
      </c>
      <c r="N327" s="78">
        <v>8.2900000000000001E-2</v>
      </c>
      <c r="O327" s="77">
        <v>682959.98</v>
      </c>
      <c r="P327" s="77">
        <v>96.511777783553114</v>
      </c>
      <c r="Q327" s="77">
        <v>0</v>
      </c>
      <c r="R327" s="77">
        <v>2433.5331329723499</v>
      </c>
      <c r="S327" s="78">
        <v>1.4E-3</v>
      </c>
      <c r="T327" s="78">
        <v>1.1999999999999999E-3</v>
      </c>
      <c r="U327" s="78">
        <v>2.0000000000000001E-4</v>
      </c>
    </row>
    <row r="328" spans="2:21">
      <c r="B328" t="s">
        <v>1158</v>
      </c>
      <c r="C328" t="s">
        <v>1159</v>
      </c>
      <c r="D328" t="s">
        <v>123</v>
      </c>
      <c r="E328" t="s">
        <v>944</v>
      </c>
      <c r="F328" t="s">
        <v>1160</v>
      </c>
      <c r="G328" t="s">
        <v>1081</v>
      </c>
      <c r="H328" t="s">
        <v>1157</v>
      </c>
      <c r="I328" t="s">
        <v>216</v>
      </c>
      <c r="J328"/>
      <c r="K328" s="77">
        <v>4.49</v>
      </c>
      <c r="L328" t="s">
        <v>106</v>
      </c>
      <c r="M328" s="78">
        <v>4.1300000000000003E-2</v>
      </c>
      <c r="N328" s="78">
        <v>6.7500000000000004E-2</v>
      </c>
      <c r="O328" s="77">
        <v>2444996.73</v>
      </c>
      <c r="P328" s="77">
        <v>88.658416668532752</v>
      </c>
      <c r="Q328" s="77">
        <v>0</v>
      </c>
      <c r="R328" s="77">
        <v>8003.13137402966</v>
      </c>
      <c r="S328" s="78">
        <v>6.1000000000000004E-3</v>
      </c>
      <c r="T328" s="78">
        <v>3.8999999999999998E-3</v>
      </c>
      <c r="U328" s="78">
        <v>5.9999999999999995E-4</v>
      </c>
    </row>
    <row r="329" spans="2:21">
      <c r="B329" t="s">
        <v>1161</v>
      </c>
      <c r="C329" t="s">
        <v>1162</v>
      </c>
      <c r="D329" t="s">
        <v>123</v>
      </c>
      <c r="E329" t="s">
        <v>944</v>
      </c>
      <c r="F329" t="s">
        <v>1163</v>
      </c>
      <c r="G329" t="s">
        <v>1164</v>
      </c>
      <c r="H329" t="s">
        <v>1157</v>
      </c>
      <c r="I329" t="s">
        <v>216</v>
      </c>
      <c r="J329"/>
      <c r="K329" s="77">
        <v>4.04</v>
      </c>
      <c r="L329" t="s">
        <v>110</v>
      </c>
      <c r="M329" s="78">
        <v>3.1300000000000001E-2</v>
      </c>
      <c r="N329" s="78">
        <v>6.6799999999999998E-2</v>
      </c>
      <c r="O329" s="77">
        <v>2048879.94</v>
      </c>
      <c r="P329" s="77">
        <v>88.323616438072065</v>
      </c>
      <c r="Q329" s="77">
        <v>0</v>
      </c>
      <c r="R329" s="77">
        <v>7299.0215762355101</v>
      </c>
      <c r="S329" s="78">
        <v>2.7000000000000001E-3</v>
      </c>
      <c r="T329" s="78">
        <v>3.5999999999999999E-3</v>
      </c>
      <c r="U329" s="78">
        <v>5.0000000000000001E-4</v>
      </c>
    </row>
    <row r="330" spans="2:21">
      <c r="B330" t="s">
        <v>1165</v>
      </c>
      <c r="C330" t="s">
        <v>1166</v>
      </c>
      <c r="D330" t="s">
        <v>123</v>
      </c>
      <c r="E330" t="s">
        <v>944</v>
      </c>
      <c r="F330" t="s">
        <v>1167</v>
      </c>
      <c r="G330" t="s">
        <v>995</v>
      </c>
      <c r="H330" t="s">
        <v>1168</v>
      </c>
      <c r="I330" t="s">
        <v>947</v>
      </c>
      <c r="J330"/>
      <c r="K330" s="77">
        <v>5.25</v>
      </c>
      <c r="L330" t="s">
        <v>110</v>
      </c>
      <c r="M330" s="78">
        <v>6.88E-2</v>
      </c>
      <c r="N330" s="78">
        <v>7.7299999999999994E-2</v>
      </c>
      <c r="O330" s="77">
        <v>1202009.56</v>
      </c>
      <c r="P330" s="77">
        <v>97.420424660782274</v>
      </c>
      <c r="Q330" s="77">
        <v>0</v>
      </c>
      <c r="R330" s="77">
        <v>4723.1227653758297</v>
      </c>
      <c r="S330" s="78">
        <v>1.1999999999999999E-3</v>
      </c>
      <c r="T330" s="78">
        <v>2.3E-3</v>
      </c>
      <c r="U330" s="78">
        <v>2.9999999999999997E-4</v>
      </c>
    </row>
    <row r="331" spans="2:21">
      <c r="B331" t="s">
        <v>1169</v>
      </c>
      <c r="C331" t="s">
        <v>1170</v>
      </c>
      <c r="D331" t="s">
        <v>123</v>
      </c>
      <c r="E331" t="s">
        <v>944</v>
      </c>
      <c r="F331" t="s">
        <v>1171</v>
      </c>
      <c r="G331" t="s">
        <v>995</v>
      </c>
      <c r="H331" t="s">
        <v>1168</v>
      </c>
      <c r="I331" t="s">
        <v>947</v>
      </c>
      <c r="J331"/>
      <c r="K331" s="77">
        <v>4.82</v>
      </c>
      <c r="L331" t="s">
        <v>106</v>
      </c>
      <c r="M331" s="78">
        <v>7.7499999999999999E-2</v>
      </c>
      <c r="N331" s="78">
        <v>8.5400000000000004E-2</v>
      </c>
      <c r="O331" s="77">
        <v>1410107.47</v>
      </c>
      <c r="P331" s="77">
        <v>98.615194441484576</v>
      </c>
      <c r="Q331" s="77">
        <v>0</v>
      </c>
      <c r="R331" s="77">
        <v>5134.0221846982804</v>
      </c>
      <c r="S331" s="78">
        <v>6.9999999999999999E-4</v>
      </c>
      <c r="T331" s="78">
        <v>2.5000000000000001E-3</v>
      </c>
      <c r="U331" s="78">
        <v>4.0000000000000002E-4</v>
      </c>
    </row>
    <row r="332" spans="2:21">
      <c r="B332" t="s">
        <v>1172</v>
      </c>
      <c r="C332" t="s">
        <v>1173</v>
      </c>
      <c r="D332" t="s">
        <v>123</v>
      </c>
      <c r="E332" t="s">
        <v>944</v>
      </c>
      <c r="F332" t="s">
        <v>1174</v>
      </c>
      <c r="G332" t="s">
        <v>1003</v>
      </c>
      <c r="H332" t="s">
        <v>1157</v>
      </c>
      <c r="I332" t="s">
        <v>337</v>
      </c>
      <c r="J332"/>
      <c r="K332" s="77">
        <v>4.57</v>
      </c>
      <c r="L332" t="s">
        <v>113</v>
      </c>
      <c r="M332" s="78">
        <v>8.3799999999999999E-2</v>
      </c>
      <c r="N332" s="78">
        <v>8.77E-2</v>
      </c>
      <c r="O332" s="77">
        <v>2048879.94</v>
      </c>
      <c r="P332" s="77">
        <v>98.240506848810313</v>
      </c>
      <c r="Q332" s="77">
        <v>0</v>
      </c>
      <c r="R332" s="77">
        <v>9403.3380874949598</v>
      </c>
      <c r="S332" s="78">
        <v>2.8999999999999998E-3</v>
      </c>
      <c r="T332" s="78">
        <v>4.5999999999999999E-3</v>
      </c>
      <c r="U332" s="78">
        <v>6.9999999999999999E-4</v>
      </c>
    </row>
    <row r="333" spans="2:21">
      <c r="B333" t="s">
        <v>1175</v>
      </c>
      <c r="C333" t="s">
        <v>1176</v>
      </c>
      <c r="D333" t="s">
        <v>123</v>
      </c>
      <c r="E333" t="s">
        <v>944</v>
      </c>
      <c r="F333" t="s">
        <v>1177</v>
      </c>
      <c r="G333" t="s">
        <v>1040</v>
      </c>
      <c r="H333" t="s">
        <v>1168</v>
      </c>
      <c r="I333" t="s">
        <v>947</v>
      </c>
      <c r="J333"/>
      <c r="K333" s="77">
        <v>5.07</v>
      </c>
      <c r="L333" t="s">
        <v>106</v>
      </c>
      <c r="M333" s="78">
        <v>3.2500000000000001E-2</v>
      </c>
      <c r="N333" s="78">
        <v>6.1600000000000002E-2</v>
      </c>
      <c r="O333" s="77">
        <v>1003814.58</v>
      </c>
      <c r="P333" s="77">
        <v>86.946722217822256</v>
      </c>
      <c r="Q333" s="77">
        <v>0</v>
      </c>
      <c r="R333" s="77">
        <v>3222.3180644863801</v>
      </c>
      <c r="S333" s="78">
        <v>1.4E-3</v>
      </c>
      <c r="T333" s="78">
        <v>1.6000000000000001E-3</v>
      </c>
      <c r="U333" s="78">
        <v>2.0000000000000001E-4</v>
      </c>
    </row>
    <row r="334" spans="2:21">
      <c r="B334" t="s">
        <v>1178</v>
      </c>
      <c r="C334" t="s">
        <v>1179</v>
      </c>
      <c r="D334" t="s">
        <v>123</v>
      </c>
      <c r="E334" t="s">
        <v>944</v>
      </c>
      <c r="F334" t="s">
        <v>1180</v>
      </c>
      <c r="G334" t="s">
        <v>967</v>
      </c>
      <c r="H334" t="s">
        <v>1168</v>
      </c>
      <c r="I334" t="s">
        <v>947</v>
      </c>
      <c r="J334"/>
      <c r="K334" s="77">
        <v>7.3</v>
      </c>
      <c r="L334" t="s">
        <v>106</v>
      </c>
      <c r="M334" s="78">
        <v>3.2500000000000001E-2</v>
      </c>
      <c r="N334" s="78">
        <v>5.9400000000000001E-2</v>
      </c>
      <c r="O334" s="77">
        <v>341479.99</v>
      </c>
      <c r="P334" s="77">
        <v>83.223138876219181</v>
      </c>
      <c r="Q334" s="77">
        <v>0</v>
      </c>
      <c r="R334" s="77">
        <v>1049.2308324246401</v>
      </c>
      <c r="S334" s="78">
        <v>2.9999999999999997E-4</v>
      </c>
      <c r="T334" s="78">
        <v>5.0000000000000001E-4</v>
      </c>
      <c r="U334" s="78">
        <v>1E-4</v>
      </c>
    </row>
    <row r="335" spans="2:21">
      <c r="B335" t="s">
        <v>1181</v>
      </c>
      <c r="C335" t="s">
        <v>1182</v>
      </c>
      <c r="D335" t="s">
        <v>123</v>
      </c>
      <c r="E335" t="s">
        <v>944</v>
      </c>
      <c r="F335" t="s">
        <v>1180</v>
      </c>
      <c r="G335" t="s">
        <v>967</v>
      </c>
      <c r="H335" t="s">
        <v>1168</v>
      </c>
      <c r="I335" t="s">
        <v>947</v>
      </c>
      <c r="J335"/>
      <c r="K335" s="77">
        <v>5.41</v>
      </c>
      <c r="L335" t="s">
        <v>106</v>
      </c>
      <c r="M335" s="78">
        <v>4.4999999999999998E-2</v>
      </c>
      <c r="N335" s="78">
        <v>6.1600000000000002E-2</v>
      </c>
      <c r="O335" s="77">
        <v>1850821.55</v>
      </c>
      <c r="P335" s="77">
        <v>92.240260273417533</v>
      </c>
      <c r="Q335" s="77">
        <v>0</v>
      </c>
      <c r="R335" s="77">
        <v>6302.99205427172</v>
      </c>
      <c r="S335" s="78">
        <v>1.1999999999999999E-3</v>
      </c>
      <c r="T335" s="78">
        <v>3.0999999999999999E-3</v>
      </c>
      <c r="U335" s="78">
        <v>4.0000000000000002E-4</v>
      </c>
    </row>
    <row r="336" spans="2:21">
      <c r="B336" t="s">
        <v>1183</v>
      </c>
      <c r="C336" t="s">
        <v>1184</v>
      </c>
      <c r="D336" t="s">
        <v>123</v>
      </c>
      <c r="E336" t="s">
        <v>944</v>
      </c>
      <c r="F336" t="s">
        <v>1185</v>
      </c>
      <c r="G336" t="s">
        <v>1047</v>
      </c>
      <c r="H336" t="s">
        <v>1157</v>
      </c>
      <c r="I336" t="s">
        <v>216</v>
      </c>
      <c r="J336"/>
      <c r="K336" s="77">
        <v>0.1</v>
      </c>
      <c r="L336" t="s">
        <v>106</v>
      </c>
      <c r="M336" s="78">
        <v>6.5000000000000002E-2</v>
      </c>
      <c r="N336" s="78">
        <v>0.1091</v>
      </c>
      <c r="O336" s="77">
        <v>3209.91</v>
      </c>
      <c r="P336" s="77">
        <v>102.0938346184161</v>
      </c>
      <c r="Q336" s="77">
        <v>0</v>
      </c>
      <c r="R336" s="77">
        <v>12.099127803505599</v>
      </c>
      <c r="S336" s="78">
        <v>0</v>
      </c>
      <c r="T336" s="78">
        <v>0</v>
      </c>
      <c r="U336" s="78">
        <v>0</v>
      </c>
    </row>
    <row r="337" spans="2:21">
      <c r="B337" t="s">
        <v>1186</v>
      </c>
      <c r="C337" t="s">
        <v>1187</v>
      </c>
      <c r="D337" t="s">
        <v>123</v>
      </c>
      <c r="E337" t="s">
        <v>944</v>
      </c>
      <c r="F337" t="s">
        <v>1188</v>
      </c>
      <c r="G337" t="s">
        <v>1189</v>
      </c>
      <c r="H337" t="s">
        <v>1157</v>
      </c>
      <c r="I337" t="s">
        <v>216</v>
      </c>
      <c r="J337"/>
      <c r="K337" s="77">
        <v>4.33</v>
      </c>
      <c r="L337" t="s">
        <v>110</v>
      </c>
      <c r="M337" s="78">
        <v>6.13E-2</v>
      </c>
      <c r="N337" s="78">
        <v>5.4600000000000003E-2</v>
      </c>
      <c r="O337" s="77">
        <v>1365919.96</v>
      </c>
      <c r="P337" s="77">
        <v>103.17261111188398</v>
      </c>
      <c r="Q337" s="77">
        <v>0</v>
      </c>
      <c r="R337" s="77">
        <v>5684.0902803551799</v>
      </c>
      <c r="S337" s="78">
        <v>2.3E-3</v>
      </c>
      <c r="T337" s="78">
        <v>2.8E-3</v>
      </c>
      <c r="U337" s="78">
        <v>4.0000000000000002E-4</v>
      </c>
    </row>
    <row r="338" spans="2:21">
      <c r="B338" t="s">
        <v>1190</v>
      </c>
      <c r="C338" t="s">
        <v>1191</v>
      </c>
      <c r="D338" t="s">
        <v>123</v>
      </c>
      <c r="E338" t="s">
        <v>944</v>
      </c>
      <c r="F338" t="s">
        <v>1192</v>
      </c>
      <c r="G338" t="s">
        <v>995</v>
      </c>
      <c r="H338" t="s">
        <v>1168</v>
      </c>
      <c r="I338" t="s">
        <v>947</v>
      </c>
      <c r="J338"/>
      <c r="K338" s="77">
        <v>4.43</v>
      </c>
      <c r="L338" t="s">
        <v>106</v>
      </c>
      <c r="M338" s="78">
        <v>7.4999999999999997E-2</v>
      </c>
      <c r="N338" s="78">
        <v>9.4700000000000006E-2</v>
      </c>
      <c r="O338" s="77">
        <v>1639103.95</v>
      </c>
      <c r="P338" s="77">
        <v>92.186833336256612</v>
      </c>
      <c r="Q338" s="77">
        <v>0</v>
      </c>
      <c r="R338" s="77">
        <v>5578.7523941868903</v>
      </c>
      <c r="S338" s="78">
        <v>1.6000000000000001E-3</v>
      </c>
      <c r="T338" s="78">
        <v>2.7000000000000001E-3</v>
      </c>
      <c r="U338" s="78">
        <v>4.0000000000000002E-4</v>
      </c>
    </row>
    <row r="339" spans="2:21">
      <c r="B339" t="s">
        <v>1193</v>
      </c>
      <c r="C339" t="s">
        <v>1194</v>
      </c>
      <c r="D339" t="s">
        <v>123</v>
      </c>
      <c r="E339" t="s">
        <v>944</v>
      </c>
      <c r="F339" t="s">
        <v>1195</v>
      </c>
      <c r="G339" t="s">
        <v>1107</v>
      </c>
      <c r="H339" t="s">
        <v>1168</v>
      </c>
      <c r="I339" t="s">
        <v>947</v>
      </c>
      <c r="J339"/>
      <c r="K339" s="77">
        <v>5.12</v>
      </c>
      <c r="L339" t="s">
        <v>106</v>
      </c>
      <c r="M339" s="78">
        <v>3.7499999999999999E-2</v>
      </c>
      <c r="N339" s="78">
        <v>6.3E-2</v>
      </c>
      <c r="O339" s="77">
        <v>2048879.94</v>
      </c>
      <c r="P339" s="77">
        <v>88.478666669107056</v>
      </c>
      <c r="Q339" s="77">
        <v>0</v>
      </c>
      <c r="R339" s="77">
        <v>6692.9375412618601</v>
      </c>
      <c r="S339" s="78">
        <v>3.3999999999999998E-3</v>
      </c>
      <c r="T339" s="78">
        <v>3.3E-3</v>
      </c>
      <c r="U339" s="78">
        <v>5.0000000000000001E-4</v>
      </c>
    </row>
    <row r="340" spans="2:21">
      <c r="B340" t="s">
        <v>1196</v>
      </c>
      <c r="C340" t="s">
        <v>1197</v>
      </c>
      <c r="D340" t="s">
        <v>123</v>
      </c>
      <c r="E340" t="s">
        <v>944</v>
      </c>
      <c r="F340" t="s">
        <v>1198</v>
      </c>
      <c r="G340" t="s">
        <v>1047</v>
      </c>
      <c r="H340" t="s">
        <v>1168</v>
      </c>
      <c r="I340" t="s">
        <v>947</v>
      </c>
      <c r="J340"/>
      <c r="K340" s="77">
        <v>6.21</v>
      </c>
      <c r="L340" t="s">
        <v>106</v>
      </c>
      <c r="M340" s="78">
        <v>3.6299999999999999E-2</v>
      </c>
      <c r="N340" s="78">
        <v>6.0499999999999998E-2</v>
      </c>
      <c r="O340" s="77">
        <v>2731839.92</v>
      </c>
      <c r="P340" s="77">
        <v>86.433780823672876</v>
      </c>
      <c r="Q340" s="77">
        <v>0</v>
      </c>
      <c r="R340" s="77">
        <v>8717.6704967224305</v>
      </c>
      <c r="S340" s="78">
        <v>3.0000000000000001E-3</v>
      </c>
      <c r="T340" s="78">
        <v>4.3E-3</v>
      </c>
      <c r="U340" s="78">
        <v>5.9999999999999995E-4</v>
      </c>
    </row>
    <row r="341" spans="2:21">
      <c r="B341" t="s">
        <v>1199</v>
      </c>
      <c r="C341" t="s">
        <v>1200</v>
      </c>
      <c r="D341" t="s">
        <v>123</v>
      </c>
      <c r="E341" t="s">
        <v>944</v>
      </c>
      <c r="F341" t="s">
        <v>1201</v>
      </c>
      <c r="G341" t="s">
        <v>1153</v>
      </c>
      <c r="H341" t="s">
        <v>1157</v>
      </c>
      <c r="I341" t="s">
        <v>216</v>
      </c>
      <c r="J341"/>
      <c r="K341" s="77">
        <v>6.84</v>
      </c>
      <c r="L341" t="s">
        <v>106</v>
      </c>
      <c r="M341" s="78">
        <v>5.1299999999999998E-2</v>
      </c>
      <c r="N341" s="78">
        <v>6.4399999999999999E-2</v>
      </c>
      <c r="O341" s="77">
        <v>1468363.96</v>
      </c>
      <c r="P341" s="77">
        <v>92.616638886751232</v>
      </c>
      <c r="Q341" s="77">
        <v>0</v>
      </c>
      <c r="R341" s="77">
        <v>5020.9329868216701</v>
      </c>
      <c r="S341" s="78">
        <v>2.8999999999999998E-3</v>
      </c>
      <c r="T341" s="78">
        <v>2.5000000000000001E-3</v>
      </c>
      <c r="U341" s="78">
        <v>4.0000000000000002E-4</v>
      </c>
    </row>
    <row r="342" spans="2:21">
      <c r="B342" t="s">
        <v>1202</v>
      </c>
      <c r="C342" t="s">
        <v>1203</v>
      </c>
      <c r="D342" t="s">
        <v>123</v>
      </c>
      <c r="E342" t="s">
        <v>944</v>
      </c>
      <c r="F342" t="s">
        <v>1204</v>
      </c>
      <c r="G342" t="s">
        <v>1029</v>
      </c>
      <c r="H342" t="s">
        <v>1157</v>
      </c>
      <c r="I342" t="s">
        <v>216</v>
      </c>
      <c r="J342"/>
      <c r="K342" s="77">
        <v>7.31</v>
      </c>
      <c r="L342" t="s">
        <v>106</v>
      </c>
      <c r="M342" s="78">
        <v>6.4000000000000001E-2</v>
      </c>
      <c r="N342" s="78">
        <v>6.4799999999999996E-2</v>
      </c>
      <c r="O342" s="77">
        <v>1707399.95</v>
      </c>
      <c r="P342" s="77">
        <v>100.41655555568565</v>
      </c>
      <c r="Q342" s="77">
        <v>0</v>
      </c>
      <c r="R342" s="77">
        <v>6329.9791138383498</v>
      </c>
      <c r="S342" s="78">
        <v>1.4E-3</v>
      </c>
      <c r="T342" s="78">
        <v>3.0999999999999999E-3</v>
      </c>
      <c r="U342" s="78">
        <v>4.0000000000000002E-4</v>
      </c>
    </row>
    <row r="343" spans="2:21">
      <c r="B343" t="s">
        <v>1205</v>
      </c>
      <c r="C343" t="s">
        <v>1206</v>
      </c>
      <c r="D343" t="s">
        <v>123</v>
      </c>
      <c r="E343" t="s">
        <v>944</v>
      </c>
      <c r="F343" t="s">
        <v>1207</v>
      </c>
      <c r="G343" t="s">
        <v>995</v>
      </c>
      <c r="H343" t="s">
        <v>1168</v>
      </c>
      <c r="I343" t="s">
        <v>947</v>
      </c>
      <c r="J343"/>
      <c r="K343" s="77">
        <v>4.2300000000000004</v>
      </c>
      <c r="L343" t="s">
        <v>106</v>
      </c>
      <c r="M343" s="78">
        <v>7.6300000000000007E-2</v>
      </c>
      <c r="N343" s="78">
        <v>9.6000000000000002E-2</v>
      </c>
      <c r="O343" s="77">
        <v>2048879.94</v>
      </c>
      <c r="P343" s="77">
        <v>94.191750000061006</v>
      </c>
      <c r="Q343" s="77">
        <v>0</v>
      </c>
      <c r="R343" s="77">
        <v>7125.1017153118501</v>
      </c>
      <c r="S343" s="78">
        <v>4.1000000000000003E-3</v>
      </c>
      <c r="T343" s="78">
        <v>3.5000000000000001E-3</v>
      </c>
      <c r="U343" s="78">
        <v>5.0000000000000001E-4</v>
      </c>
    </row>
    <row r="344" spans="2:21">
      <c r="B344" t="s">
        <v>1208</v>
      </c>
      <c r="C344" t="s">
        <v>1209</v>
      </c>
      <c r="D344" t="s">
        <v>123</v>
      </c>
      <c r="E344" t="s">
        <v>944</v>
      </c>
      <c r="F344" t="s">
        <v>1210</v>
      </c>
      <c r="G344" t="s">
        <v>1143</v>
      </c>
      <c r="H344" t="s">
        <v>1157</v>
      </c>
      <c r="I344" t="s">
        <v>216</v>
      </c>
      <c r="J344"/>
      <c r="K344" s="77">
        <v>6.47</v>
      </c>
      <c r="L344" t="s">
        <v>106</v>
      </c>
      <c r="M344" s="78">
        <v>4.1300000000000003E-2</v>
      </c>
      <c r="N344" s="78">
        <v>7.7700000000000005E-2</v>
      </c>
      <c r="O344" s="77">
        <v>717107.98</v>
      </c>
      <c r="P344" s="77">
        <v>78.776458337836218</v>
      </c>
      <c r="Q344" s="77">
        <v>0</v>
      </c>
      <c r="R344" s="77">
        <v>2085.6560975245802</v>
      </c>
      <c r="S344" s="78">
        <v>6.9999999999999999E-4</v>
      </c>
      <c r="T344" s="78">
        <v>1E-3</v>
      </c>
      <c r="U344" s="78">
        <v>1E-4</v>
      </c>
    </row>
    <row r="345" spans="2:21">
      <c r="B345" t="s">
        <v>1211</v>
      </c>
      <c r="C345" t="s">
        <v>1212</v>
      </c>
      <c r="D345" t="s">
        <v>123</v>
      </c>
      <c r="E345" t="s">
        <v>944</v>
      </c>
      <c r="F345" t="s">
        <v>1210</v>
      </c>
      <c r="G345" t="s">
        <v>1143</v>
      </c>
      <c r="H345" t="s">
        <v>1157</v>
      </c>
      <c r="I345" t="s">
        <v>216</v>
      </c>
      <c r="J345"/>
      <c r="K345" s="77">
        <v>0.96</v>
      </c>
      <c r="L345" t="s">
        <v>106</v>
      </c>
      <c r="M345" s="78">
        <v>6.25E-2</v>
      </c>
      <c r="N345" s="78">
        <v>7.2099999999999997E-2</v>
      </c>
      <c r="O345" s="77">
        <v>1823093.37</v>
      </c>
      <c r="P345" s="77">
        <v>103.14005555795534</v>
      </c>
      <c r="Q345" s="77">
        <v>0</v>
      </c>
      <c r="R345" s="77">
        <v>6942.2134882406499</v>
      </c>
      <c r="S345" s="78">
        <v>1.9E-3</v>
      </c>
      <c r="T345" s="78">
        <v>3.3999999999999998E-3</v>
      </c>
      <c r="U345" s="78">
        <v>5.0000000000000001E-4</v>
      </c>
    </row>
    <row r="346" spans="2:21">
      <c r="B346" t="s">
        <v>1213</v>
      </c>
      <c r="C346" t="s">
        <v>1214</v>
      </c>
      <c r="D346" t="s">
        <v>123</v>
      </c>
      <c r="E346" t="s">
        <v>944</v>
      </c>
      <c r="F346" t="s">
        <v>1210</v>
      </c>
      <c r="G346" t="s">
        <v>1143</v>
      </c>
      <c r="H346" t="s">
        <v>1157</v>
      </c>
      <c r="I346" t="s">
        <v>216</v>
      </c>
      <c r="J346"/>
      <c r="K346" s="77">
        <v>5.05</v>
      </c>
      <c r="L346" t="s">
        <v>110</v>
      </c>
      <c r="M346" s="78">
        <v>6.5000000000000002E-2</v>
      </c>
      <c r="N346" s="78">
        <v>6.4000000000000001E-2</v>
      </c>
      <c r="O346" s="77">
        <v>819551.98</v>
      </c>
      <c r="P346" s="77">
        <v>100.74324657701406</v>
      </c>
      <c r="Q346" s="77">
        <v>0</v>
      </c>
      <c r="R346" s="77">
        <v>3330.14957343888</v>
      </c>
      <c r="S346" s="78">
        <v>1.1000000000000001E-3</v>
      </c>
      <c r="T346" s="78">
        <v>1.6000000000000001E-3</v>
      </c>
      <c r="U346" s="78">
        <v>2.0000000000000001E-4</v>
      </c>
    </row>
    <row r="347" spans="2:21">
      <c r="B347" t="s">
        <v>1215</v>
      </c>
      <c r="C347" t="s">
        <v>1216</v>
      </c>
      <c r="D347" t="s">
        <v>123</v>
      </c>
      <c r="E347" t="s">
        <v>944</v>
      </c>
      <c r="F347" t="s">
        <v>1217</v>
      </c>
      <c r="G347" t="s">
        <v>1029</v>
      </c>
      <c r="H347" t="s">
        <v>1157</v>
      </c>
      <c r="I347" t="s">
        <v>216</v>
      </c>
      <c r="J347"/>
      <c r="K347" s="77">
        <v>2.85</v>
      </c>
      <c r="L347" t="s">
        <v>110</v>
      </c>
      <c r="M347" s="78">
        <v>5.7500000000000002E-2</v>
      </c>
      <c r="N347" s="78">
        <v>5.6099999999999997E-2</v>
      </c>
      <c r="O347" s="77">
        <v>2055709.54</v>
      </c>
      <c r="P347" s="77">
        <v>102.36275342594364</v>
      </c>
      <c r="Q347" s="77">
        <v>0</v>
      </c>
      <c r="R347" s="77">
        <v>8487.4065319804995</v>
      </c>
      <c r="S347" s="78">
        <v>3.2000000000000002E-3</v>
      </c>
      <c r="T347" s="78">
        <v>4.1999999999999997E-3</v>
      </c>
      <c r="U347" s="78">
        <v>5.9999999999999995E-4</v>
      </c>
    </row>
    <row r="348" spans="2:21">
      <c r="B348" t="s">
        <v>1218</v>
      </c>
      <c r="C348" t="s">
        <v>1219</v>
      </c>
      <c r="D348" t="s">
        <v>123</v>
      </c>
      <c r="E348" t="s">
        <v>944</v>
      </c>
      <c r="F348" t="s">
        <v>1220</v>
      </c>
      <c r="G348" t="s">
        <v>1029</v>
      </c>
      <c r="H348" t="s">
        <v>1221</v>
      </c>
      <c r="I348" t="s">
        <v>947</v>
      </c>
      <c r="J348"/>
      <c r="K348" s="77">
        <v>6.44</v>
      </c>
      <c r="L348" t="s">
        <v>106</v>
      </c>
      <c r="M348" s="78">
        <v>3.7499999999999999E-2</v>
      </c>
      <c r="N348" s="78">
        <v>6.3500000000000001E-2</v>
      </c>
      <c r="O348" s="77">
        <v>2185471.94</v>
      </c>
      <c r="P348" s="77">
        <v>85.580083331712856</v>
      </c>
      <c r="Q348" s="77">
        <v>0</v>
      </c>
      <c r="R348" s="77">
        <v>6905.2535878803001</v>
      </c>
      <c r="S348" s="78">
        <v>2.2000000000000001E-3</v>
      </c>
      <c r="T348" s="78">
        <v>3.3999999999999998E-3</v>
      </c>
      <c r="U348" s="78">
        <v>5.0000000000000001E-4</v>
      </c>
    </row>
    <row r="349" spans="2:21">
      <c r="B349" t="s">
        <v>1222</v>
      </c>
      <c r="C349" t="s">
        <v>1223</v>
      </c>
      <c r="D349" t="s">
        <v>123</v>
      </c>
      <c r="E349" t="s">
        <v>944</v>
      </c>
      <c r="F349" t="s">
        <v>1224</v>
      </c>
      <c r="G349" t="s">
        <v>1029</v>
      </c>
      <c r="H349" t="s">
        <v>1221</v>
      </c>
      <c r="I349" t="s">
        <v>947</v>
      </c>
      <c r="J349"/>
      <c r="K349" s="77">
        <v>5.04</v>
      </c>
      <c r="L349" t="s">
        <v>106</v>
      </c>
      <c r="M349" s="78">
        <v>5.8799999999999998E-2</v>
      </c>
      <c r="N349" s="78">
        <v>6.4399999999999999E-2</v>
      </c>
      <c r="O349" s="77">
        <v>204887.99</v>
      </c>
      <c r="P349" s="77">
        <v>97.078944450477607</v>
      </c>
      <c r="Q349" s="77">
        <v>0</v>
      </c>
      <c r="R349" s="77">
        <v>734.35023780787799</v>
      </c>
      <c r="S349" s="78">
        <v>4.0000000000000002E-4</v>
      </c>
      <c r="T349" s="78">
        <v>4.0000000000000002E-4</v>
      </c>
      <c r="U349" s="78">
        <v>1E-4</v>
      </c>
    </row>
    <row r="350" spans="2:21">
      <c r="B350" t="s">
        <v>1225</v>
      </c>
      <c r="C350" t="s">
        <v>1226</v>
      </c>
      <c r="D350" t="s">
        <v>123</v>
      </c>
      <c r="E350" t="s">
        <v>944</v>
      </c>
      <c r="F350" t="s">
        <v>1227</v>
      </c>
      <c r="G350" t="s">
        <v>1164</v>
      </c>
      <c r="H350" t="s">
        <v>1228</v>
      </c>
      <c r="I350" t="s">
        <v>216</v>
      </c>
      <c r="J350"/>
      <c r="K350" s="77">
        <v>6.53</v>
      </c>
      <c r="L350" t="s">
        <v>106</v>
      </c>
      <c r="M350" s="78">
        <v>0.04</v>
      </c>
      <c r="N350" s="78">
        <v>6.1699999999999998E-2</v>
      </c>
      <c r="O350" s="77">
        <v>2612321.92</v>
      </c>
      <c r="P350" s="77">
        <v>87.428555556491318</v>
      </c>
      <c r="Q350" s="77">
        <v>0</v>
      </c>
      <c r="R350" s="77">
        <v>8432.2153656547907</v>
      </c>
      <c r="S350" s="78">
        <v>5.1999999999999998E-3</v>
      </c>
      <c r="T350" s="78">
        <v>4.1000000000000003E-3</v>
      </c>
      <c r="U350" s="78">
        <v>5.9999999999999995E-4</v>
      </c>
    </row>
    <row r="351" spans="2:21">
      <c r="B351" t="s">
        <v>1229</v>
      </c>
      <c r="C351" t="s">
        <v>1230</v>
      </c>
      <c r="D351" t="s">
        <v>123</v>
      </c>
      <c r="E351" t="s">
        <v>944</v>
      </c>
      <c r="F351" t="s">
        <v>1188</v>
      </c>
      <c r="G351" t="s">
        <v>1189</v>
      </c>
      <c r="H351" t="s">
        <v>1221</v>
      </c>
      <c r="I351" t="s">
        <v>947</v>
      </c>
      <c r="J351"/>
      <c r="K351" s="77">
        <v>6.93</v>
      </c>
      <c r="L351" t="s">
        <v>106</v>
      </c>
      <c r="M351" s="78">
        <v>6.0999999999999999E-2</v>
      </c>
      <c r="N351" s="78">
        <v>6.6100000000000006E-2</v>
      </c>
      <c r="O351" s="77">
        <v>341479.99</v>
      </c>
      <c r="P351" s="77">
        <v>98.3657777674469</v>
      </c>
      <c r="Q351" s="77">
        <v>0</v>
      </c>
      <c r="R351" s="77">
        <v>1240.14076232502</v>
      </c>
      <c r="S351" s="78">
        <v>2.0000000000000001E-4</v>
      </c>
      <c r="T351" s="78">
        <v>5.9999999999999995E-4</v>
      </c>
      <c r="U351" s="78">
        <v>1E-4</v>
      </c>
    </row>
    <row r="352" spans="2:21">
      <c r="B352" t="s">
        <v>1231</v>
      </c>
      <c r="C352" t="s">
        <v>1232</v>
      </c>
      <c r="D352" t="s">
        <v>123</v>
      </c>
      <c r="E352" t="s">
        <v>944</v>
      </c>
      <c r="F352" t="s">
        <v>1233</v>
      </c>
      <c r="G352" t="s">
        <v>1189</v>
      </c>
      <c r="H352" t="s">
        <v>1221</v>
      </c>
      <c r="I352" t="s">
        <v>947</v>
      </c>
      <c r="J352"/>
      <c r="K352" s="77">
        <v>3.69</v>
      </c>
      <c r="L352" t="s">
        <v>106</v>
      </c>
      <c r="M352" s="78">
        <v>7.3499999999999996E-2</v>
      </c>
      <c r="N352" s="78">
        <v>6.7799999999999999E-2</v>
      </c>
      <c r="O352" s="77">
        <v>1092735.97</v>
      </c>
      <c r="P352" s="77">
        <v>102.82791666394029</v>
      </c>
      <c r="Q352" s="77">
        <v>0</v>
      </c>
      <c r="R352" s="77">
        <v>4148.4701395167403</v>
      </c>
      <c r="S352" s="78">
        <v>6.9999999999999999E-4</v>
      </c>
      <c r="T352" s="78">
        <v>2E-3</v>
      </c>
      <c r="U352" s="78">
        <v>2.9999999999999997E-4</v>
      </c>
    </row>
    <row r="353" spans="2:21">
      <c r="B353" t="s">
        <v>1234</v>
      </c>
      <c r="C353" t="s">
        <v>1235</v>
      </c>
      <c r="D353" t="s">
        <v>123</v>
      </c>
      <c r="E353" t="s">
        <v>944</v>
      </c>
      <c r="F353" t="s">
        <v>1236</v>
      </c>
      <c r="G353" t="s">
        <v>1189</v>
      </c>
      <c r="H353" t="s">
        <v>1228</v>
      </c>
      <c r="I353" t="s">
        <v>216</v>
      </c>
      <c r="J353"/>
      <c r="K353" s="77">
        <v>5.72</v>
      </c>
      <c r="L353" t="s">
        <v>106</v>
      </c>
      <c r="M353" s="78">
        <v>3.7499999999999999E-2</v>
      </c>
      <c r="N353" s="78">
        <v>6.25E-2</v>
      </c>
      <c r="O353" s="77">
        <v>1639103.95</v>
      </c>
      <c r="P353" s="77">
        <v>87.515666664887306</v>
      </c>
      <c r="Q353" s="77">
        <v>0</v>
      </c>
      <c r="R353" s="77">
        <v>5296.0733899467205</v>
      </c>
      <c r="S353" s="78">
        <v>4.1000000000000003E-3</v>
      </c>
      <c r="T353" s="78">
        <v>2.5999999999999999E-3</v>
      </c>
      <c r="U353" s="78">
        <v>4.0000000000000002E-4</v>
      </c>
    </row>
    <row r="354" spans="2:21">
      <c r="B354" t="s">
        <v>1237</v>
      </c>
      <c r="C354" t="s">
        <v>1238</v>
      </c>
      <c r="D354" t="s">
        <v>123</v>
      </c>
      <c r="E354" t="s">
        <v>944</v>
      </c>
      <c r="F354" t="s">
        <v>1239</v>
      </c>
      <c r="G354" t="s">
        <v>967</v>
      </c>
      <c r="H354" t="s">
        <v>1221</v>
      </c>
      <c r="I354" t="s">
        <v>947</v>
      </c>
      <c r="J354"/>
      <c r="K354" s="77">
        <v>4.4000000000000004</v>
      </c>
      <c r="L354" t="s">
        <v>106</v>
      </c>
      <c r="M354" s="78">
        <v>5.1299999999999998E-2</v>
      </c>
      <c r="N354" s="78">
        <v>6.59E-2</v>
      </c>
      <c r="O354" s="77">
        <v>2435913.36</v>
      </c>
      <c r="P354" s="77">
        <v>93.768305557402883</v>
      </c>
      <c r="Q354" s="77">
        <v>0</v>
      </c>
      <c r="R354" s="77">
        <v>8432.9514078579305</v>
      </c>
      <c r="S354" s="78">
        <v>4.4000000000000003E-3</v>
      </c>
      <c r="T354" s="78">
        <v>4.1000000000000003E-3</v>
      </c>
      <c r="U354" s="78">
        <v>5.9999999999999995E-4</v>
      </c>
    </row>
    <row r="355" spans="2:21">
      <c r="B355" t="s">
        <v>1240</v>
      </c>
      <c r="C355" t="s">
        <v>1241</v>
      </c>
      <c r="D355" t="s">
        <v>123</v>
      </c>
      <c r="E355" t="s">
        <v>944</v>
      </c>
      <c r="F355" t="s">
        <v>1242</v>
      </c>
      <c r="G355" t="s">
        <v>1085</v>
      </c>
      <c r="H355" t="s">
        <v>1221</v>
      </c>
      <c r="I355" t="s">
        <v>947</v>
      </c>
      <c r="J355"/>
      <c r="K355" s="77">
        <v>6.65</v>
      </c>
      <c r="L355" t="s">
        <v>106</v>
      </c>
      <c r="M355" s="78">
        <v>0.04</v>
      </c>
      <c r="N355" s="78">
        <v>6.1400000000000003E-2</v>
      </c>
      <c r="O355" s="77">
        <v>2151323.94</v>
      </c>
      <c r="P355" s="77">
        <v>87.037444443824711</v>
      </c>
      <c r="Q355" s="77">
        <v>0</v>
      </c>
      <c r="R355" s="77">
        <v>6913.1126435788701</v>
      </c>
      <c r="S355" s="78">
        <v>2E-3</v>
      </c>
      <c r="T355" s="78">
        <v>3.3999999999999998E-3</v>
      </c>
      <c r="U355" s="78">
        <v>5.0000000000000001E-4</v>
      </c>
    </row>
    <row r="356" spans="2:21">
      <c r="B356" t="s">
        <v>1243</v>
      </c>
      <c r="C356" t="s">
        <v>1244</v>
      </c>
      <c r="D356" t="s">
        <v>123</v>
      </c>
      <c r="E356" t="s">
        <v>944</v>
      </c>
      <c r="F356" t="s">
        <v>1245</v>
      </c>
      <c r="G356" t="s">
        <v>995</v>
      </c>
      <c r="H356" t="s">
        <v>1228</v>
      </c>
      <c r="I356" t="s">
        <v>216</v>
      </c>
      <c r="J356"/>
      <c r="K356" s="77">
        <v>4.72</v>
      </c>
      <c r="L356" t="s">
        <v>110</v>
      </c>
      <c r="M356" s="78">
        <v>7.8799999999999995E-2</v>
      </c>
      <c r="N356" s="78">
        <v>8.8099999999999998E-2</v>
      </c>
      <c r="O356" s="77">
        <v>2035220.74</v>
      </c>
      <c r="P356" s="77">
        <v>98.819874998188112</v>
      </c>
      <c r="Q356" s="77">
        <v>0</v>
      </c>
      <c r="R356" s="77">
        <v>8111.9845313670503</v>
      </c>
      <c r="S356" s="78">
        <v>2E-3</v>
      </c>
      <c r="T356" s="78">
        <v>4.0000000000000001E-3</v>
      </c>
      <c r="U356" s="78">
        <v>5.9999999999999995E-4</v>
      </c>
    </row>
    <row r="357" spans="2:21">
      <c r="B357" t="s">
        <v>1246</v>
      </c>
      <c r="C357" t="s">
        <v>1247</v>
      </c>
      <c r="D357" t="s">
        <v>123</v>
      </c>
      <c r="E357" t="s">
        <v>944</v>
      </c>
      <c r="F357" t="s">
        <v>1248</v>
      </c>
      <c r="G357" t="s">
        <v>1143</v>
      </c>
      <c r="H357" t="s">
        <v>1228</v>
      </c>
      <c r="I357" t="s">
        <v>216</v>
      </c>
      <c r="J357"/>
      <c r="K357" s="77">
        <v>5.72</v>
      </c>
      <c r="L357" t="s">
        <v>110</v>
      </c>
      <c r="M357" s="78">
        <v>6.1400000000000003E-2</v>
      </c>
      <c r="N357" s="78">
        <v>6.6299999999999998E-2</v>
      </c>
      <c r="O357" s="77">
        <v>682959.98</v>
      </c>
      <c r="P357" s="77">
        <v>98.780808216317482</v>
      </c>
      <c r="Q357" s="77">
        <v>0</v>
      </c>
      <c r="R357" s="77">
        <v>2721.0663073124701</v>
      </c>
      <c r="S357" s="78">
        <v>6.9999999999999999E-4</v>
      </c>
      <c r="T357" s="78">
        <v>1.2999999999999999E-3</v>
      </c>
      <c r="U357" s="78">
        <v>2.0000000000000001E-4</v>
      </c>
    </row>
    <row r="358" spans="2:21">
      <c r="B358" t="s">
        <v>1249</v>
      </c>
      <c r="C358" t="s">
        <v>1250</v>
      </c>
      <c r="D358" t="s">
        <v>123</v>
      </c>
      <c r="E358" t="s">
        <v>944</v>
      </c>
      <c r="F358" t="s">
        <v>1251</v>
      </c>
      <c r="G358" t="s">
        <v>1143</v>
      </c>
      <c r="H358" t="s">
        <v>1228</v>
      </c>
      <c r="I358" t="s">
        <v>216</v>
      </c>
      <c r="J358"/>
      <c r="K358" s="77">
        <v>4.3099999999999996</v>
      </c>
      <c r="L358" t="s">
        <v>110</v>
      </c>
      <c r="M358" s="78">
        <v>7.1300000000000002E-2</v>
      </c>
      <c r="N358" s="78">
        <v>6.59E-2</v>
      </c>
      <c r="O358" s="77">
        <v>2048879.94</v>
      </c>
      <c r="P358" s="77">
        <v>106.00547944990862</v>
      </c>
      <c r="Q358" s="77">
        <v>0</v>
      </c>
      <c r="R358" s="77">
        <v>8760.2423101252498</v>
      </c>
      <c r="S358" s="78">
        <v>2.7000000000000001E-3</v>
      </c>
      <c r="T358" s="78">
        <v>4.3E-3</v>
      </c>
      <c r="U358" s="78">
        <v>5.9999999999999995E-4</v>
      </c>
    </row>
    <row r="359" spans="2:21">
      <c r="B359" t="s">
        <v>1252</v>
      </c>
      <c r="C359" t="s">
        <v>1253</v>
      </c>
      <c r="D359" t="s">
        <v>123</v>
      </c>
      <c r="E359" t="s">
        <v>944</v>
      </c>
      <c r="F359" t="s">
        <v>1254</v>
      </c>
      <c r="G359" t="s">
        <v>1007</v>
      </c>
      <c r="H359" t="s">
        <v>1228</v>
      </c>
      <c r="I359" t="s">
        <v>216</v>
      </c>
      <c r="J359"/>
      <c r="K359" s="77">
        <v>2.62</v>
      </c>
      <c r="L359" t="s">
        <v>106</v>
      </c>
      <c r="M359" s="78">
        <v>4.3799999999999999E-2</v>
      </c>
      <c r="N359" s="78">
        <v>6.4100000000000004E-2</v>
      </c>
      <c r="O359" s="77">
        <v>1024439.97</v>
      </c>
      <c r="P359" s="77">
        <v>95.499305559114404</v>
      </c>
      <c r="Q359" s="77">
        <v>0</v>
      </c>
      <c r="R359" s="77">
        <v>3612.0056472562401</v>
      </c>
      <c r="S359" s="78">
        <v>5.0000000000000001E-4</v>
      </c>
      <c r="T359" s="78">
        <v>1.8E-3</v>
      </c>
      <c r="U359" s="78">
        <v>2.9999999999999997E-4</v>
      </c>
    </row>
    <row r="360" spans="2:21">
      <c r="B360" t="s">
        <v>1255</v>
      </c>
      <c r="C360" t="s">
        <v>1256</v>
      </c>
      <c r="D360" t="s">
        <v>123</v>
      </c>
      <c r="E360" t="s">
        <v>944</v>
      </c>
      <c r="F360" t="s">
        <v>1257</v>
      </c>
      <c r="G360" t="s">
        <v>1072</v>
      </c>
      <c r="H360" t="s">
        <v>968</v>
      </c>
      <c r="I360" t="s">
        <v>216</v>
      </c>
      <c r="J360"/>
      <c r="K360" s="77">
        <v>4.3600000000000003</v>
      </c>
      <c r="L360" t="s">
        <v>106</v>
      </c>
      <c r="M360" s="78">
        <v>4.6300000000000001E-2</v>
      </c>
      <c r="N360" s="78">
        <v>6.8400000000000002E-2</v>
      </c>
      <c r="O360" s="77">
        <v>1707604.84</v>
      </c>
      <c r="P360" s="77">
        <v>90.747277778200726</v>
      </c>
      <c r="Q360" s="77">
        <v>0</v>
      </c>
      <c r="R360" s="77">
        <v>5721.1413185224901</v>
      </c>
      <c r="S360" s="78">
        <v>3.0999999999999999E-3</v>
      </c>
      <c r="T360" s="78">
        <v>2.8E-3</v>
      </c>
      <c r="U360" s="78">
        <v>4.0000000000000002E-4</v>
      </c>
    </row>
    <row r="361" spans="2:21">
      <c r="B361" t="s">
        <v>1258</v>
      </c>
      <c r="C361" t="s">
        <v>1259</v>
      </c>
      <c r="D361" t="s">
        <v>123</v>
      </c>
      <c r="E361" t="s">
        <v>944</v>
      </c>
      <c r="F361" t="s">
        <v>1260</v>
      </c>
      <c r="G361" t="s">
        <v>995</v>
      </c>
      <c r="H361" t="s">
        <v>968</v>
      </c>
      <c r="I361" t="s">
        <v>216</v>
      </c>
      <c r="J361"/>
      <c r="K361" s="77">
        <v>3.84</v>
      </c>
      <c r="L361" t="s">
        <v>113</v>
      </c>
      <c r="M361" s="78">
        <v>8.8800000000000004E-2</v>
      </c>
      <c r="N361" s="78">
        <v>0.11070000000000001</v>
      </c>
      <c r="O361" s="77">
        <v>1386408.76</v>
      </c>
      <c r="P361" s="77">
        <v>91.828410962204259</v>
      </c>
      <c r="Q361" s="77">
        <v>0</v>
      </c>
      <c r="R361" s="77">
        <v>5947.6213137342702</v>
      </c>
      <c r="S361" s="78">
        <v>1.1000000000000001E-3</v>
      </c>
      <c r="T361" s="78">
        <v>2.8999999999999998E-3</v>
      </c>
      <c r="U361" s="78">
        <v>4.0000000000000002E-4</v>
      </c>
    </row>
    <row r="362" spans="2:21">
      <c r="B362" t="s">
        <v>1261</v>
      </c>
      <c r="C362" t="s">
        <v>1262</v>
      </c>
      <c r="D362" t="s">
        <v>123</v>
      </c>
      <c r="E362" t="s">
        <v>944</v>
      </c>
      <c r="F362" t="s">
        <v>1263</v>
      </c>
      <c r="G362" t="s">
        <v>1072</v>
      </c>
      <c r="H362" t="s">
        <v>1264</v>
      </c>
      <c r="I362" t="s">
        <v>947</v>
      </c>
      <c r="J362"/>
      <c r="K362" s="77">
        <v>3.93</v>
      </c>
      <c r="L362" t="s">
        <v>106</v>
      </c>
      <c r="M362" s="78">
        <v>6.3799999999999996E-2</v>
      </c>
      <c r="N362" s="78">
        <v>6.3700000000000007E-2</v>
      </c>
      <c r="O362" s="77">
        <v>1912287.94</v>
      </c>
      <c r="P362" s="77">
        <v>102.54279166563168</v>
      </c>
      <c r="Q362" s="77">
        <v>0</v>
      </c>
      <c r="R362" s="77">
        <v>7239.6924144295499</v>
      </c>
      <c r="S362" s="78">
        <v>3.8E-3</v>
      </c>
      <c r="T362" s="78">
        <v>3.5000000000000001E-3</v>
      </c>
      <c r="U362" s="78">
        <v>5.0000000000000001E-4</v>
      </c>
    </row>
    <row r="363" spans="2:21">
      <c r="B363" t="s">
        <v>1265</v>
      </c>
      <c r="C363" t="s">
        <v>1266</v>
      </c>
      <c r="D363" t="s">
        <v>123</v>
      </c>
      <c r="E363" t="s">
        <v>944</v>
      </c>
      <c r="F363" t="s">
        <v>1267</v>
      </c>
      <c r="G363" t="s">
        <v>995</v>
      </c>
      <c r="H363" t="s">
        <v>968</v>
      </c>
      <c r="I363" t="s">
        <v>216</v>
      </c>
      <c r="J363"/>
      <c r="K363" s="77">
        <v>3.91</v>
      </c>
      <c r="L363" t="s">
        <v>113</v>
      </c>
      <c r="M363" s="78">
        <v>8.5000000000000006E-2</v>
      </c>
      <c r="N363" s="78">
        <v>0.1016</v>
      </c>
      <c r="O363" s="77">
        <v>682959.98</v>
      </c>
      <c r="P363" s="77">
        <v>93.318575335204869</v>
      </c>
      <c r="Q363" s="77">
        <v>0</v>
      </c>
      <c r="R363" s="77">
        <v>2977.4076629808101</v>
      </c>
      <c r="S363" s="78">
        <v>8.9999999999999998E-4</v>
      </c>
      <c r="T363" s="78">
        <v>1.5E-3</v>
      </c>
      <c r="U363" s="78">
        <v>2.0000000000000001E-4</v>
      </c>
    </row>
    <row r="364" spans="2:21">
      <c r="B364" t="s">
        <v>1268</v>
      </c>
      <c r="C364" t="s">
        <v>1269</v>
      </c>
      <c r="D364" t="s">
        <v>123</v>
      </c>
      <c r="E364" t="s">
        <v>944</v>
      </c>
      <c r="F364" t="s">
        <v>1267</v>
      </c>
      <c r="G364" t="s">
        <v>995</v>
      </c>
      <c r="H364" t="s">
        <v>968</v>
      </c>
      <c r="I364" t="s">
        <v>216</v>
      </c>
      <c r="J364"/>
      <c r="K364" s="77">
        <v>4.2300000000000004</v>
      </c>
      <c r="L364" t="s">
        <v>113</v>
      </c>
      <c r="M364" s="78">
        <v>8.5000000000000006E-2</v>
      </c>
      <c r="N364" s="78">
        <v>0.1032</v>
      </c>
      <c r="O364" s="77">
        <v>682959.98</v>
      </c>
      <c r="P364" s="77">
        <v>92.181575335204727</v>
      </c>
      <c r="Q364" s="77">
        <v>0</v>
      </c>
      <c r="R364" s="77">
        <v>2941.1307213253099</v>
      </c>
      <c r="S364" s="78">
        <v>8.9999999999999998E-4</v>
      </c>
      <c r="T364" s="78">
        <v>1.4E-3</v>
      </c>
      <c r="U364" s="78">
        <v>2.0000000000000001E-4</v>
      </c>
    </row>
    <row r="365" spans="2:21">
      <c r="B365" t="s">
        <v>1270</v>
      </c>
      <c r="C365" t="s">
        <v>1271</v>
      </c>
      <c r="D365" t="s">
        <v>123</v>
      </c>
      <c r="E365" t="s">
        <v>944</v>
      </c>
      <c r="F365" t="s">
        <v>1272</v>
      </c>
      <c r="G365" t="s">
        <v>1153</v>
      </c>
      <c r="H365" t="s">
        <v>1264</v>
      </c>
      <c r="I365" t="s">
        <v>947</v>
      </c>
      <c r="J365"/>
      <c r="K365" s="77">
        <v>6</v>
      </c>
      <c r="L365" t="s">
        <v>106</v>
      </c>
      <c r="M365" s="78">
        <v>4.1300000000000003E-2</v>
      </c>
      <c r="N365" s="78">
        <v>6.7400000000000002E-2</v>
      </c>
      <c r="O365" s="77">
        <v>2187247.63</v>
      </c>
      <c r="P365" s="77">
        <v>86.529833333695322</v>
      </c>
      <c r="Q365" s="77">
        <v>0</v>
      </c>
      <c r="R365" s="77">
        <v>6987.5594228558703</v>
      </c>
      <c r="S365" s="78">
        <v>4.4000000000000003E-3</v>
      </c>
      <c r="T365" s="78">
        <v>3.3999999999999998E-3</v>
      </c>
      <c r="U365" s="78">
        <v>5.0000000000000001E-4</v>
      </c>
    </row>
    <row r="366" spans="2:21">
      <c r="B366" t="s">
        <v>1273</v>
      </c>
      <c r="C366" t="s">
        <v>1274</v>
      </c>
      <c r="D366" t="s">
        <v>123</v>
      </c>
      <c r="E366" t="s">
        <v>944</v>
      </c>
      <c r="F366" t="s">
        <v>1275</v>
      </c>
      <c r="G366" t="s">
        <v>1023</v>
      </c>
      <c r="H366" t="s">
        <v>1276</v>
      </c>
      <c r="I366" t="s">
        <v>947</v>
      </c>
      <c r="J366"/>
      <c r="K366" s="77">
        <v>3.86</v>
      </c>
      <c r="L366" t="s">
        <v>110</v>
      </c>
      <c r="M366" s="78">
        <v>2.63E-2</v>
      </c>
      <c r="N366" s="78">
        <v>0.111</v>
      </c>
      <c r="O366" s="77">
        <v>1232742.76</v>
      </c>
      <c r="P366" s="77">
        <v>74.15995890029798</v>
      </c>
      <c r="Q366" s="77">
        <v>0</v>
      </c>
      <c r="R366" s="77">
        <v>3687.3404275566199</v>
      </c>
      <c r="S366" s="78">
        <v>4.1999999999999997E-3</v>
      </c>
      <c r="T366" s="78">
        <v>1.8E-3</v>
      </c>
      <c r="U366" s="78">
        <v>2.9999999999999997E-4</v>
      </c>
    </row>
    <row r="367" spans="2:21">
      <c r="B367" t="s">
        <v>1277</v>
      </c>
      <c r="C367" t="s">
        <v>1278</v>
      </c>
      <c r="D367" t="s">
        <v>123</v>
      </c>
      <c r="E367" t="s">
        <v>944</v>
      </c>
      <c r="F367" t="s">
        <v>1279</v>
      </c>
      <c r="G367" t="s">
        <v>1153</v>
      </c>
      <c r="H367" t="s">
        <v>1276</v>
      </c>
      <c r="I367" t="s">
        <v>947</v>
      </c>
      <c r="J367"/>
      <c r="K367" s="77">
        <v>5.59</v>
      </c>
      <c r="L367" t="s">
        <v>106</v>
      </c>
      <c r="M367" s="78">
        <v>4.7500000000000001E-2</v>
      </c>
      <c r="N367" s="78">
        <v>7.6399999999999996E-2</v>
      </c>
      <c r="O367" s="77">
        <v>819551.98</v>
      </c>
      <c r="P367" s="77">
        <v>86.25564383862509</v>
      </c>
      <c r="Q367" s="77">
        <v>0</v>
      </c>
      <c r="R367" s="77">
        <v>2609.9111179869101</v>
      </c>
      <c r="S367" s="78">
        <v>2.9999999999999997E-4</v>
      </c>
      <c r="T367" s="78">
        <v>1.2999999999999999E-3</v>
      </c>
      <c r="U367" s="78">
        <v>2.0000000000000001E-4</v>
      </c>
    </row>
    <row r="368" spans="2:21">
      <c r="B368" t="s">
        <v>1280</v>
      </c>
      <c r="C368" t="s">
        <v>1281</v>
      </c>
      <c r="D368" t="s">
        <v>123</v>
      </c>
      <c r="E368" t="s">
        <v>944</v>
      </c>
      <c r="F368" t="s">
        <v>1279</v>
      </c>
      <c r="G368" t="s">
        <v>1153</v>
      </c>
      <c r="H368" t="s">
        <v>1276</v>
      </c>
      <c r="I368" t="s">
        <v>947</v>
      </c>
      <c r="J368"/>
      <c r="K368" s="77">
        <v>5.79</v>
      </c>
      <c r="L368" t="s">
        <v>106</v>
      </c>
      <c r="M368" s="78">
        <v>7.3800000000000004E-2</v>
      </c>
      <c r="N368" s="78">
        <v>7.8600000000000003E-2</v>
      </c>
      <c r="O368" s="77">
        <v>1365919.96</v>
      </c>
      <c r="P368" s="77">
        <v>99.677111112982033</v>
      </c>
      <c r="Q368" s="77">
        <v>0</v>
      </c>
      <c r="R368" s="77">
        <v>5026.6932816513699</v>
      </c>
      <c r="S368" s="78">
        <v>1.1999999999999999E-3</v>
      </c>
      <c r="T368" s="78">
        <v>2.5000000000000001E-3</v>
      </c>
      <c r="U368" s="78">
        <v>4.0000000000000002E-4</v>
      </c>
    </row>
    <row r="369" spans="2:21">
      <c r="B369" t="s">
        <v>1282</v>
      </c>
      <c r="C369" t="s">
        <v>1283</v>
      </c>
      <c r="D369" t="s">
        <v>123</v>
      </c>
      <c r="E369" t="s">
        <v>944</v>
      </c>
      <c r="F369" t="s">
        <v>1284</v>
      </c>
      <c r="G369" t="s">
        <v>1081</v>
      </c>
      <c r="H369" t="s">
        <v>1285</v>
      </c>
      <c r="I369" t="s">
        <v>216</v>
      </c>
      <c r="J369"/>
      <c r="K369" s="77">
        <v>2.35</v>
      </c>
      <c r="L369" t="s">
        <v>113</v>
      </c>
      <c r="M369" s="78">
        <v>0.06</v>
      </c>
      <c r="N369" s="78">
        <v>9.9699999999999997E-2</v>
      </c>
      <c r="O369" s="77">
        <v>1618615.15</v>
      </c>
      <c r="P369" s="77">
        <v>93.031000003089133</v>
      </c>
      <c r="Q369" s="77">
        <v>0</v>
      </c>
      <c r="R369" s="77">
        <v>7034.7106109135802</v>
      </c>
      <c r="S369" s="78">
        <v>1.2999999999999999E-3</v>
      </c>
      <c r="T369" s="78">
        <v>3.3999999999999998E-3</v>
      </c>
      <c r="U369" s="78">
        <v>5.0000000000000001E-4</v>
      </c>
    </row>
    <row r="370" spans="2:21">
      <c r="B370" t="s">
        <v>1286</v>
      </c>
      <c r="C370" t="s">
        <v>1287</v>
      </c>
      <c r="D370" t="s">
        <v>123</v>
      </c>
      <c r="E370" t="s">
        <v>944</v>
      </c>
      <c r="F370" t="s">
        <v>1288</v>
      </c>
      <c r="G370" t="s">
        <v>1081</v>
      </c>
      <c r="H370" t="s">
        <v>1285</v>
      </c>
      <c r="I370" t="s">
        <v>216</v>
      </c>
      <c r="J370"/>
      <c r="K370" s="77">
        <v>2.41</v>
      </c>
      <c r="L370" t="s">
        <v>110</v>
      </c>
      <c r="M370" s="78">
        <v>0.05</v>
      </c>
      <c r="N370" s="78">
        <v>7.4300000000000005E-2</v>
      </c>
      <c r="O370" s="77">
        <v>682959.98</v>
      </c>
      <c r="P370" s="77">
        <v>96.124383555827194</v>
      </c>
      <c r="Q370" s="77">
        <v>0</v>
      </c>
      <c r="R370" s="77">
        <v>2647.8910845936498</v>
      </c>
      <c r="S370" s="78">
        <v>6.9999999999999999E-4</v>
      </c>
      <c r="T370" s="78">
        <v>1.2999999999999999E-3</v>
      </c>
      <c r="U370" s="78">
        <v>2.0000000000000001E-4</v>
      </c>
    </row>
    <row r="371" spans="2:21">
      <c r="B371" t="s">
        <v>1289</v>
      </c>
      <c r="C371" t="s">
        <v>1290</v>
      </c>
      <c r="D371" t="s">
        <v>123</v>
      </c>
      <c r="E371" t="s">
        <v>944</v>
      </c>
      <c r="F371" t="s">
        <v>1291</v>
      </c>
      <c r="G371" t="s">
        <v>1072</v>
      </c>
      <c r="H371" t="s">
        <v>1276</v>
      </c>
      <c r="I371" t="s">
        <v>947</v>
      </c>
      <c r="J371"/>
      <c r="K371" s="77">
        <v>6.32</v>
      </c>
      <c r="L371" t="s">
        <v>106</v>
      </c>
      <c r="M371" s="78">
        <v>5.1299999999999998E-2</v>
      </c>
      <c r="N371" s="78">
        <v>8.1699999999999995E-2</v>
      </c>
      <c r="O371" s="77">
        <v>2048879.94</v>
      </c>
      <c r="P371" s="77">
        <v>83.055930557375703</v>
      </c>
      <c r="Q371" s="77">
        <v>0</v>
      </c>
      <c r="R371" s="77">
        <v>6282.7365802291197</v>
      </c>
      <c r="S371" s="78">
        <v>1E-3</v>
      </c>
      <c r="T371" s="78">
        <v>3.0999999999999999E-3</v>
      </c>
      <c r="U371" s="78">
        <v>4.0000000000000002E-4</v>
      </c>
    </row>
    <row r="372" spans="2:21">
      <c r="B372" t="s">
        <v>1292</v>
      </c>
      <c r="C372" t="s">
        <v>1293</v>
      </c>
      <c r="D372" t="s">
        <v>123</v>
      </c>
      <c r="E372" t="s">
        <v>944</v>
      </c>
      <c r="F372" t="s">
        <v>1294</v>
      </c>
      <c r="G372" t="s">
        <v>1023</v>
      </c>
      <c r="H372" t="s">
        <v>1295</v>
      </c>
      <c r="I372" t="s">
        <v>947</v>
      </c>
      <c r="J372"/>
      <c r="K372" s="77">
        <v>2.92</v>
      </c>
      <c r="L372" t="s">
        <v>110</v>
      </c>
      <c r="M372" s="78">
        <v>3.6299999999999999E-2</v>
      </c>
      <c r="N372" s="78">
        <v>0.45069999999999999</v>
      </c>
      <c r="O372" s="77">
        <v>2117175.94</v>
      </c>
      <c r="P372" s="77">
        <v>35.465767122443268</v>
      </c>
      <c r="Q372" s="77">
        <v>0</v>
      </c>
      <c r="R372" s="77">
        <v>3028.56990160552</v>
      </c>
      <c r="S372" s="78">
        <v>6.0000000000000001E-3</v>
      </c>
      <c r="T372" s="78">
        <v>1.5E-3</v>
      </c>
      <c r="U372" s="78">
        <v>2.0000000000000001E-4</v>
      </c>
    </row>
    <row r="373" spans="2:21">
      <c r="B373" t="s">
        <v>1296</v>
      </c>
      <c r="C373" t="s">
        <v>1297</v>
      </c>
      <c r="D373" t="s">
        <v>123</v>
      </c>
      <c r="E373" t="s">
        <v>944</v>
      </c>
      <c r="F373" t="s">
        <v>1298</v>
      </c>
      <c r="G373" t="s">
        <v>718</v>
      </c>
      <c r="H373" t="s">
        <v>212</v>
      </c>
      <c r="I373" t="s">
        <v>213</v>
      </c>
      <c r="J373"/>
      <c r="K373" s="77">
        <v>3.83</v>
      </c>
      <c r="L373" t="s">
        <v>106</v>
      </c>
      <c r="M373" s="78">
        <v>2.5000000000000001E-2</v>
      </c>
      <c r="N373" s="78">
        <v>4.4000000000000003E-3</v>
      </c>
      <c r="O373" s="77">
        <v>1228758.8400000001</v>
      </c>
      <c r="P373" s="77">
        <v>108.76188888888879</v>
      </c>
      <c r="Q373" s="77">
        <v>0</v>
      </c>
      <c r="R373" s="77">
        <v>4934.0675292166497</v>
      </c>
      <c r="S373" s="78">
        <v>2.8E-3</v>
      </c>
      <c r="T373" s="78">
        <v>2.3999999999999998E-3</v>
      </c>
      <c r="U373" s="78">
        <v>2.9999999999999997E-4</v>
      </c>
    </row>
    <row r="374" spans="2:21">
      <c r="B374" t="s">
        <v>239</v>
      </c>
      <c r="C374" s="16"/>
      <c r="D374" s="16"/>
      <c r="E374" s="16"/>
      <c r="F374" s="16"/>
    </row>
    <row r="375" spans="2:21">
      <c r="B375" t="s">
        <v>339</v>
      </c>
      <c r="C375" s="16"/>
      <c r="D375" s="16"/>
      <c r="E375" s="16"/>
      <c r="F375" s="16"/>
    </row>
    <row r="376" spans="2:21">
      <c r="B376" t="s">
        <v>340</v>
      </c>
      <c r="C376" s="16"/>
      <c r="D376" s="16"/>
      <c r="E376" s="16"/>
      <c r="F376" s="16"/>
    </row>
    <row r="377" spans="2:21">
      <c r="B377" t="s">
        <v>341</v>
      </c>
      <c r="C377" s="16"/>
      <c r="D377" s="16"/>
      <c r="E377" s="16"/>
      <c r="F377" s="16"/>
    </row>
    <row r="378" spans="2:21">
      <c r="B378" t="s">
        <v>342</v>
      </c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4E99E5F0-3D64-41FB-8CA1-8365B5B7BBF7}">
      <formula1>$BN$7:$BN$11</formula1>
    </dataValidation>
    <dataValidation type="list" allowBlank="1" showInputMessage="1" showErrorMessage="1" sqref="E12:E799" xr:uid="{1C0F2B5E-C950-4FAD-A35A-598FD697702F}">
      <formula1>$BI$7:$BI$11</formula1>
    </dataValidation>
    <dataValidation type="list" allowBlank="1" showInputMessage="1" showErrorMessage="1" sqref="I12:I805" xr:uid="{8D413D24-D37D-4826-9538-FE2A43C2766D}">
      <formula1>$BM$7:$BM$10</formula1>
    </dataValidation>
    <dataValidation allowBlank="1" showInputMessage="1" showErrorMessage="1" sqref="Q9 C1:C4" xr:uid="{C89CCC2E-B70F-4E72-9C2B-6121B2E6A47E}"/>
    <dataValidation type="list" allowBlank="1" showInputMessage="1" showErrorMessage="1" sqref="G12:G805" xr:uid="{0F757B83-30AB-4DF6-BC5F-4FD34CD7ABD2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4032</v>
      </c>
    </row>
    <row r="3" spans="2:62" s="1" customFormat="1">
      <c r="B3" s="2" t="s">
        <v>2</v>
      </c>
      <c r="C3" s="26" t="s">
        <v>4033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  <c r="BJ6" s="19"/>
    </row>
    <row r="7" spans="2:62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108179911.31999999</v>
      </c>
      <c r="J11" s="7"/>
      <c r="K11" s="75">
        <v>856.56331</v>
      </c>
      <c r="L11" s="75">
        <v>2017948.8384905434</v>
      </c>
      <c r="M11" s="7"/>
      <c r="N11" s="76">
        <v>1</v>
      </c>
      <c r="O11" s="76">
        <v>0.1416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97427784.879999995</v>
      </c>
      <c r="K12" s="81">
        <v>563.46286999999995</v>
      </c>
      <c r="L12" s="81">
        <v>1516614.55944832</v>
      </c>
      <c r="N12" s="80">
        <v>0.75160000000000005</v>
      </c>
      <c r="O12" s="80">
        <v>0.10639999999999999</v>
      </c>
    </row>
    <row r="13" spans="2:62">
      <c r="B13" s="79" t="s">
        <v>1299</v>
      </c>
      <c r="E13" s="16"/>
      <c r="F13" s="16"/>
      <c r="G13" s="16"/>
      <c r="I13" s="81">
        <v>31953405.960000001</v>
      </c>
      <c r="K13" s="81">
        <v>538.84410000000003</v>
      </c>
      <c r="L13" s="81">
        <v>934179.00766234996</v>
      </c>
      <c r="N13" s="80">
        <v>0.46289999999999998</v>
      </c>
      <c r="O13" s="80">
        <v>6.5500000000000003E-2</v>
      </c>
    </row>
    <row r="14" spans="2:62">
      <c r="B14" t="s">
        <v>1300</v>
      </c>
      <c r="C14" t="s">
        <v>1301</v>
      </c>
      <c r="D14" t="s">
        <v>100</v>
      </c>
      <c r="E14" t="s">
        <v>123</v>
      </c>
      <c r="F14" t="s">
        <v>692</v>
      </c>
      <c r="G14" t="s">
        <v>381</v>
      </c>
      <c r="H14" t="s">
        <v>102</v>
      </c>
      <c r="I14" s="77">
        <v>873035.44</v>
      </c>
      <c r="J14" s="77">
        <v>2442</v>
      </c>
      <c r="K14" s="77">
        <v>0</v>
      </c>
      <c r="L14" s="77">
        <v>21319.525444800001</v>
      </c>
      <c r="M14" s="78">
        <v>3.8999999999999998E-3</v>
      </c>
      <c r="N14" s="78">
        <v>1.06E-2</v>
      </c>
      <c r="O14" s="78">
        <v>1.5E-3</v>
      </c>
    </row>
    <row r="15" spans="2:62">
      <c r="B15" t="s">
        <v>1302</v>
      </c>
      <c r="C15" t="s">
        <v>1303</v>
      </c>
      <c r="D15" t="s">
        <v>100</v>
      </c>
      <c r="E15" t="s">
        <v>123</v>
      </c>
      <c r="F15" t="s">
        <v>1304</v>
      </c>
      <c r="G15" t="s">
        <v>718</v>
      </c>
      <c r="H15" t="s">
        <v>102</v>
      </c>
      <c r="I15" s="77">
        <v>106533.68</v>
      </c>
      <c r="J15" s="77">
        <v>29830</v>
      </c>
      <c r="K15" s="77">
        <v>0</v>
      </c>
      <c r="L15" s="77">
        <v>31778.996744</v>
      </c>
      <c r="M15" s="78">
        <v>1.9E-3</v>
      </c>
      <c r="N15" s="78">
        <v>1.5699999999999999E-2</v>
      </c>
      <c r="O15" s="78">
        <v>2.2000000000000001E-3</v>
      </c>
    </row>
    <row r="16" spans="2:62">
      <c r="B16" t="s">
        <v>1305</v>
      </c>
      <c r="C16" t="s">
        <v>1306</v>
      </c>
      <c r="D16" t="s">
        <v>100</v>
      </c>
      <c r="E16" t="s">
        <v>123</v>
      </c>
      <c r="F16" t="s">
        <v>869</v>
      </c>
      <c r="G16" t="s">
        <v>718</v>
      </c>
      <c r="H16" t="s">
        <v>102</v>
      </c>
      <c r="I16" s="77">
        <v>404800.84</v>
      </c>
      <c r="J16" s="77">
        <v>6515</v>
      </c>
      <c r="K16" s="77">
        <v>0</v>
      </c>
      <c r="L16" s="77">
        <v>26372.774726</v>
      </c>
      <c r="M16" s="78">
        <v>3.3999999999999998E-3</v>
      </c>
      <c r="N16" s="78">
        <v>1.3100000000000001E-2</v>
      </c>
      <c r="O16" s="78">
        <v>1.9E-3</v>
      </c>
    </row>
    <row r="17" spans="2:15">
      <c r="B17" t="s">
        <v>1307</v>
      </c>
      <c r="C17" t="s">
        <v>1308</v>
      </c>
      <c r="D17" t="s">
        <v>100</v>
      </c>
      <c r="E17" t="s">
        <v>123</v>
      </c>
      <c r="F17" t="s">
        <v>874</v>
      </c>
      <c r="G17" t="s">
        <v>718</v>
      </c>
      <c r="H17" t="s">
        <v>102</v>
      </c>
      <c r="I17" s="77">
        <v>1781018.53</v>
      </c>
      <c r="J17" s="77">
        <v>1200</v>
      </c>
      <c r="K17" s="77">
        <v>0</v>
      </c>
      <c r="L17" s="77">
        <v>21372.22236</v>
      </c>
      <c r="M17" s="78">
        <v>3.3E-3</v>
      </c>
      <c r="N17" s="78">
        <v>1.06E-2</v>
      </c>
      <c r="O17" s="78">
        <v>1.5E-3</v>
      </c>
    </row>
    <row r="18" spans="2:15">
      <c r="B18" t="s">
        <v>1309</v>
      </c>
      <c r="C18" t="s">
        <v>1310</v>
      </c>
      <c r="D18" t="s">
        <v>100</v>
      </c>
      <c r="E18" t="s">
        <v>123</v>
      </c>
      <c r="F18" t="s">
        <v>572</v>
      </c>
      <c r="G18" t="s">
        <v>485</v>
      </c>
      <c r="H18" t="s">
        <v>102</v>
      </c>
      <c r="I18" s="77">
        <v>507447.69</v>
      </c>
      <c r="J18" s="77">
        <v>3725</v>
      </c>
      <c r="K18" s="77">
        <v>0</v>
      </c>
      <c r="L18" s="77">
        <v>18902.4264525</v>
      </c>
      <c r="M18" s="78">
        <v>2E-3</v>
      </c>
      <c r="N18" s="78">
        <v>9.4000000000000004E-3</v>
      </c>
      <c r="O18" s="78">
        <v>1.2999999999999999E-3</v>
      </c>
    </row>
    <row r="19" spans="2:15">
      <c r="B19" t="s">
        <v>1311</v>
      </c>
      <c r="C19" t="s">
        <v>1312</v>
      </c>
      <c r="D19" t="s">
        <v>100</v>
      </c>
      <c r="E19" t="s">
        <v>123</v>
      </c>
      <c r="F19" t="s">
        <v>484</v>
      </c>
      <c r="G19" t="s">
        <v>485</v>
      </c>
      <c r="H19" t="s">
        <v>102</v>
      </c>
      <c r="I19" s="77">
        <v>412792.57</v>
      </c>
      <c r="J19" s="77">
        <v>2884</v>
      </c>
      <c r="K19" s="77">
        <v>0</v>
      </c>
      <c r="L19" s="77">
        <v>11904.9377188</v>
      </c>
      <c r="M19" s="78">
        <v>2E-3</v>
      </c>
      <c r="N19" s="78">
        <v>5.8999999999999999E-3</v>
      </c>
      <c r="O19" s="78">
        <v>8.0000000000000004E-4</v>
      </c>
    </row>
    <row r="20" spans="2:15">
      <c r="B20" t="s">
        <v>1313</v>
      </c>
      <c r="C20" t="s">
        <v>1314</v>
      </c>
      <c r="D20" t="s">
        <v>100</v>
      </c>
      <c r="E20" t="s">
        <v>123</v>
      </c>
      <c r="F20" t="s">
        <v>935</v>
      </c>
      <c r="G20" t="s">
        <v>745</v>
      </c>
      <c r="H20" t="s">
        <v>102</v>
      </c>
      <c r="I20" s="77">
        <v>83456.87</v>
      </c>
      <c r="J20" s="77">
        <v>77200</v>
      </c>
      <c r="K20" s="77">
        <v>155.6566</v>
      </c>
      <c r="L20" s="77">
        <v>64584.360240000002</v>
      </c>
      <c r="M20" s="78">
        <v>1.9E-3</v>
      </c>
      <c r="N20" s="78">
        <v>3.2000000000000001E-2</v>
      </c>
      <c r="O20" s="78">
        <v>4.4999999999999997E-3</v>
      </c>
    </row>
    <row r="21" spans="2:15">
      <c r="B21" t="s">
        <v>1315</v>
      </c>
      <c r="C21" t="s">
        <v>1316</v>
      </c>
      <c r="D21" t="s">
        <v>100</v>
      </c>
      <c r="E21" t="s">
        <v>123</v>
      </c>
      <c r="F21" t="s">
        <v>683</v>
      </c>
      <c r="G21" t="s">
        <v>615</v>
      </c>
      <c r="H21" t="s">
        <v>102</v>
      </c>
      <c r="I21" s="77">
        <v>52121.17</v>
      </c>
      <c r="J21" s="77">
        <v>5122</v>
      </c>
      <c r="K21" s="77">
        <v>0</v>
      </c>
      <c r="L21" s="77">
        <v>2669.6463273999998</v>
      </c>
      <c r="M21" s="78">
        <v>5.0000000000000001E-4</v>
      </c>
      <c r="N21" s="78">
        <v>1.2999999999999999E-3</v>
      </c>
      <c r="O21" s="78">
        <v>2.0000000000000001E-4</v>
      </c>
    </row>
    <row r="22" spans="2:15">
      <c r="B22" t="s">
        <v>1317</v>
      </c>
      <c r="C22" t="s">
        <v>1318</v>
      </c>
      <c r="D22" t="s">
        <v>100</v>
      </c>
      <c r="E22" t="s">
        <v>123</v>
      </c>
      <c r="F22" t="s">
        <v>1319</v>
      </c>
      <c r="G22" t="s">
        <v>615</v>
      </c>
      <c r="H22" t="s">
        <v>102</v>
      </c>
      <c r="I22" s="77">
        <v>1124643</v>
      </c>
      <c r="J22" s="77">
        <v>789.1</v>
      </c>
      <c r="K22" s="77">
        <v>0</v>
      </c>
      <c r="L22" s="77">
        <v>8874.5579130000006</v>
      </c>
      <c r="M22" s="78">
        <v>2.3E-3</v>
      </c>
      <c r="N22" s="78">
        <v>4.4000000000000003E-3</v>
      </c>
      <c r="O22" s="78">
        <v>5.9999999999999995E-4</v>
      </c>
    </row>
    <row r="23" spans="2:15">
      <c r="B23" t="s">
        <v>1320</v>
      </c>
      <c r="C23" t="s">
        <v>1321</v>
      </c>
      <c r="D23" t="s">
        <v>100</v>
      </c>
      <c r="E23" t="s">
        <v>123</v>
      </c>
      <c r="F23" t="s">
        <v>1322</v>
      </c>
      <c r="G23" t="s">
        <v>350</v>
      </c>
      <c r="H23" t="s">
        <v>102</v>
      </c>
      <c r="I23" s="77">
        <v>2349475.83</v>
      </c>
      <c r="J23" s="77">
        <v>1840</v>
      </c>
      <c r="K23" s="77">
        <v>0</v>
      </c>
      <c r="L23" s="77">
        <v>43230.355272000001</v>
      </c>
      <c r="M23" s="78">
        <v>1.9E-3</v>
      </c>
      <c r="N23" s="78">
        <v>2.1399999999999999E-2</v>
      </c>
      <c r="O23" s="78">
        <v>3.0000000000000001E-3</v>
      </c>
    </row>
    <row r="24" spans="2:15">
      <c r="B24" t="s">
        <v>1323</v>
      </c>
      <c r="C24" t="s">
        <v>1324</v>
      </c>
      <c r="D24" t="s">
        <v>100</v>
      </c>
      <c r="E24" t="s">
        <v>123</v>
      </c>
      <c r="F24" t="s">
        <v>370</v>
      </c>
      <c r="G24" t="s">
        <v>350</v>
      </c>
      <c r="H24" t="s">
        <v>102</v>
      </c>
      <c r="I24" s="77">
        <v>2801283.47</v>
      </c>
      <c r="J24" s="77">
        <v>3038</v>
      </c>
      <c r="K24" s="77">
        <v>0</v>
      </c>
      <c r="L24" s="77">
        <v>85102.9918186</v>
      </c>
      <c r="M24" s="78">
        <v>2.0999999999999999E-3</v>
      </c>
      <c r="N24" s="78">
        <v>4.2200000000000001E-2</v>
      </c>
      <c r="O24" s="78">
        <v>6.0000000000000001E-3</v>
      </c>
    </row>
    <row r="25" spans="2:15">
      <c r="B25" t="s">
        <v>1325</v>
      </c>
      <c r="C25" t="s">
        <v>1326</v>
      </c>
      <c r="D25" t="s">
        <v>100</v>
      </c>
      <c r="E25" t="s">
        <v>123</v>
      </c>
      <c r="F25" t="s">
        <v>349</v>
      </c>
      <c r="G25" t="s">
        <v>350</v>
      </c>
      <c r="H25" t="s">
        <v>102</v>
      </c>
      <c r="I25" s="77">
        <v>3277039.22</v>
      </c>
      <c r="J25" s="77">
        <v>2759</v>
      </c>
      <c r="K25" s="77">
        <v>0</v>
      </c>
      <c r="L25" s="77">
        <v>90413.512079799999</v>
      </c>
      <c r="M25" s="78">
        <v>2.0999999999999999E-3</v>
      </c>
      <c r="N25" s="78">
        <v>4.48E-2</v>
      </c>
      <c r="O25" s="78">
        <v>6.3E-3</v>
      </c>
    </row>
    <row r="26" spans="2:15">
      <c r="B26" t="s">
        <v>1327</v>
      </c>
      <c r="C26" t="s">
        <v>1328</v>
      </c>
      <c r="D26" t="s">
        <v>100</v>
      </c>
      <c r="E26" t="s">
        <v>123</v>
      </c>
      <c r="F26" t="s">
        <v>963</v>
      </c>
      <c r="G26" t="s">
        <v>350</v>
      </c>
      <c r="H26" t="s">
        <v>102</v>
      </c>
      <c r="I26" s="77">
        <v>540540.25</v>
      </c>
      <c r="J26" s="77">
        <v>12330</v>
      </c>
      <c r="K26" s="77">
        <v>0</v>
      </c>
      <c r="L26" s="77">
        <v>66648.612825000004</v>
      </c>
      <c r="M26" s="78">
        <v>2.0999999999999999E-3</v>
      </c>
      <c r="N26" s="78">
        <v>3.3000000000000002E-2</v>
      </c>
      <c r="O26" s="78">
        <v>4.7000000000000002E-3</v>
      </c>
    </row>
    <row r="27" spans="2:15">
      <c r="B27" t="s">
        <v>1329</v>
      </c>
      <c r="C27" t="s">
        <v>1330</v>
      </c>
      <c r="D27" t="s">
        <v>100</v>
      </c>
      <c r="E27" t="s">
        <v>123</v>
      </c>
      <c r="F27" t="s">
        <v>1331</v>
      </c>
      <c r="G27" t="s">
        <v>350</v>
      </c>
      <c r="H27" t="s">
        <v>102</v>
      </c>
      <c r="I27" s="77">
        <v>100526.52</v>
      </c>
      <c r="J27" s="77">
        <v>14420</v>
      </c>
      <c r="K27" s="77">
        <v>0</v>
      </c>
      <c r="L27" s="77">
        <v>14495.924184</v>
      </c>
      <c r="M27" s="78">
        <v>1E-3</v>
      </c>
      <c r="N27" s="78">
        <v>7.1999999999999998E-3</v>
      </c>
      <c r="O27" s="78">
        <v>1E-3</v>
      </c>
    </row>
    <row r="28" spans="2:15">
      <c r="B28" t="s">
        <v>1332</v>
      </c>
      <c r="C28" t="s">
        <v>1333</v>
      </c>
      <c r="D28" t="s">
        <v>100</v>
      </c>
      <c r="E28" t="s">
        <v>123</v>
      </c>
      <c r="F28" t="s">
        <v>824</v>
      </c>
      <c r="G28" t="s">
        <v>112</v>
      </c>
      <c r="H28" t="s">
        <v>102</v>
      </c>
      <c r="I28" s="77">
        <v>20188.63</v>
      </c>
      <c r="J28" s="77">
        <v>152880</v>
      </c>
      <c r="K28" s="77">
        <v>0</v>
      </c>
      <c r="L28" s="77">
        <v>30864.377543999999</v>
      </c>
      <c r="M28" s="78">
        <v>5.3E-3</v>
      </c>
      <c r="N28" s="78">
        <v>1.5299999999999999E-2</v>
      </c>
      <c r="O28" s="78">
        <v>2.2000000000000001E-3</v>
      </c>
    </row>
    <row r="29" spans="2:15">
      <c r="B29" t="s">
        <v>1334</v>
      </c>
      <c r="C29" t="s">
        <v>1335</v>
      </c>
      <c r="D29" t="s">
        <v>100</v>
      </c>
      <c r="E29" t="s">
        <v>123</v>
      </c>
      <c r="F29" t="s">
        <v>1336</v>
      </c>
      <c r="G29" t="s">
        <v>112</v>
      </c>
      <c r="H29" t="s">
        <v>102</v>
      </c>
      <c r="I29" s="77">
        <v>9558.11</v>
      </c>
      <c r="J29" s="77">
        <v>97110</v>
      </c>
      <c r="K29" s="77">
        <v>0</v>
      </c>
      <c r="L29" s="77">
        <v>9281.8806210000002</v>
      </c>
      <c r="M29" s="78">
        <v>1.1999999999999999E-3</v>
      </c>
      <c r="N29" s="78">
        <v>4.5999999999999999E-3</v>
      </c>
      <c r="O29" s="78">
        <v>6.9999999999999999E-4</v>
      </c>
    </row>
    <row r="30" spans="2:15">
      <c r="B30" t="s">
        <v>1337</v>
      </c>
      <c r="C30" t="s">
        <v>1338</v>
      </c>
      <c r="D30" t="s">
        <v>100</v>
      </c>
      <c r="E30" t="s">
        <v>123</v>
      </c>
      <c r="F30" t="s">
        <v>1339</v>
      </c>
      <c r="G30" t="s">
        <v>756</v>
      </c>
      <c r="H30" t="s">
        <v>102</v>
      </c>
      <c r="I30" s="77">
        <v>168694.79</v>
      </c>
      <c r="J30" s="77">
        <v>4750</v>
      </c>
      <c r="K30" s="77">
        <v>184.13701</v>
      </c>
      <c r="L30" s="77">
        <v>8197.1395350000003</v>
      </c>
      <c r="M30" s="78">
        <v>1E-3</v>
      </c>
      <c r="N30" s="78">
        <v>4.1000000000000003E-3</v>
      </c>
      <c r="O30" s="78">
        <v>5.9999999999999995E-4</v>
      </c>
    </row>
    <row r="31" spans="2:15">
      <c r="B31" t="s">
        <v>1340</v>
      </c>
      <c r="C31" t="s">
        <v>1341</v>
      </c>
      <c r="D31" t="s">
        <v>100</v>
      </c>
      <c r="E31" t="s">
        <v>123</v>
      </c>
      <c r="F31" t="s">
        <v>1342</v>
      </c>
      <c r="G31" t="s">
        <v>756</v>
      </c>
      <c r="H31" t="s">
        <v>102</v>
      </c>
      <c r="I31" s="77">
        <v>1648566.42</v>
      </c>
      <c r="J31" s="77">
        <v>1033</v>
      </c>
      <c r="K31" s="77">
        <v>0</v>
      </c>
      <c r="L31" s="77">
        <v>17029.6911186</v>
      </c>
      <c r="M31" s="78">
        <v>1.4E-3</v>
      </c>
      <c r="N31" s="78">
        <v>8.3999999999999995E-3</v>
      </c>
      <c r="O31" s="78">
        <v>1.1999999999999999E-3</v>
      </c>
    </row>
    <row r="32" spans="2:15">
      <c r="B32" t="s">
        <v>1343</v>
      </c>
      <c r="C32" t="s">
        <v>1344</v>
      </c>
      <c r="D32" t="s">
        <v>100</v>
      </c>
      <c r="E32" t="s">
        <v>123</v>
      </c>
      <c r="F32" t="s">
        <v>1345</v>
      </c>
      <c r="G32" t="s">
        <v>756</v>
      </c>
      <c r="H32" t="s">
        <v>102</v>
      </c>
      <c r="I32" s="77">
        <v>5745.03</v>
      </c>
      <c r="J32" s="77">
        <v>42110</v>
      </c>
      <c r="K32" s="77">
        <v>0</v>
      </c>
      <c r="L32" s="77">
        <v>2419.232133</v>
      </c>
      <c r="M32" s="78">
        <v>2.9999999999999997E-4</v>
      </c>
      <c r="N32" s="78">
        <v>1.1999999999999999E-3</v>
      </c>
      <c r="O32" s="78">
        <v>2.0000000000000001E-4</v>
      </c>
    </row>
    <row r="33" spans="2:15">
      <c r="B33" t="s">
        <v>1346</v>
      </c>
      <c r="C33" t="s">
        <v>1347</v>
      </c>
      <c r="D33" t="s">
        <v>100</v>
      </c>
      <c r="E33" t="s">
        <v>123</v>
      </c>
      <c r="F33" t="s">
        <v>748</v>
      </c>
      <c r="G33" t="s">
        <v>544</v>
      </c>
      <c r="H33" t="s">
        <v>102</v>
      </c>
      <c r="I33" s="77">
        <v>3302169.89</v>
      </c>
      <c r="J33" s="77">
        <v>2010</v>
      </c>
      <c r="K33" s="77">
        <v>0</v>
      </c>
      <c r="L33" s="77">
        <v>66373.614788999999</v>
      </c>
      <c r="M33" s="78">
        <v>2.5999999999999999E-3</v>
      </c>
      <c r="N33" s="78">
        <v>3.2899999999999999E-2</v>
      </c>
      <c r="O33" s="78">
        <v>4.7000000000000002E-3</v>
      </c>
    </row>
    <row r="34" spans="2:15">
      <c r="B34" t="s">
        <v>1348</v>
      </c>
      <c r="C34" t="s">
        <v>1349</v>
      </c>
      <c r="D34" t="s">
        <v>100</v>
      </c>
      <c r="E34" t="s">
        <v>123</v>
      </c>
      <c r="F34" t="s">
        <v>1350</v>
      </c>
      <c r="G34" t="s">
        <v>1351</v>
      </c>
      <c r="H34" t="s">
        <v>102</v>
      </c>
      <c r="I34" s="77">
        <v>102005.06</v>
      </c>
      <c r="J34" s="77">
        <v>13670</v>
      </c>
      <c r="K34" s="77">
        <v>0</v>
      </c>
      <c r="L34" s="77">
        <v>13944.091702</v>
      </c>
      <c r="M34" s="78">
        <v>8.9999999999999998E-4</v>
      </c>
      <c r="N34" s="78">
        <v>6.8999999999999999E-3</v>
      </c>
      <c r="O34" s="78">
        <v>1E-3</v>
      </c>
    </row>
    <row r="35" spans="2:15">
      <c r="B35" t="s">
        <v>1352</v>
      </c>
      <c r="C35" t="s">
        <v>1353</v>
      </c>
      <c r="D35" t="s">
        <v>100</v>
      </c>
      <c r="E35" t="s">
        <v>123</v>
      </c>
      <c r="F35" t="s">
        <v>1354</v>
      </c>
      <c r="G35" t="s">
        <v>1351</v>
      </c>
      <c r="H35" t="s">
        <v>102</v>
      </c>
      <c r="I35" s="77">
        <v>22605.89</v>
      </c>
      <c r="J35" s="77">
        <v>41920</v>
      </c>
      <c r="K35" s="77">
        <v>0</v>
      </c>
      <c r="L35" s="77">
        <v>9476.3890879999999</v>
      </c>
      <c r="M35" s="78">
        <v>8.0000000000000004E-4</v>
      </c>
      <c r="N35" s="78">
        <v>4.7000000000000002E-3</v>
      </c>
      <c r="O35" s="78">
        <v>6.9999999999999999E-4</v>
      </c>
    </row>
    <row r="36" spans="2:15">
      <c r="B36" t="s">
        <v>1355</v>
      </c>
      <c r="C36" t="s">
        <v>1356</v>
      </c>
      <c r="D36" t="s">
        <v>100</v>
      </c>
      <c r="E36" t="s">
        <v>123</v>
      </c>
      <c r="F36" t="s">
        <v>1357</v>
      </c>
      <c r="G36" t="s">
        <v>1358</v>
      </c>
      <c r="H36" t="s">
        <v>102</v>
      </c>
      <c r="I36" s="77">
        <v>266838.45</v>
      </c>
      <c r="J36" s="77">
        <v>8344</v>
      </c>
      <c r="K36" s="77">
        <v>0</v>
      </c>
      <c r="L36" s="77">
        <v>22265.000268</v>
      </c>
      <c r="M36" s="78">
        <v>2.3E-3</v>
      </c>
      <c r="N36" s="78">
        <v>1.0999999999999999E-2</v>
      </c>
      <c r="O36" s="78">
        <v>1.6000000000000001E-3</v>
      </c>
    </row>
    <row r="37" spans="2:15">
      <c r="B37" t="s">
        <v>1359</v>
      </c>
      <c r="C37" t="s">
        <v>1360</v>
      </c>
      <c r="D37" t="s">
        <v>100</v>
      </c>
      <c r="E37" t="s">
        <v>123</v>
      </c>
      <c r="F37" t="s">
        <v>842</v>
      </c>
      <c r="G37" t="s">
        <v>843</v>
      </c>
      <c r="H37" t="s">
        <v>102</v>
      </c>
      <c r="I37" s="77">
        <v>1169139.56</v>
      </c>
      <c r="J37" s="77">
        <v>2553</v>
      </c>
      <c r="K37" s="77">
        <v>0</v>
      </c>
      <c r="L37" s="77">
        <v>29848.1329668</v>
      </c>
      <c r="M37" s="78">
        <v>3.3E-3</v>
      </c>
      <c r="N37" s="78">
        <v>1.4800000000000001E-2</v>
      </c>
      <c r="O37" s="78">
        <v>2.0999999999999999E-3</v>
      </c>
    </row>
    <row r="38" spans="2:15">
      <c r="B38" t="s">
        <v>1361</v>
      </c>
      <c r="C38" t="s">
        <v>1362</v>
      </c>
      <c r="D38" t="s">
        <v>100</v>
      </c>
      <c r="E38" t="s">
        <v>123</v>
      </c>
      <c r="F38" t="s">
        <v>470</v>
      </c>
      <c r="G38" t="s">
        <v>367</v>
      </c>
      <c r="H38" t="s">
        <v>102</v>
      </c>
      <c r="I38" s="77">
        <v>234643.54</v>
      </c>
      <c r="J38" s="77">
        <v>4872</v>
      </c>
      <c r="K38" s="77">
        <v>0</v>
      </c>
      <c r="L38" s="77">
        <v>11431.833268799999</v>
      </c>
      <c r="M38" s="78">
        <v>1.9E-3</v>
      </c>
      <c r="N38" s="78">
        <v>5.7000000000000002E-3</v>
      </c>
      <c r="O38" s="78">
        <v>8.0000000000000004E-4</v>
      </c>
    </row>
    <row r="39" spans="2:15">
      <c r="B39" t="s">
        <v>1363</v>
      </c>
      <c r="C39" t="s">
        <v>1364</v>
      </c>
      <c r="D39" t="s">
        <v>100</v>
      </c>
      <c r="E39" t="s">
        <v>123</v>
      </c>
      <c r="F39" t="s">
        <v>1365</v>
      </c>
      <c r="G39" t="s">
        <v>367</v>
      </c>
      <c r="H39" t="s">
        <v>102</v>
      </c>
      <c r="I39" s="77">
        <v>67481.399999999994</v>
      </c>
      <c r="J39" s="77">
        <v>2886</v>
      </c>
      <c r="K39" s="77">
        <v>0</v>
      </c>
      <c r="L39" s="77">
        <v>1947.5132040000001</v>
      </c>
      <c r="M39" s="78">
        <v>4.0000000000000002E-4</v>
      </c>
      <c r="N39" s="78">
        <v>1E-3</v>
      </c>
      <c r="O39" s="78">
        <v>1E-4</v>
      </c>
    </row>
    <row r="40" spans="2:15">
      <c r="B40" t="s">
        <v>1366</v>
      </c>
      <c r="C40" t="s">
        <v>1367</v>
      </c>
      <c r="D40" t="s">
        <v>100</v>
      </c>
      <c r="E40" t="s">
        <v>123</v>
      </c>
      <c r="F40" t="s">
        <v>473</v>
      </c>
      <c r="G40" t="s">
        <v>367</v>
      </c>
      <c r="H40" t="s">
        <v>102</v>
      </c>
      <c r="I40" s="77">
        <v>913724.84</v>
      </c>
      <c r="J40" s="77">
        <v>1943</v>
      </c>
      <c r="K40" s="77">
        <v>0</v>
      </c>
      <c r="L40" s="77">
        <v>17753.673641199999</v>
      </c>
      <c r="M40" s="78">
        <v>1.9E-3</v>
      </c>
      <c r="N40" s="78">
        <v>8.8000000000000005E-3</v>
      </c>
      <c r="O40" s="78">
        <v>1.1999999999999999E-3</v>
      </c>
    </row>
    <row r="41" spans="2:15">
      <c r="B41" t="s">
        <v>1368</v>
      </c>
      <c r="C41" t="s">
        <v>1369</v>
      </c>
      <c r="D41" t="s">
        <v>100</v>
      </c>
      <c r="E41" t="s">
        <v>123</v>
      </c>
      <c r="F41" t="s">
        <v>413</v>
      </c>
      <c r="G41" t="s">
        <v>367</v>
      </c>
      <c r="H41" t="s">
        <v>102</v>
      </c>
      <c r="I41" s="77">
        <v>62203.4</v>
      </c>
      <c r="J41" s="77">
        <v>33330</v>
      </c>
      <c r="K41" s="77">
        <v>0</v>
      </c>
      <c r="L41" s="77">
        <v>20732.393220000002</v>
      </c>
      <c r="M41" s="78">
        <v>2.5999999999999999E-3</v>
      </c>
      <c r="N41" s="78">
        <v>1.03E-2</v>
      </c>
      <c r="O41" s="78">
        <v>1.5E-3</v>
      </c>
    </row>
    <row r="42" spans="2:15">
      <c r="B42" t="s">
        <v>1370</v>
      </c>
      <c r="C42" t="s">
        <v>1371</v>
      </c>
      <c r="D42" t="s">
        <v>100</v>
      </c>
      <c r="E42" t="s">
        <v>123</v>
      </c>
      <c r="F42" t="s">
        <v>428</v>
      </c>
      <c r="G42" t="s">
        <v>367</v>
      </c>
      <c r="H42" t="s">
        <v>102</v>
      </c>
      <c r="I42" s="77">
        <v>3527661.49</v>
      </c>
      <c r="J42" s="77">
        <v>902.1</v>
      </c>
      <c r="K42" s="77">
        <v>0</v>
      </c>
      <c r="L42" s="77">
        <v>31823.034301290001</v>
      </c>
      <c r="M42" s="78">
        <v>4.7000000000000002E-3</v>
      </c>
      <c r="N42" s="78">
        <v>1.5800000000000002E-2</v>
      </c>
      <c r="O42" s="78">
        <v>2.2000000000000001E-3</v>
      </c>
    </row>
    <row r="43" spans="2:15">
      <c r="B43" t="s">
        <v>1372</v>
      </c>
      <c r="C43" t="s">
        <v>1373</v>
      </c>
      <c r="D43" t="s">
        <v>100</v>
      </c>
      <c r="E43" t="s">
        <v>123</v>
      </c>
      <c r="F43" t="s">
        <v>439</v>
      </c>
      <c r="G43" t="s">
        <v>367</v>
      </c>
      <c r="H43" t="s">
        <v>102</v>
      </c>
      <c r="I43" s="77">
        <v>157575.76</v>
      </c>
      <c r="J43" s="77">
        <v>24000</v>
      </c>
      <c r="K43" s="77">
        <v>199.05049</v>
      </c>
      <c r="L43" s="77">
        <v>38017.232889999999</v>
      </c>
      <c r="M43" s="78">
        <v>3.3E-3</v>
      </c>
      <c r="N43" s="78">
        <v>1.8800000000000001E-2</v>
      </c>
      <c r="O43" s="78">
        <v>2.7000000000000001E-3</v>
      </c>
    </row>
    <row r="44" spans="2:15">
      <c r="B44" t="s">
        <v>1374</v>
      </c>
      <c r="C44" t="s">
        <v>1375</v>
      </c>
      <c r="D44" t="s">
        <v>100</v>
      </c>
      <c r="E44" t="s">
        <v>123</v>
      </c>
      <c r="F44" t="s">
        <v>400</v>
      </c>
      <c r="G44" t="s">
        <v>367</v>
      </c>
      <c r="H44" t="s">
        <v>102</v>
      </c>
      <c r="I44" s="77">
        <v>203025.02</v>
      </c>
      <c r="J44" s="77">
        <v>20800</v>
      </c>
      <c r="K44" s="77">
        <v>0</v>
      </c>
      <c r="L44" s="77">
        <v>42229.204160000001</v>
      </c>
      <c r="M44" s="78">
        <v>1.6999999999999999E-3</v>
      </c>
      <c r="N44" s="78">
        <v>2.0899999999999998E-2</v>
      </c>
      <c r="O44" s="78">
        <v>3.0000000000000001E-3</v>
      </c>
    </row>
    <row r="45" spans="2:15">
      <c r="B45" t="s">
        <v>1376</v>
      </c>
      <c r="C45" t="s">
        <v>1377</v>
      </c>
      <c r="D45" t="s">
        <v>100</v>
      </c>
      <c r="E45" t="s">
        <v>123</v>
      </c>
      <c r="F45" t="s">
        <v>971</v>
      </c>
      <c r="G45" t="s">
        <v>972</v>
      </c>
      <c r="H45" t="s">
        <v>102</v>
      </c>
      <c r="I45" s="77">
        <v>485942.94</v>
      </c>
      <c r="J45" s="77">
        <v>2795</v>
      </c>
      <c r="K45" s="77">
        <v>0</v>
      </c>
      <c r="L45" s="77">
        <v>13582.105173</v>
      </c>
      <c r="M45" s="78">
        <v>4.0000000000000002E-4</v>
      </c>
      <c r="N45" s="78">
        <v>6.7000000000000002E-3</v>
      </c>
      <c r="O45" s="78">
        <v>1E-3</v>
      </c>
    </row>
    <row r="46" spans="2:15">
      <c r="B46" t="s">
        <v>1378</v>
      </c>
      <c r="C46" t="s">
        <v>1379</v>
      </c>
      <c r="D46" t="s">
        <v>100</v>
      </c>
      <c r="E46" t="s">
        <v>123</v>
      </c>
      <c r="F46" t="s">
        <v>1380</v>
      </c>
      <c r="G46" t="s">
        <v>129</v>
      </c>
      <c r="H46" t="s">
        <v>102</v>
      </c>
      <c r="I46" s="77">
        <v>21114.400000000001</v>
      </c>
      <c r="J46" s="77">
        <v>75700</v>
      </c>
      <c r="K46" s="77">
        <v>0</v>
      </c>
      <c r="L46" s="77">
        <v>15983.6008</v>
      </c>
      <c r="M46" s="78">
        <v>2.9999999999999997E-4</v>
      </c>
      <c r="N46" s="78">
        <v>7.9000000000000008E-3</v>
      </c>
      <c r="O46" s="78">
        <v>1.1000000000000001E-3</v>
      </c>
    </row>
    <row r="47" spans="2:15">
      <c r="B47" t="s">
        <v>1381</v>
      </c>
      <c r="C47" t="s">
        <v>1382</v>
      </c>
      <c r="D47" t="s">
        <v>100</v>
      </c>
      <c r="E47" t="s">
        <v>123</v>
      </c>
      <c r="F47" t="s">
        <v>547</v>
      </c>
      <c r="G47" t="s">
        <v>132</v>
      </c>
      <c r="H47" t="s">
        <v>102</v>
      </c>
      <c r="I47" s="77">
        <v>5149806.26</v>
      </c>
      <c r="J47" s="77">
        <v>452.6</v>
      </c>
      <c r="K47" s="77">
        <v>0</v>
      </c>
      <c r="L47" s="77">
        <v>23308.023132760001</v>
      </c>
      <c r="M47" s="78">
        <v>1.9E-3</v>
      </c>
      <c r="N47" s="78">
        <v>1.1599999999999999E-2</v>
      </c>
      <c r="O47" s="78">
        <v>1.6000000000000001E-3</v>
      </c>
    </row>
    <row r="48" spans="2:15">
      <c r="B48" s="79" t="s">
        <v>1383</v>
      </c>
      <c r="E48" s="16"/>
      <c r="F48" s="16"/>
      <c r="G48" s="16"/>
      <c r="I48" s="81">
        <v>51044594.460000001</v>
      </c>
      <c r="K48" s="81">
        <v>0</v>
      </c>
      <c r="L48" s="81">
        <v>469487.08614661999</v>
      </c>
      <c r="N48" s="80">
        <v>0.23269999999999999</v>
      </c>
      <c r="O48" s="80">
        <v>3.2899999999999999E-2</v>
      </c>
    </row>
    <row r="49" spans="2:15">
      <c r="B49" t="s">
        <v>1384</v>
      </c>
      <c r="C49" t="s">
        <v>1385</v>
      </c>
      <c r="D49" t="s">
        <v>100</v>
      </c>
      <c r="E49" t="s">
        <v>123</v>
      </c>
      <c r="F49" t="s">
        <v>1386</v>
      </c>
      <c r="G49" t="s">
        <v>101</v>
      </c>
      <c r="H49" t="s">
        <v>102</v>
      </c>
      <c r="I49" s="77">
        <v>43089.47</v>
      </c>
      <c r="J49" s="77">
        <v>14500</v>
      </c>
      <c r="K49" s="77">
        <v>0</v>
      </c>
      <c r="L49" s="77">
        <v>6247.9731499999998</v>
      </c>
      <c r="M49" s="78">
        <v>1.6999999999999999E-3</v>
      </c>
      <c r="N49" s="78">
        <v>3.0999999999999999E-3</v>
      </c>
      <c r="O49" s="78">
        <v>4.0000000000000002E-4</v>
      </c>
    </row>
    <row r="50" spans="2:15">
      <c r="B50" t="s">
        <v>1387</v>
      </c>
      <c r="C50" t="s">
        <v>1388</v>
      </c>
      <c r="D50" t="s">
        <v>100</v>
      </c>
      <c r="E50" t="s">
        <v>123</v>
      </c>
      <c r="F50" t="s">
        <v>856</v>
      </c>
      <c r="G50" t="s">
        <v>381</v>
      </c>
      <c r="H50" t="s">
        <v>102</v>
      </c>
      <c r="I50" s="77">
        <v>4602715.47</v>
      </c>
      <c r="J50" s="77">
        <v>105.8</v>
      </c>
      <c r="K50" s="77">
        <v>0</v>
      </c>
      <c r="L50" s="77">
        <v>4869.6729672600004</v>
      </c>
      <c r="M50" s="78">
        <v>1.4E-3</v>
      </c>
      <c r="N50" s="78">
        <v>2.3999999999999998E-3</v>
      </c>
      <c r="O50" s="78">
        <v>2.9999999999999997E-4</v>
      </c>
    </row>
    <row r="51" spans="2:15">
      <c r="B51" t="s">
        <v>1389</v>
      </c>
      <c r="C51" t="s">
        <v>1390</v>
      </c>
      <c r="D51" t="s">
        <v>100</v>
      </c>
      <c r="E51" t="s">
        <v>123</v>
      </c>
      <c r="F51" t="s">
        <v>737</v>
      </c>
      <c r="G51" t="s">
        <v>381</v>
      </c>
      <c r="H51" t="s">
        <v>102</v>
      </c>
      <c r="I51" s="77">
        <v>912660.61</v>
      </c>
      <c r="J51" s="77">
        <v>311.60000000000002</v>
      </c>
      <c r="K51" s="77">
        <v>0</v>
      </c>
      <c r="L51" s="77">
        <v>2843.8504607599998</v>
      </c>
      <c r="M51" s="78">
        <v>1.6000000000000001E-3</v>
      </c>
      <c r="N51" s="78">
        <v>1.4E-3</v>
      </c>
      <c r="O51" s="78">
        <v>2.0000000000000001E-4</v>
      </c>
    </row>
    <row r="52" spans="2:15">
      <c r="B52" t="s">
        <v>1391</v>
      </c>
      <c r="C52" t="s">
        <v>1392</v>
      </c>
      <c r="D52" t="s">
        <v>100</v>
      </c>
      <c r="E52" t="s">
        <v>123</v>
      </c>
      <c r="F52" t="s">
        <v>641</v>
      </c>
      <c r="G52" t="s">
        <v>381</v>
      </c>
      <c r="H52" t="s">
        <v>102</v>
      </c>
      <c r="I52" s="77">
        <v>43375.78</v>
      </c>
      <c r="J52" s="77">
        <v>39800</v>
      </c>
      <c r="K52" s="77">
        <v>0</v>
      </c>
      <c r="L52" s="77">
        <v>17263.560440000001</v>
      </c>
      <c r="M52" s="78">
        <v>4.1000000000000003E-3</v>
      </c>
      <c r="N52" s="78">
        <v>8.6E-3</v>
      </c>
      <c r="O52" s="78">
        <v>1.1999999999999999E-3</v>
      </c>
    </row>
    <row r="53" spans="2:15">
      <c r="B53" t="s">
        <v>1393</v>
      </c>
      <c r="C53" t="s">
        <v>1394</v>
      </c>
      <c r="D53" t="s">
        <v>100</v>
      </c>
      <c r="E53" t="s">
        <v>123</v>
      </c>
      <c r="F53" t="s">
        <v>717</v>
      </c>
      <c r="G53" t="s">
        <v>718</v>
      </c>
      <c r="H53" t="s">
        <v>102</v>
      </c>
      <c r="I53" s="77">
        <v>102281.94</v>
      </c>
      <c r="J53" s="77">
        <v>8242</v>
      </c>
      <c r="K53" s="77">
        <v>0</v>
      </c>
      <c r="L53" s="77">
        <v>8430.0774947999998</v>
      </c>
      <c r="M53" s="78">
        <v>2.8999999999999998E-3</v>
      </c>
      <c r="N53" s="78">
        <v>4.1999999999999997E-3</v>
      </c>
      <c r="O53" s="78">
        <v>5.9999999999999995E-4</v>
      </c>
    </row>
    <row r="54" spans="2:15">
      <c r="B54" t="s">
        <v>1395</v>
      </c>
      <c r="C54" t="s">
        <v>1396</v>
      </c>
      <c r="D54" t="s">
        <v>100</v>
      </c>
      <c r="E54" t="s">
        <v>123</v>
      </c>
      <c r="F54" t="s">
        <v>1397</v>
      </c>
      <c r="G54" t="s">
        <v>718</v>
      </c>
      <c r="H54" t="s">
        <v>102</v>
      </c>
      <c r="I54" s="77">
        <v>446609.46</v>
      </c>
      <c r="J54" s="77">
        <v>742</v>
      </c>
      <c r="K54" s="77">
        <v>0</v>
      </c>
      <c r="L54" s="77">
        <v>3313.8421932000001</v>
      </c>
      <c r="M54" s="78">
        <v>2.5000000000000001E-3</v>
      </c>
      <c r="N54" s="78">
        <v>1.6000000000000001E-3</v>
      </c>
      <c r="O54" s="78">
        <v>2.0000000000000001E-4</v>
      </c>
    </row>
    <row r="55" spans="2:15">
      <c r="B55" t="s">
        <v>1398</v>
      </c>
      <c r="C55" t="s">
        <v>1399</v>
      </c>
      <c r="D55" t="s">
        <v>100</v>
      </c>
      <c r="E55" t="s">
        <v>123</v>
      </c>
      <c r="F55" t="s">
        <v>631</v>
      </c>
      <c r="G55" t="s">
        <v>632</v>
      </c>
      <c r="H55" t="s">
        <v>102</v>
      </c>
      <c r="I55" s="77">
        <v>7408.45</v>
      </c>
      <c r="J55" s="77">
        <v>45610</v>
      </c>
      <c r="K55" s="77">
        <v>0</v>
      </c>
      <c r="L55" s="77">
        <v>3378.9940449999999</v>
      </c>
      <c r="M55" s="78">
        <v>2.5000000000000001E-3</v>
      </c>
      <c r="N55" s="78">
        <v>1.6999999999999999E-3</v>
      </c>
      <c r="O55" s="78">
        <v>2.0000000000000001E-4</v>
      </c>
    </row>
    <row r="56" spans="2:15">
      <c r="B56" t="s">
        <v>1400</v>
      </c>
      <c r="C56" t="s">
        <v>1401</v>
      </c>
      <c r="D56" t="s">
        <v>100</v>
      </c>
      <c r="E56" t="s">
        <v>123</v>
      </c>
      <c r="F56" t="s">
        <v>1402</v>
      </c>
      <c r="G56" t="s">
        <v>485</v>
      </c>
      <c r="H56" t="s">
        <v>102</v>
      </c>
      <c r="I56" s="77">
        <v>25300.22</v>
      </c>
      <c r="J56" s="77">
        <v>8395</v>
      </c>
      <c r="K56" s="77">
        <v>0</v>
      </c>
      <c r="L56" s="77">
        <v>2123.953469</v>
      </c>
      <c r="M56" s="78">
        <v>1.6999999999999999E-3</v>
      </c>
      <c r="N56" s="78">
        <v>1.1000000000000001E-3</v>
      </c>
      <c r="O56" s="78">
        <v>1E-4</v>
      </c>
    </row>
    <row r="57" spans="2:15">
      <c r="B57" t="s">
        <v>1403</v>
      </c>
      <c r="C57" t="s">
        <v>1404</v>
      </c>
      <c r="D57" t="s">
        <v>100</v>
      </c>
      <c r="E57" t="s">
        <v>123</v>
      </c>
      <c r="F57" t="s">
        <v>584</v>
      </c>
      <c r="G57" t="s">
        <v>485</v>
      </c>
      <c r="H57" t="s">
        <v>102</v>
      </c>
      <c r="I57" s="77">
        <v>134574.91</v>
      </c>
      <c r="J57" s="77">
        <v>5758</v>
      </c>
      <c r="K57" s="77">
        <v>0</v>
      </c>
      <c r="L57" s="77">
        <v>7748.8233178</v>
      </c>
      <c r="M57" s="78">
        <v>1.6999999999999999E-3</v>
      </c>
      <c r="N57" s="78">
        <v>3.8E-3</v>
      </c>
      <c r="O57" s="78">
        <v>5.0000000000000001E-4</v>
      </c>
    </row>
    <row r="58" spans="2:15">
      <c r="B58" t="s">
        <v>1405</v>
      </c>
      <c r="C58" t="s">
        <v>1406</v>
      </c>
      <c r="D58" t="s">
        <v>100</v>
      </c>
      <c r="E58" t="s">
        <v>123</v>
      </c>
      <c r="F58" t="s">
        <v>1407</v>
      </c>
      <c r="G58" t="s">
        <v>485</v>
      </c>
      <c r="H58" t="s">
        <v>102</v>
      </c>
      <c r="I58" s="77">
        <v>125809.02</v>
      </c>
      <c r="J58" s="77">
        <v>7851</v>
      </c>
      <c r="K58" s="77">
        <v>0</v>
      </c>
      <c r="L58" s="77">
        <v>9877.2661602000007</v>
      </c>
      <c r="M58" s="78">
        <v>2E-3</v>
      </c>
      <c r="N58" s="78">
        <v>4.8999999999999998E-3</v>
      </c>
      <c r="O58" s="78">
        <v>6.9999999999999999E-4</v>
      </c>
    </row>
    <row r="59" spans="2:15">
      <c r="B59" t="s">
        <v>1408</v>
      </c>
      <c r="C59" t="s">
        <v>1409</v>
      </c>
      <c r="D59" t="s">
        <v>100</v>
      </c>
      <c r="E59" t="s">
        <v>123</v>
      </c>
      <c r="F59" t="s">
        <v>864</v>
      </c>
      <c r="G59" t="s">
        <v>615</v>
      </c>
      <c r="H59" t="s">
        <v>102</v>
      </c>
      <c r="I59" s="77">
        <v>683421.14</v>
      </c>
      <c r="J59" s="77">
        <v>1125</v>
      </c>
      <c r="K59" s="77">
        <v>0</v>
      </c>
      <c r="L59" s="77">
        <v>7688.4878250000002</v>
      </c>
      <c r="M59" s="78">
        <v>3.2000000000000002E-3</v>
      </c>
      <c r="N59" s="78">
        <v>3.8E-3</v>
      </c>
      <c r="O59" s="78">
        <v>5.0000000000000001E-4</v>
      </c>
    </row>
    <row r="60" spans="2:15">
      <c r="B60" t="s">
        <v>1410</v>
      </c>
      <c r="C60" t="s">
        <v>1411</v>
      </c>
      <c r="D60" t="s">
        <v>100</v>
      </c>
      <c r="E60" t="s">
        <v>123</v>
      </c>
      <c r="F60" t="s">
        <v>879</v>
      </c>
      <c r="G60" t="s">
        <v>615</v>
      </c>
      <c r="H60" t="s">
        <v>102</v>
      </c>
      <c r="I60" s="77">
        <v>61026.42</v>
      </c>
      <c r="J60" s="77">
        <v>17820</v>
      </c>
      <c r="K60" s="77">
        <v>0</v>
      </c>
      <c r="L60" s="77">
        <v>10874.908044</v>
      </c>
      <c r="M60" s="78">
        <v>4.7999999999999996E-3</v>
      </c>
      <c r="N60" s="78">
        <v>5.4000000000000003E-3</v>
      </c>
      <c r="O60" s="78">
        <v>8.0000000000000004E-4</v>
      </c>
    </row>
    <row r="61" spans="2:15">
      <c r="B61" t="s">
        <v>1412</v>
      </c>
      <c r="C61" t="s">
        <v>1413</v>
      </c>
      <c r="D61" t="s">
        <v>100</v>
      </c>
      <c r="E61" t="s">
        <v>123</v>
      </c>
      <c r="F61" t="s">
        <v>1414</v>
      </c>
      <c r="G61" t="s">
        <v>615</v>
      </c>
      <c r="H61" t="s">
        <v>102</v>
      </c>
      <c r="I61" s="77">
        <v>32592.15</v>
      </c>
      <c r="J61" s="77">
        <v>8995</v>
      </c>
      <c r="K61" s="77">
        <v>0</v>
      </c>
      <c r="L61" s="77">
        <v>2931.6638925000002</v>
      </c>
      <c r="M61" s="78">
        <v>1E-3</v>
      </c>
      <c r="N61" s="78">
        <v>1.5E-3</v>
      </c>
      <c r="O61" s="78">
        <v>2.0000000000000001E-4</v>
      </c>
    </row>
    <row r="62" spans="2:15">
      <c r="B62" t="s">
        <v>1415</v>
      </c>
      <c r="C62" t="s">
        <v>1416</v>
      </c>
      <c r="D62" t="s">
        <v>100</v>
      </c>
      <c r="E62" t="s">
        <v>123</v>
      </c>
      <c r="F62" t="s">
        <v>614</v>
      </c>
      <c r="G62" t="s">
        <v>615</v>
      </c>
      <c r="H62" t="s">
        <v>102</v>
      </c>
      <c r="I62" s="77">
        <v>48421.39</v>
      </c>
      <c r="J62" s="77">
        <v>22990</v>
      </c>
      <c r="K62" s="77">
        <v>0</v>
      </c>
      <c r="L62" s="77">
        <v>11132.077561</v>
      </c>
      <c r="M62" s="78">
        <v>2.5999999999999999E-3</v>
      </c>
      <c r="N62" s="78">
        <v>5.4999999999999997E-3</v>
      </c>
      <c r="O62" s="78">
        <v>8.0000000000000004E-4</v>
      </c>
    </row>
    <row r="63" spans="2:15">
      <c r="B63" t="s">
        <v>1417</v>
      </c>
      <c r="C63" t="s">
        <v>1418</v>
      </c>
      <c r="D63" t="s">
        <v>100</v>
      </c>
      <c r="E63" t="s">
        <v>123</v>
      </c>
      <c r="F63" t="s">
        <v>1419</v>
      </c>
      <c r="G63" t="s">
        <v>615</v>
      </c>
      <c r="H63" t="s">
        <v>102</v>
      </c>
      <c r="I63" s="77">
        <v>746581.81</v>
      </c>
      <c r="J63" s="77">
        <v>855</v>
      </c>
      <c r="K63" s="77">
        <v>0</v>
      </c>
      <c r="L63" s="77">
        <v>6383.2744755000003</v>
      </c>
      <c r="M63" s="78">
        <v>2.5000000000000001E-3</v>
      </c>
      <c r="N63" s="78">
        <v>3.2000000000000002E-3</v>
      </c>
      <c r="O63" s="78">
        <v>4.0000000000000002E-4</v>
      </c>
    </row>
    <row r="64" spans="2:15">
      <c r="B64" t="s">
        <v>1420</v>
      </c>
      <c r="C64" t="s">
        <v>1421</v>
      </c>
      <c r="D64" t="s">
        <v>100</v>
      </c>
      <c r="E64" t="s">
        <v>123</v>
      </c>
      <c r="F64" t="s">
        <v>1422</v>
      </c>
      <c r="G64" t="s">
        <v>615</v>
      </c>
      <c r="H64" t="s">
        <v>102</v>
      </c>
      <c r="I64" s="77">
        <v>16812.150000000001</v>
      </c>
      <c r="J64" s="77">
        <v>8997</v>
      </c>
      <c r="K64" s="77">
        <v>0</v>
      </c>
      <c r="L64" s="77">
        <v>1512.5891355000001</v>
      </c>
      <c r="M64" s="78">
        <v>8.0000000000000004E-4</v>
      </c>
      <c r="N64" s="78">
        <v>6.9999999999999999E-4</v>
      </c>
      <c r="O64" s="78">
        <v>1E-4</v>
      </c>
    </row>
    <row r="65" spans="2:15">
      <c r="B65" t="s">
        <v>1423</v>
      </c>
      <c r="C65" t="s">
        <v>1424</v>
      </c>
      <c r="D65" t="s">
        <v>100</v>
      </c>
      <c r="E65" t="s">
        <v>123</v>
      </c>
      <c r="F65" t="s">
        <v>1425</v>
      </c>
      <c r="G65" t="s">
        <v>350</v>
      </c>
      <c r="H65" t="s">
        <v>102</v>
      </c>
      <c r="I65" s="77">
        <v>4721.41</v>
      </c>
      <c r="J65" s="77">
        <v>14950</v>
      </c>
      <c r="K65" s="77">
        <v>0</v>
      </c>
      <c r="L65" s="77">
        <v>705.85079499999995</v>
      </c>
      <c r="M65" s="78">
        <v>1E-4</v>
      </c>
      <c r="N65" s="78">
        <v>2.9999999999999997E-4</v>
      </c>
      <c r="O65" s="78">
        <v>0</v>
      </c>
    </row>
    <row r="66" spans="2:15">
      <c r="B66" t="s">
        <v>1426</v>
      </c>
      <c r="C66" t="s">
        <v>1427</v>
      </c>
      <c r="D66" t="s">
        <v>100</v>
      </c>
      <c r="E66" t="s">
        <v>123</v>
      </c>
      <c r="F66" t="s">
        <v>1428</v>
      </c>
      <c r="G66" t="s">
        <v>112</v>
      </c>
      <c r="H66" t="s">
        <v>102</v>
      </c>
      <c r="I66" s="77">
        <v>47316.42</v>
      </c>
      <c r="J66" s="77">
        <v>10400</v>
      </c>
      <c r="K66" s="77">
        <v>0</v>
      </c>
      <c r="L66" s="77">
        <v>4920.9076800000003</v>
      </c>
      <c r="M66" s="78">
        <v>1.2999999999999999E-3</v>
      </c>
      <c r="N66" s="78">
        <v>2.3999999999999998E-3</v>
      </c>
      <c r="O66" s="78">
        <v>2.9999999999999997E-4</v>
      </c>
    </row>
    <row r="67" spans="2:15">
      <c r="B67" t="s">
        <v>1429</v>
      </c>
      <c r="C67" t="s">
        <v>1430</v>
      </c>
      <c r="D67" t="s">
        <v>100</v>
      </c>
      <c r="E67" t="s">
        <v>123</v>
      </c>
      <c r="F67" t="s">
        <v>608</v>
      </c>
      <c r="G67" t="s">
        <v>112</v>
      </c>
      <c r="H67" t="s">
        <v>102</v>
      </c>
      <c r="I67" s="77">
        <v>7794536.46</v>
      </c>
      <c r="J67" s="77">
        <v>78.599999999999994</v>
      </c>
      <c r="K67" s="77">
        <v>0</v>
      </c>
      <c r="L67" s="77">
        <v>6126.5056575600001</v>
      </c>
      <c r="M67" s="78">
        <v>6.1999999999999998E-3</v>
      </c>
      <c r="N67" s="78">
        <v>3.0000000000000001E-3</v>
      </c>
      <c r="O67" s="78">
        <v>4.0000000000000002E-4</v>
      </c>
    </row>
    <row r="68" spans="2:15">
      <c r="B68" t="s">
        <v>1431</v>
      </c>
      <c r="C68" t="s">
        <v>1432</v>
      </c>
      <c r="D68" t="s">
        <v>100</v>
      </c>
      <c r="E68" t="s">
        <v>123</v>
      </c>
      <c r="F68" t="s">
        <v>1433</v>
      </c>
      <c r="G68" t="s">
        <v>112</v>
      </c>
      <c r="H68" t="s">
        <v>102</v>
      </c>
      <c r="I68" s="77">
        <v>17983.27</v>
      </c>
      <c r="J68" s="77">
        <v>40330</v>
      </c>
      <c r="K68" s="77">
        <v>0</v>
      </c>
      <c r="L68" s="77">
        <v>7252.6527910000004</v>
      </c>
      <c r="M68" s="78">
        <v>2.5999999999999999E-3</v>
      </c>
      <c r="N68" s="78">
        <v>3.5999999999999999E-3</v>
      </c>
      <c r="O68" s="78">
        <v>5.0000000000000001E-4</v>
      </c>
    </row>
    <row r="69" spans="2:15">
      <c r="B69" t="s">
        <v>1434</v>
      </c>
      <c r="C69" t="s">
        <v>1435</v>
      </c>
      <c r="D69" t="s">
        <v>100</v>
      </c>
      <c r="E69" t="s">
        <v>123</v>
      </c>
      <c r="F69" t="s">
        <v>755</v>
      </c>
      <c r="G69" t="s">
        <v>756</v>
      </c>
      <c r="H69" t="s">
        <v>102</v>
      </c>
      <c r="I69" s="77">
        <v>17269155.850000001</v>
      </c>
      <c r="J69" s="77">
        <v>125.8</v>
      </c>
      <c r="K69" s="77">
        <v>0</v>
      </c>
      <c r="L69" s="77">
        <v>21724.598059299999</v>
      </c>
      <c r="M69" s="78">
        <v>6.7000000000000002E-3</v>
      </c>
      <c r="N69" s="78">
        <v>1.0800000000000001E-2</v>
      </c>
      <c r="O69" s="78">
        <v>1.5E-3</v>
      </c>
    </row>
    <row r="70" spans="2:15">
      <c r="B70" t="s">
        <v>1436</v>
      </c>
      <c r="C70" t="s">
        <v>1437</v>
      </c>
      <c r="D70" t="s">
        <v>100</v>
      </c>
      <c r="E70" t="s">
        <v>123</v>
      </c>
      <c r="F70" t="s">
        <v>1438</v>
      </c>
      <c r="G70" t="s">
        <v>756</v>
      </c>
      <c r="H70" t="s">
        <v>102</v>
      </c>
      <c r="I70" s="77">
        <v>148990.31</v>
      </c>
      <c r="J70" s="77">
        <v>1892</v>
      </c>
      <c r="K70" s="77">
        <v>0</v>
      </c>
      <c r="L70" s="77">
        <v>2818.8966651999999</v>
      </c>
      <c r="M70" s="78">
        <v>1.6000000000000001E-3</v>
      </c>
      <c r="N70" s="78">
        <v>1.4E-3</v>
      </c>
      <c r="O70" s="78">
        <v>2.0000000000000001E-4</v>
      </c>
    </row>
    <row r="71" spans="2:15">
      <c r="B71" t="s">
        <v>1439</v>
      </c>
      <c r="C71" t="s">
        <v>1440</v>
      </c>
      <c r="D71" t="s">
        <v>100</v>
      </c>
      <c r="E71" t="s">
        <v>123</v>
      </c>
      <c r="F71" t="s">
        <v>1441</v>
      </c>
      <c r="G71" t="s">
        <v>756</v>
      </c>
      <c r="H71" t="s">
        <v>102</v>
      </c>
      <c r="I71" s="77">
        <v>319839.18</v>
      </c>
      <c r="J71" s="77">
        <v>1540</v>
      </c>
      <c r="K71" s="77">
        <v>0</v>
      </c>
      <c r="L71" s="77">
        <v>4925.5233719999997</v>
      </c>
      <c r="M71" s="78">
        <v>3.3999999999999998E-3</v>
      </c>
      <c r="N71" s="78">
        <v>2.3999999999999998E-3</v>
      </c>
      <c r="O71" s="78">
        <v>2.9999999999999997E-4</v>
      </c>
    </row>
    <row r="72" spans="2:15">
      <c r="B72" t="s">
        <v>1442</v>
      </c>
      <c r="C72" t="s">
        <v>1443</v>
      </c>
      <c r="D72" t="s">
        <v>100</v>
      </c>
      <c r="E72" t="s">
        <v>123</v>
      </c>
      <c r="F72" t="s">
        <v>1444</v>
      </c>
      <c r="G72" t="s">
        <v>756</v>
      </c>
      <c r="H72" t="s">
        <v>102</v>
      </c>
      <c r="I72" s="77">
        <v>1982414.39</v>
      </c>
      <c r="J72" s="77">
        <v>282</v>
      </c>
      <c r="K72" s="77">
        <v>0</v>
      </c>
      <c r="L72" s="77">
        <v>5590.4085797999996</v>
      </c>
      <c r="M72" s="78">
        <v>1.8E-3</v>
      </c>
      <c r="N72" s="78">
        <v>2.8E-3</v>
      </c>
      <c r="O72" s="78">
        <v>4.0000000000000002E-4</v>
      </c>
    </row>
    <row r="73" spans="2:15">
      <c r="B73" t="s">
        <v>1445</v>
      </c>
      <c r="C73" t="s">
        <v>1446</v>
      </c>
      <c r="D73" t="s">
        <v>100</v>
      </c>
      <c r="E73" t="s">
        <v>123</v>
      </c>
      <c r="F73" t="s">
        <v>1447</v>
      </c>
      <c r="G73" t="s">
        <v>544</v>
      </c>
      <c r="H73" t="s">
        <v>102</v>
      </c>
      <c r="I73" s="77">
        <v>26135.03</v>
      </c>
      <c r="J73" s="77">
        <v>15850</v>
      </c>
      <c r="K73" s="77">
        <v>0</v>
      </c>
      <c r="L73" s="77">
        <v>4142.402255</v>
      </c>
      <c r="M73" s="78">
        <v>2.7000000000000001E-3</v>
      </c>
      <c r="N73" s="78">
        <v>2.0999999999999999E-3</v>
      </c>
      <c r="O73" s="78">
        <v>2.9999999999999997E-4</v>
      </c>
    </row>
    <row r="74" spans="2:15">
      <c r="B74" t="s">
        <v>1448</v>
      </c>
      <c r="C74" t="s">
        <v>1449</v>
      </c>
      <c r="D74" t="s">
        <v>100</v>
      </c>
      <c r="E74" t="s">
        <v>123</v>
      </c>
      <c r="F74" t="s">
        <v>1450</v>
      </c>
      <c r="G74" t="s">
        <v>1351</v>
      </c>
      <c r="H74" t="s">
        <v>102</v>
      </c>
      <c r="I74" s="77">
        <v>56073.06</v>
      </c>
      <c r="J74" s="77">
        <v>12800</v>
      </c>
      <c r="K74" s="77">
        <v>0</v>
      </c>
      <c r="L74" s="77">
        <v>7177.3516799999998</v>
      </c>
      <c r="M74" s="78">
        <v>1.2999999999999999E-3</v>
      </c>
      <c r="N74" s="78">
        <v>3.5999999999999999E-3</v>
      </c>
      <c r="O74" s="78">
        <v>5.0000000000000001E-4</v>
      </c>
    </row>
    <row r="75" spans="2:15">
      <c r="B75" t="s">
        <v>1451</v>
      </c>
      <c r="C75" t="s">
        <v>1452</v>
      </c>
      <c r="D75" t="s">
        <v>100</v>
      </c>
      <c r="E75" t="s">
        <v>123</v>
      </c>
      <c r="F75" t="s">
        <v>1453</v>
      </c>
      <c r="G75" t="s">
        <v>1358</v>
      </c>
      <c r="H75" t="s">
        <v>102</v>
      </c>
      <c r="I75" s="77">
        <v>269043.18</v>
      </c>
      <c r="J75" s="77">
        <v>1105</v>
      </c>
      <c r="K75" s="77">
        <v>0</v>
      </c>
      <c r="L75" s="77">
        <v>2972.9271389999999</v>
      </c>
      <c r="M75" s="78">
        <v>2.7000000000000001E-3</v>
      </c>
      <c r="N75" s="78">
        <v>1.5E-3</v>
      </c>
      <c r="O75" s="78">
        <v>2.0000000000000001E-4</v>
      </c>
    </row>
    <row r="76" spans="2:15">
      <c r="B76" t="s">
        <v>1454</v>
      </c>
      <c r="C76" t="s">
        <v>1455</v>
      </c>
      <c r="D76" t="s">
        <v>100</v>
      </c>
      <c r="E76" t="s">
        <v>123</v>
      </c>
      <c r="F76" t="s">
        <v>702</v>
      </c>
      <c r="G76" t="s">
        <v>907</v>
      </c>
      <c r="H76" t="s">
        <v>102</v>
      </c>
      <c r="I76" s="77">
        <v>82558.460000000006</v>
      </c>
      <c r="J76" s="77">
        <v>35950</v>
      </c>
      <c r="K76" s="77">
        <v>0</v>
      </c>
      <c r="L76" s="77">
        <v>29679.766370000001</v>
      </c>
      <c r="M76" s="78">
        <v>5.0000000000000001E-3</v>
      </c>
      <c r="N76" s="78">
        <v>1.47E-2</v>
      </c>
      <c r="O76" s="78">
        <v>2.0999999999999999E-3</v>
      </c>
    </row>
    <row r="77" spans="2:15">
      <c r="B77" t="s">
        <v>1456</v>
      </c>
      <c r="C77" t="s">
        <v>1457</v>
      </c>
      <c r="D77" t="s">
        <v>100</v>
      </c>
      <c r="E77" t="s">
        <v>123</v>
      </c>
      <c r="F77" t="s">
        <v>1458</v>
      </c>
      <c r="G77" t="s">
        <v>795</v>
      </c>
      <c r="H77" t="s">
        <v>102</v>
      </c>
      <c r="I77" s="77">
        <v>22898.21</v>
      </c>
      <c r="J77" s="77">
        <v>3189</v>
      </c>
      <c r="K77" s="77">
        <v>0</v>
      </c>
      <c r="L77" s="77">
        <v>730.22391689999995</v>
      </c>
      <c r="M77" s="78">
        <v>8.0000000000000004E-4</v>
      </c>
      <c r="N77" s="78">
        <v>4.0000000000000002E-4</v>
      </c>
      <c r="O77" s="78">
        <v>1E-4</v>
      </c>
    </row>
    <row r="78" spans="2:15">
      <c r="B78" t="s">
        <v>1459</v>
      </c>
      <c r="C78" t="s">
        <v>1460</v>
      </c>
      <c r="D78" t="s">
        <v>100</v>
      </c>
      <c r="E78" t="s">
        <v>123</v>
      </c>
      <c r="F78" t="s">
        <v>1461</v>
      </c>
      <c r="G78" t="s">
        <v>795</v>
      </c>
      <c r="H78" t="s">
        <v>102</v>
      </c>
      <c r="I78" s="77">
        <v>43870.86</v>
      </c>
      <c r="J78" s="77">
        <v>13450</v>
      </c>
      <c r="K78" s="77">
        <v>0</v>
      </c>
      <c r="L78" s="77">
        <v>5900.6306699999996</v>
      </c>
      <c r="M78" s="78">
        <v>3.5999999999999999E-3</v>
      </c>
      <c r="N78" s="78">
        <v>2.8999999999999998E-3</v>
      </c>
      <c r="O78" s="78">
        <v>4.0000000000000002E-4</v>
      </c>
    </row>
    <row r="79" spans="2:15">
      <c r="B79" t="s">
        <v>1462</v>
      </c>
      <c r="C79" t="s">
        <v>1463</v>
      </c>
      <c r="D79" t="s">
        <v>100</v>
      </c>
      <c r="E79" t="s">
        <v>123</v>
      </c>
      <c r="F79" t="s">
        <v>1464</v>
      </c>
      <c r="G79" t="s">
        <v>795</v>
      </c>
      <c r="H79" t="s">
        <v>102</v>
      </c>
      <c r="I79" s="77">
        <v>20466.8</v>
      </c>
      <c r="J79" s="77">
        <v>28130</v>
      </c>
      <c r="K79" s="77">
        <v>0</v>
      </c>
      <c r="L79" s="77">
        <v>5757.3108400000001</v>
      </c>
      <c r="M79" s="78">
        <v>2.3999999999999998E-3</v>
      </c>
      <c r="N79" s="78">
        <v>2.8999999999999998E-3</v>
      </c>
      <c r="O79" s="78">
        <v>4.0000000000000002E-4</v>
      </c>
    </row>
    <row r="80" spans="2:15">
      <c r="B80" t="s">
        <v>1465</v>
      </c>
      <c r="C80" t="s">
        <v>1466</v>
      </c>
      <c r="D80" t="s">
        <v>100</v>
      </c>
      <c r="E80" t="s">
        <v>123</v>
      </c>
      <c r="F80" t="s">
        <v>1467</v>
      </c>
      <c r="G80" t="s">
        <v>843</v>
      </c>
      <c r="H80" t="s">
        <v>102</v>
      </c>
      <c r="I80" s="77">
        <v>688977.69</v>
      </c>
      <c r="J80" s="77">
        <v>1281</v>
      </c>
      <c r="K80" s="77">
        <v>0</v>
      </c>
      <c r="L80" s="77">
        <v>8825.8042088999991</v>
      </c>
      <c r="M80" s="78">
        <v>5.4999999999999997E-3</v>
      </c>
      <c r="N80" s="78">
        <v>4.4000000000000003E-3</v>
      </c>
      <c r="O80" s="78">
        <v>5.9999999999999995E-4</v>
      </c>
    </row>
    <row r="81" spans="2:15">
      <c r="B81" t="s">
        <v>1468</v>
      </c>
      <c r="C81" t="s">
        <v>1469</v>
      </c>
      <c r="D81" t="s">
        <v>100</v>
      </c>
      <c r="E81" t="s">
        <v>123</v>
      </c>
      <c r="F81" t="s">
        <v>1470</v>
      </c>
      <c r="G81" t="s">
        <v>666</v>
      </c>
      <c r="H81" t="s">
        <v>102</v>
      </c>
      <c r="I81" s="77">
        <v>50211.9</v>
      </c>
      <c r="J81" s="77">
        <v>4213</v>
      </c>
      <c r="K81" s="77">
        <v>0</v>
      </c>
      <c r="L81" s="77">
        <v>2115.4273469999998</v>
      </c>
      <c r="M81" s="78">
        <v>8.9999999999999998E-4</v>
      </c>
      <c r="N81" s="78">
        <v>1E-3</v>
      </c>
      <c r="O81" s="78">
        <v>1E-4</v>
      </c>
    </row>
    <row r="82" spans="2:15">
      <c r="B82" t="s">
        <v>1471</v>
      </c>
      <c r="C82" t="s">
        <v>1472</v>
      </c>
      <c r="D82" t="s">
        <v>100</v>
      </c>
      <c r="E82" t="s">
        <v>123</v>
      </c>
      <c r="F82" t="s">
        <v>1473</v>
      </c>
      <c r="G82" t="s">
        <v>666</v>
      </c>
      <c r="H82" t="s">
        <v>102</v>
      </c>
      <c r="I82" s="77">
        <v>3455.96</v>
      </c>
      <c r="J82" s="77">
        <v>4615</v>
      </c>
      <c r="K82" s="77">
        <v>0</v>
      </c>
      <c r="L82" s="77">
        <v>159.49255400000001</v>
      </c>
      <c r="M82" s="78">
        <v>2.0000000000000001E-4</v>
      </c>
      <c r="N82" s="78">
        <v>1E-4</v>
      </c>
      <c r="O82" s="78">
        <v>0</v>
      </c>
    </row>
    <row r="83" spans="2:15">
      <c r="B83" t="s">
        <v>1474</v>
      </c>
      <c r="C83" t="s">
        <v>1475</v>
      </c>
      <c r="D83" t="s">
        <v>100</v>
      </c>
      <c r="E83" t="s">
        <v>123</v>
      </c>
      <c r="F83" t="s">
        <v>665</v>
      </c>
      <c r="G83" t="s">
        <v>666</v>
      </c>
      <c r="H83" t="s">
        <v>102</v>
      </c>
      <c r="I83" s="77">
        <v>623967.06999999995</v>
      </c>
      <c r="J83" s="77">
        <v>1216</v>
      </c>
      <c r="K83" s="77">
        <v>0</v>
      </c>
      <c r="L83" s="77">
        <v>7587.4395711999996</v>
      </c>
      <c r="M83" s="78">
        <v>3.5000000000000001E-3</v>
      </c>
      <c r="N83" s="78">
        <v>3.8E-3</v>
      </c>
      <c r="O83" s="78">
        <v>5.0000000000000001E-4</v>
      </c>
    </row>
    <row r="84" spans="2:15">
      <c r="B84" t="s">
        <v>1476</v>
      </c>
      <c r="C84" t="s">
        <v>1477</v>
      </c>
      <c r="D84" t="s">
        <v>100</v>
      </c>
      <c r="E84" t="s">
        <v>123</v>
      </c>
      <c r="F84" t="s">
        <v>1478</v>
      </c>
      <c r="G84" t="s">
        <v>666</v>
      </c>
      <c r="H84" t="s">
        <v>102</v>
      </c>
      <c r="I84" s="77">
        <v>54912.22</v>
      </c>
      <c r="J84" s="77">
        <v>4749</v>
      </c>
      <c r="K84" s="77">
        <v>0</v>
      </c>
      <c r="L84" s="77">
        <v>2607.7813277999999</v>
      </c>
      <c r="M84" s="78">
        <v>6.9999999999999999E-4</v>
      </c>
      <c r="N84" s="78">
        <v>1.2999999999999999E-3</v>
      </c>
      <c r="O84" s="78">
        <v>2.0000000000000001E-4</v>
      </c>
    </row>
    <row r="85" spans="2:15">
      <c r="B85" t="s">
        <v>1479</v>
      </c>
      <c r="C85" t="s">
        <v>1480</v>
      </c>
      <c r="D85" t="s">
        <v>100</v>
      </c>
      <c r="E85" t="s">
        <v>123</v>
      </c>
      <c r="F85" t="s">
        <v>489</v>
      </c>
      <c r="G85" t="s">
        <v>367</v>
      </c>
      <c r="H85" t="s">
        <v>102</v>
      </c>
      <c r="I85" s="77">
        <v>10852.89</v>
      </c>
      <c r="J85" s="77">
        <v>68330</v>
      </c>
      <c r="K85" s="77">
        <v>0</v>
      </c>
      <c r="L85" s="77">
        <v>7415.7797369999998</v>
      </c>
      <c r="M85" s="78">
        <v>2E-3</v>
      </c>
      <c r="N85" s="78">
        <v>3.7000000000000002E-3</v>
      </c>
      <c r="O85" s="78">
        <v>5.0000000000000001E-4</v>
      </c>
    </row>
    <row r="86" spans="2:15">
      <c r="B86" t="s">
        <v>1481</v>
      </c>
      <c r="C86" t="s">
        <v>1482</v>
      </c>
      <c r="D86" t="s">
        <v>100</v>
      </c>
      <c r="E86" t="s">
        <v>123</v>
      </c>
      <c r="F86" t="s">
        <v>1483</v>
      </c>
      <c r="G86" t="s">
        <v>367</v>
      </c>
      <c r="H86" t="s">
        <v>102</v>
      </c>
      <c r="I86" s="77">
        <v>192635.58</v>
      </c>
      <c r="J86" s="77">
        <v>808</v>
      </c>
      <c r="K86" s="77">
        <v>0</v>
      </c>
      <c r="L86" s="77">
        <v>1556.4954863999999</v>
      </c>
      <c r="M86" s="78">
        <v>1.2999999999999999E-3</v>
      </c>
      <c r="N86" s="78">
        <v>8.0000000000000004E-4</v>
      </c>
      <c r="O86" s="78">
        <v>1E-4</v>
      </c>
    </row>
    <row r="87" spans="2:15">
      <c r="B87" t="s">
        <v>1484</v>
      </c>
      <c r="C87" t="s">
        <v>1485</v>
      </c>
      <c r="D87" t="s">
        <v>100</v>
      </c>
      <c r="E87" t="s">
        <v>123</v>
      </c>
      <c r="F87" t="s">
        <v>536</v>
      </c>
      <c r="G87" t="s">
        <v>367</v>
      </c>
      <c r="H87" t="s">
        <v>102</v>
      </c>
      <c r="I87" s="77">
        <v>128110.3</v>
      </c>
      <c r="J87" s="77">
        <v>7673</v>
      </c>
      <c r="K87" s="77">
        <v>0</v>
      </c>
      <c r="L87" s="77">
        <v>9829.9033189999991</v>
      </c>
      <c r="M87" s="78">
        <v>3.5000000000000001E-3</v>
      </c>
      <c r="N87" s="78">
        <v>4.8999999999999998E-3</v>
      </c>
      <c r="O87" s="78">
        <v>6.9999999999999999E-4</v>
      </c>
    </row>
    <row r="88" spans="2:15">
      <c r="B88" t="s">
        <v>1486</v>
      </c>
      <c r="C88" t="s">
        <v>1487</v>
      </c>
      <c r="D88" t="s">
        <v>100</v>
      </c>
      <c r="E88" t="s">
        <v>123</v>
      </c>
      <c r="F88" t="s">
        <v>730</v>
      </c>
      <c r="G88" t="s">
        <v>367</v>
      </c>
      <c r="H88" t="s">
        <v>102</v>
      </c>
      <c r="I88" s="77">
        <v>4291944.08</v>
      </c>
      <c r="J88" s="77">
        <v>159</v>
      </c>
      <c r="K88" s="77">
        <v>0</v>
      </c>
      <c r="L88" s="77">
        <v>6824.1910871999999</v>
      </c>
      <c r="M88" s="78">
        <v>6.1999999999999998E-3</v>
      </c>
      <c r="N88" s="78">
        <v>3.3999999999999998E-3</v>
      </c>
      <c r="O88" s="78">
        <v>5.0000000000000001E-4</v>
      </c>
    </row>
    <row r="89" spans="2:15">
      <c r="B89" t="s">
        <v>1488</v>
      </c>
      <c r="C89" t="s">
        <v>1489</v>
      </c>
      <c r="D89" t="s">
        <v>100</v>
      </c>
      <c r="E89" t="s">
        <v>123</v>
      </c>
      <c r="F89" t="s">
        <v>458</v>
      </c>
      <c r="G89" t="s">
        <v>367</v>
      </c>
      <c r="H89" t="s">
        <v>102</v>
      </c>
      <c r="I89" s="77">
        <v>54243.03</v>
      </c>
      <c r="J89" s="77">
        <v>21470</v>
      </c>
      <c r="K89" s="77">
        <v>0</v>
      </c>
      <c r="L89" s="77">
        <v>11645.978541</v>
      </c>
      <c r="M89" s="78">
        <v>4.4000000000000003E-3</v>
      </c>
      <c r="N89" s="78">
        <v>5.7999999999999996E-3</v>
      </c>
      <c r="O89" s="78">
        <v>8.0000000000000004E-4</v>
      </c>
    </row>
    <row r="90" spans="2:15">
      <c r="B90" t="s">
        <v>1490</v>
      </c>
      <c r="C90" t="s">
        <v>1491</v>
      </c>
      <c r="D90" t="s">
        <v>100</v>
      </c>
      <c r="E90" t="s">
        <v>123</v>
      </c>
      <c r="F90" t="s">
        <v>461</v>
      </c>
      <c r="G90" t="s">
        <v>367</v>
      </c>
      <c r="H90" t="s">
        <v>102</v>
      </c>
      <c r="I90" s="77">
        <v>778643.43</v>
      </c>
      <c r="J90" s="77">
        <v>1625</v>
      </c>
      <c r="K90" s="77">
        <v>0</v>
      </c>
      <c r="L90" s="77">
        <v>12652.9557375</v>
      </c>
      <c r="M90" s="78">
        <v>4.0000000000000001E-3</v>
      </c>
      <c r="N90" s="78">
        <v>6.3E-3</v>
      </c>
      <c r="O90" s="78">
        <v>8.9999999999999998E-4</v>
      </c>
    </row>
    <row r="91" spans="2:15">
      <c r="B91" t="s">
        <v>1492</v>
      </c>
      <c r="C91" t="s">
        <v>1493</v>
      </c>
      <c r="D91" t="s">
        <v>100</v>
      </c>
      <c r="E91" t="s">
        <v>123</v>
      </c>
      <c r="F91" t="s">
        <v>1494</v>
      </c>
      <c r="G91" t="s">
        <v>125</v>
      </c>
      <c r="H91" t="s">
        <v>102</v>
      </c>
      <c r="I91" s="77">
        <v>204518.15</v>
      </c>
      <c r="J91" s="77">
        <v>1766</v>
      </c>
      <c r="K91" s="77">
        <v>0</v>
      </c>
      <c r="L91" s="77">
        <v>3611.7905289999999</v>
      </c>
      <c r="M91" s="78">
        <v>1.5E-3</v>
      </c>
      <c r="N91" s="78">
        <v>1.8E-3</v>
      </c>
      <c r="O91" s="78">
        <v>2.9999999999999997E-4</v>
      </c>
    </row>
    <row r="92" spans="2:15">
      <c r="B92" t="s">
        <v>1495</v>
      </c>
      <c r="C92" t="s">
        <v>1496</v>
      </c>
      <c r="D92" t="s">
        <v>100</v>
      </c>
      <c r="E92" t="s">
        <v>123</v>
      </c>
      <c r="F92" t="s">
        <v>1497</v>
      </c>
      <c r="G92" t="s">
        <v>1498</v>
      </c>
      <c r="H92" t="s">
        <v>102</v>
      </c>
      <c r="I92" s="77">
        <v>324513.11</v>
      </c>
      <c r="J92" s="77">
        <v>5064</v>
      </c>
      <c r="K92" s="77">
        <v>0</v>
      </c>
      <c r="L92" s="77">
        <v>16433.3438904</v>
      </c>
      <c r="M92" s="78">
        <v>3.0000000000000001E-3</v>
      </c>
      <c r="N92" s="78">
        <v>8.0999999999999996E-3</v>
      </c>
      <c r="O92" s="78">
        <v>1.1999999999999999E-3</v>
      </c>
    </row>
    <row r="93" spans="2:15">
      <c r="B93" t="s">
        <v>1499</v>
      </c>
      <c r="C93" t="s">
        <v>1500</v>
      </c>
      <c r="D93" t="s">
        <v>100</v>
      </c>
      <c r="E93" t="s">
        <v>123</v>
      </c>
      <c r="F93" t="s">
        <v>1501</v>
      </c>
      <c r="G93" t="s">
        <v>760</v>
      </c>
      <c r="H93" t="s">
        <v>102</v>
      </c>
      <c r="I93" s="77">
        <v>60869.78</v>
      </c>
      <c r="J93" s="77">
        <v>9180</v>
      </c>
      <c r="K93" s="77">
        <v>0</v>
      </c>
      <c r="L93" s="77">
        <v>5587.8458039999996</v>
      </c>
      <c r="M93" s="78">
        <v>2.8E-3</v>
      </c>
      <c r="N93" s="78">
        <v>2.8E-3</v>
      </c>
      <c r="O93" s="78">
        <v>4.0000000000000002E-4</v>
      </c>
    </row>
    <row r="94" spans="2:15">
      <c r="B94" t="s">
        <v>1502</v>
      </c>
      <c r="C94" t="s">
        <v>1503</v>
      </c>
      <c r="D94" t="s">
        <v>100</v>
      </c>
      <c r="E94" t="s">
        <v>123</v>
      </c>
      <c r="F94" t="s">
        <v>1504</v>
      </c>
      <c r="G94" t="s">
        <v>760</v>
      </c>
      <c r="H94" t="s">
        <v>102</v>
      </c>
      <c r="I94" s="77">
        <v>44911.91</v>
      </c>
      <c r="J94" s="77">
        <v>16480</v>
      </c>
      <c r="K94" s="77">
        <v>0</v>
      </c>
      <c r="L94" s="77">
        <v>7401.4827679999999</v>
      </c>
      <c r="M94" s="78">
        <v>3.0999999999999999E-3</v>
      </c>
      <c r="N94" s="78">
        <v>3.7000000000000002E-3</v>
      </c>
      <c r="O94" s="78">
        <v>5.0000000000000001E-4</v>
      </c>
    </row>
    <row r="95" spans="2:15">
      <c r="B95" t="s">
        <v>1505</v>
      </c>
      <c r="C95" t="s">
        <v>1506</v>
      </c>
      <c r="D95" t="s">
        <v>100</v>
      </c>
      <c r="E95" t="s">
        <v>123</v>
      </c>
      <c r="F95" t="s">
        <v>1507</v>
      </c>
      <c r="G95" t="s">
        <v>760</v>
      </c>
      <c r="H95" t="s">
        <v>102</v>
      </c>
      <c r="I95" s="77">
        <v>22273.95</v>
      </c>
      <c r="J95" s="77">
        <v>30370</v>
      </c>
      <c r="K95" s="77">
        <v>0</v>
      </c>
      <c r="L95" s="77">
        <v>6764.5986149999999</v>
      </c>
      <c r="M95" s="78">
        <v>1.6000000000000001E-3</v>
      </c>
      <c r="N95" s="78">
        <v>3.3999999999999998E-3</v>
      </c>
      <c r="O95" s="78">
        <v>5.0000000000000001E-4</v>
      </c>
    </row>
    <row r="96" spans="2:15">
      <c r="B96" t="s">
        <v>1508</v>
      </c>
      <c r="C96" t="s">
        <v>1509</v>
      </c>
      <c r="D96" t="s">
        <v>100</v>
      </c>
      <c r="E96" t="s">
        <v>123</v>
      </c>
      <c r="F96" t="s">
        <v>1510</v>
      </c>
      <c r="G96" t="s">
        <v>760</v>
      </c>
      <c r="H96" t="s">
        <v>102</v>
      </c>
      <c r="I96" s="77">
        <v>79758.070000000007</v>
      </c>
      <c r="J96" s="77">
        <v>7180</v>
      </c>
      <c r="K96" s="77">
        <v>0</v>
      </c>
      <c r="L96" s="77">
        <v>5726.6294260000004</v>
      </c>
      <c r="M96" s="78">
        <v>1.6000000000000001E-3</v>
      </c>
      <c r="N96" s="78">
        <v>2.8E-3</v>
      </c>
      <c r="O96" s="78">
        <v>4.0000000000000002E-4</v>
      </c>
    </row>
    <row r="97" spans="2:15">
      <c r="B97" t="s">
        <v>1511</v>
      </c>
      <c r="C97" t="s">
        <v>1512</v>
      </c>
      <c r="D97" t="s">
        <v>100</v>
      </c>
      <c r="E97" t="s">
        <v>123</v>
      </c>
      <c r="F97" t="s">
        <v>1513</v>
      </c>
      <c r="G97" t="s">
        <v>760</v>
      </c>
      <c r="H97" t="s">
        <v>102</v>
      </c>
      <c r="I97" s="77">
        <v>19929.23</v>
      </c>
      <c r="J97" s="77">
        <v>21910</v>
      </c>
      <c r="K97" s="77">
        <v>0</v>
      </c>
      <c r="L97" s="77">
        <v>4366.4942929999997</v>
      </c>
      <c r="M97" s="78">
        <v>1.4E-3</v>
      </c>
      <c r="N97" s="78">
        <v>2.2000000000000001E-3</v>
      </c>
      <c r="O97" s="78">
        <v>2.9999999999999997E-4</v>
      </c>
    </row>
    <row r="98" spans="2:15">
      <c r="B98" t="s">
        <v>1514</v>
      </c>
      <c r="C98" t="s">
        <v>1515</v>
      </c>
      <c r="D98" t="s">
        <v>100</v>
      </c>
      <c r="E98" t="s">
        <v>123</v>
      </c>
      <c r="F98" t="s">
        <v>759</v>
      </c>
      <c r="G98" t="s">
        <v>760</v>
      </c>
      <c r="H98" t="s">
        <v>102</v>
      </c>
      <c r="I98" s="77">
        <v>1431437.9</v>
      </c>
      <c r="J98" s="77">
        <v>1935</v>
      </c>
      <c r="K98" s="77">
        <v>0</v>
      </c>
      <c r="L98" s="77">
        <v>27698.323365</v>
      </c>
      <c r="M98" s="78">
        <v>5.4000000000000003E-3</v>
      </c>
      <c r="N98" s="78">
        <v>1.37E-2</v>
      </c>
      <c r="O98" s="78">
        <v>1.9E-3</v>
      </c>
    </row>
    <row r="99" spans="2:15">
      <c r="B99" t="s">
        <v>1516</v>
      </c>
      <c r="C99" t="s">
        <v>1517</v>
      </c>
      <c r="D99" t="s">
        <v>100</v>
      </c>
      <c r="E99" t="s">
        <v>123</v>
      </c>
      <c r="F99" t="s">
        <v>1518</v>
      </c>
      <c r="G99" t="s">
        <v>1519</v>
      </c>
      <c r="H99" t="s">
        <v>102</v>
      </c>
      <c r="I99" s="77">
        <v>444201.09</v>
      </c>
      <c r="J99" s="77">
        <v>4990</v>
      </c>
      <c r="K99" s="77">
        <v>0</v>
      </c>
      <c r="L99" s="77">
        <v>22165.634391</v>
      </c>
      <c r="M99" s="78">
        <v>6.1999999999999998E-3</v>
      </c>
      <c r="N99" s="78">
        <v>1.0999999999999999E-2</v>
      </c>
      <c r="O99" s="78">
        <v>1.6000000000000001E-3</v>
      </c>
    </row>
    <row r="100" spans="2:15">
      <c r="B100" t="s">
        <v>1520</v>
      </c>
      <c r="C100" t="s">
        <v>1521</v>
      </c>
      <c r="D100" t="s">
        <v>100</v>
      </c>
      <c r="E100" t="s">
        <v>123</v>
      </c>
      <c r="F100" t="s">
        <v>1522</v>
      </c>
      <c r="G100" t="s">
        <v>1519</v>
      </c>
      <c r="H100" t="s">
        <v>102</v>
      </c>
      <c r="I100" s="77">
        <v>107973.6</v>
      </c>
      <c r="J100" s="77">
        <v>18310</v>
      </c>
      <c r="K100" s="77">
        <v>0</v>
      </c>
      <c r="L100" s="77">
        <v>19769.96616</v>
      </c>
      <c r="M100" s="78">
        <v>4.7000000000000002E-3</v>
      </c>
      <c r="N100" s="78">
        <v>9.7999999999999997E-3</v>
      </c>
      <c r="O100" s="78">
        <v>1.4E-3</v>
      </c>
    </row>
    <row r="101" spans="2:15">
      <c r="B101" t="s">
        <v>1523</v>
      </c>
      <c r="C101" t="s">
        <v>1524</v>
      </c>
      <c r="D101" t="s">
        <v>100</v>
      </c>
      <c r="E101" t="s">
        <v>123</v>
      </c>
      <c r="F101" t="s">
        <v>1525</v>
      </c>
      <c r="G101" t="s">
        <v>1519</v>
      </c>
      <c r="H101" t="s">
        <v>102</v>
      </c>
      <c r="I101" s="77">
        <v>296003.24</v>
      </c>
      <c r="J101" s="77">
        <v>7553</v>
      </c>
      <c r="K101" s="77">
        <v>0</v>
      </c>
      <c r="L101" s="77">
        <v>22357.1247172</v>
      </c>
      <c r="M101" s="78">
        <v>4.7000000000000002E-3</v>
      </c>
      <c r="N101" s="78">
        <v>1.11E-2</v>
      </c>
      <c r="O101" s="78">
        <v>1.6000000000000001E-3</v>
      </c>
    </row>
    <row r="102" spans="2:15">
      <c r="B102" t="s">
        <v>1526</v>
      </c>
      <c r="C102" t="s">
        <v>1527</v>
      </c>
      <c r="D102" t="s">
        <v>100</v>
      </c>
      <c r="E102" t="s">
        <v>123</v>
      </c>
      <c r="F102" t="s">
        <v>1528</v>
      </c>
      <c r="G102" t="s">
        <v>127</v>
      </c>
      <c r="H102" t="s">
        <v>102</v>
      </c>
      <c r="I102" s="77">
        <v>27583.08</v>
      </c>
      <c r="J102" s="77">
        <v>26200</v>
      </c>
      <c r="K102" s="77">
        <v>0</v>
      </c>
      <c r="L102" s="77">
        <v>7226.7669599999999</v>
      </c>
      <c r="M102" s="78">
        <v>4.7000000000000002E-3</v>
      </c>
      <c r="N102" s="78">
        <v>3.5999999999999999E-3</v>
      </c>
      <c r="O102" s="78">
        <v>5.0000000000000001E-4</v>
      </c>
    </row>
    <row r="103" spans="2:15">
      <c r="B103" t="s">
        <v>1529</v>
      </c>
      <c r="C103" t="s">
        <v>1530</v>
      </c>
      <c r="D103" t="s">
        <v>100</v>
      </c>
      <c r="E103" t="s">
        <v>123</v>
      </c>
      <c r="F103" t="s">
        <v>1531</v>
      </c>
      <c r="G103" t="s">
        <v>127</v>
      </c>
      <c r="H103" t="s">
        <v>102</v>
      </c>
      <c r="I103" s="77">
        <v>3157524.52</v>
      </c>
      <c r="J103" s="77">
        <v>180</v>
      </c>
      <c r="K103" s="77">
        <v>0</v>
      </c>
      <c r="L103" s="77">
        <v>5683.5441360000004</v>
      </c>
      <c r="M103" s="78">
        <v>6.1999999999999998E-3</v>
      </c>
      <c r="N103" s="78">
        <v>2.8E-3</v>
      </c>
      <c r="O103" s="78">
        <v>4.0000000000000002E-4</v>
      </c>
    </row>
    <row r="104" spans="2:15">
      <c r="B104" t="s">
        <v>1532</v>
      </c>
      <c r="C104" t="s">
        <v>1533</v>
      </c>
      <c r="D104" t="s">
        <v>100</v>
      </c>
      <c r="E104" t="s">
        <v>123</v>
      </c>
      <c r="F104" t="s">
        <v>1534</v>
      </c>
      <c r="G104" t="s">
        <v>128</v>
      </c>
      <c r="H104" t="s">
        <v>102</v>
      </c>
      <c r="I104" s="77">
        <v>105457.79</v>
      </c>
      <c r="J104" s="77">
        <v>657.6</v>
      </c>
      <c r="K104" s="77">
        <v>0</v>
      </c>
      <c r="L104" s="77">
        <v>693.49042703999999</v>
      </c>
      <c r="M104" s="78">
        <v>5.0000000000000001E-4</v>
      </c>
      <c r="N104" s="78">
        <v>2.9999999999999997E-4</v>
      </c>
      <c r="O104" s="78">
        <v>0</v>
      </c>
    </row>
    <row r="105" spans="2:15">
      <c r="B105" t="s">
        <v>1535</v>
      </c>
      <c r="C105" t="s">
        <v>1536</v>
      </c>
      <c r="D105" t="s">
        <v>100</v>
      </c>
      <c r="E105" t="s">
        <v>123</v>
      </c>
      <c r="F105" t="s">
        <v>1537</v>
      </c>
      <c r="G105" t="s">
        <v>128</v>
      </c>
      <c r="H105" t="s">
        <v>102</v>
      </c>
      <c r="I105" s="77">
        <v>278402.96000000002</v>
      </c>
      <c r="J105" s="77">
        <v>1546</v>
      </c>
      <c r="K105" s="77">
        <v>0</v>
      </c>
      <c r="L105" s="77">
        <v>4304.1097615999997</v>
      </c>
      <c r="M105" s="78">
        <v>1.4E-3</v>
      </c>
      <c r="N105" s="78">
        <v>2.0999999999999999E-3</v>
      </c>
      <c r="O105" s="78">
        <v>2.9999999999999997E-4</v>
      </c>
    </row>
    <row r="106" spans="2:15">
      <c r="B106" t="s">
        <v>1538</v>
      </c>
      <c r="C106" t="s">
        <v>1539</v>
      </c>
      <c r="D106" t="s">
        <v>100</v>
      </c>
      <c r="E106" t="s">
        <v>123</v>
      </c>
      <c r="F106" t="s">
        <v>1540</v>
      </c>
      <c r="G106" t="s">
        <v>129</v>
      </c>
      <c r="H106" t="s">
        <v>102</v>
      </c>
      <c r="I106" s="77">
        <v>30926.1</v>
      </c>
      <c r="J106" s="77">
        <v>7005</v>
      </c>
      <c r="K106" s="77">
        <v>0</v>
      </c>
      <c r="L106" s="77">
        <v>2166.3733050000001</v>
      </c>
      <c r="M106" s="78">
        <v>8.9999999999999998E-4</v>
      </c>
      <c r="N106" s="78">
        <v>1.1000000000000001E-3</v>
      </c>
      <c r="O106" s="78">
        <v>2.0000000000000001E-4</v>
      </c>
    </row>
    <row r="107" spans="2:15">
      <c r="B107" t="s">
        <v>1541</v>
      </c>
      <c r="C107" t="s">
        <v>1542</v>
      </c>
      <c r="D107" t="s">
        <v>100</v>
      </c>
      <c r="E107" t="s">
        <v>123</v>
      </c>
      <c r="F107" t="s">
        <v>1543</v>
      </c>
      <c r="G107" t="s">
        <v>129</v>
      </c>
      <c r="H107" t="s">
        <v>102</v>
      </c>
      <c r="I107" s="77">
        <v>1241.17</v>
      </c>
      <c r="J107" s="77">
        <v>11580</v>
      </c>
      <c r="K107" s="77">
        <v>0</v>
      </c>
      <c r="L107" s="77">
        <v>143.727486</v>
      </c>
      <c r="M107" s="78">
        <v>0</v>
      </c>
      <c r="N107" s="78">
        <v>1E-4</v>
      </c>
      <c r="O107" s="78">
        <v>0</v>
      </c>
    </row>
    <row r="108" spans="2:15">
      <c r="B108" t="s">
        <v>1544</v>
      </c>
      <c r="C108" t="s">
        <v>1545</v>
      </c>
      <c r="D108" t="s">
        <v>100</v>
      </c>
      <c r="E108" t="s">
        <v>123</v>
      </c>
      <c r="F108" t="s">
        <v>837</v>
      </c>
      <c r="G108" t="s">
        <v>132</v>
      </c>
      <c r="H108" t="s">
        <v>102</v>
      </c>
      <c r="I108" s="77">
        <v>737018.09</v>
      </c>
      <c r="J108" s="77">
        <v>1460</v>
      </c>
      <c r="K108" s="77">
        <v>0</v>
      </c>
      <c r="L108" s="77">
        <v>10760.464114</v>
      </c>
      <c r="M108" s="78">
        <v>4.0000000000000001E-3</v>
      </c>
      <c r="N108" s="78">
        <v>5.3E-3</v>
      </c>
      <c r="O108" s="78">
        <v>8.0000000000000004E-4</v>
      </c>
    </row>
    <row r="109" spans="2:15">
      <c r="B109" t="s">
        <v>1546</v>
      </c>
      <c r="C109" t="s">
        <v>1547</v>
      </c>
      <c r="D109" t="s">
        <v>100</v>
      </c>
      <c r="E109" t="s">
        <v>123</v>
      </c>
      <c r="F109" t="s">
        <v>670</v>
      </c>
      <c r="G109" t="s">
        <v>132</v>
      </c>
      <c r="H109" t="s">
        <v>102</v>
      </c>
      <c r="I109" s="77">
        <v>653413.29</v>
      </c>
      <c r="J109" s="77">
        <v>1279</v>
      </c>
      <c r="K109" s="77">
        <v>0</v>
      </c>
      <c r="L109" s="77">
        <v>8357.1559791</v>
      </c>
      <c r="M109" s="78">
        <v>4.0000000000000001E-3</v>
      </c>
      <c r="N109" s="78">
        <v>4.1000000000000003E-3</v>
      </c>
      <c r="O109" s="78">
        <v>5.9999999999999995E-4</v>
      </c>
    </row>
    <row r="110" spans="2:15">
      <c r="B110" s="79" t="s">
        <v>1548</v>
      </c>
      <c r="E110" s="16"/>
      <c r="F110" s="16"/>
      <c r="G110" s="16"/>
      <c r="I110" s="81">
        <v>14429784.460000001</v>
      </c>
      <c r="K110" s="81">
        <v>24.618770000000001</v>
      </c>
      <c r="L110" s="81">
        <v>112948.46563935</v>
      </c>
      <c r="N110" s="80">
        <v>5.6000000000000001E-2</v>
      </c>
      <c r="O110" s="80">
        <v>7.9000000000000008E-3</v>
      </c>
    </row>
    <row r="111" spans="2:15">
      <c r="B111" t="s">
        <v>1549</v>
      </c>
      <c r="C111" t="s">
        <v>1550</v>
      </c>
      <c r="D111" t="s">
        <v>100</v>
      </c>
      <c r="E111" t="s">
        <v>123</v>
      </c>
      <c r="F111" t="s">
        <v>1551</v>
      </c>
      <c r="G111" t="s">
        <v>1552</v>
      </c>
      <c r="H111" t="s">
        <v>102</v>
      </c>
      <c r="I111" s="77">
        <v>48968.55</v>
      </c>
      <c r="J111" s="77">
        <v>206</v>
      </c>
      <c r="K111" s="77">
        <v>0</v>
      </c>
      <c r="L111" s="77">
        <v>100.875213</v>
      </c>
      <c r="M111" s="78">
        <v>1.6999999999999999E-3</v>
      </c>
      <c r="N111" s="78">
        <v>0</v>
      </c>
      <c r="O111" s="78">
        <v>0</v>
      </c>
    </row>
    <row r="112" spans="2:15">
      <c r="B112" t="s">
        <v>1553</v>
      </c>
      <c r="C112" t="s">
        <v>1554</v>
      </c>
      <c r="D112" t="s">
        <v>100</v>
      </c>
      <c r="E112" t="s">
        <v>123</v>
      </c>
      <c r="F112" t="s">
        <v>1555</v>
      </c>
      <c r="G112" t="s">
        <v>1552</v>
      </c>
      <c r="H112" t="s">
        <v>102</v>
      </c>
      <c r="I112" s="77">
        <v>109250.71</v>
      </c>
      <c r="J112" s="77">
        <v>5770</v>
      </c>
      <c r="K112" s="77">
        <v>0</v>
      </c>
      <c r="L112" s="77">
        <v>6303.7659670000003</v>
      </c>
      <c r="M112" s="78">
        <v>4.4000000000000003E-3</v>
      </c>
      <c r="N112" s="78">
        <v>3.0999999999999999E-3</v>
      </c>
      <c r="O112" s="78">
        <v>4.0000000000000002E-4</v>
      </c>
    </row>
    <row r="113" spans="2:15">
      <c r="B113" t="s">
        <v>1556</v>
      </c>
      <c r="C113" t="s">
        <v>1557</v>
      </c>
      <c r="D113" t="s">
        <v>100</v>
      </c>
      <c r="E113" t="s">
        <v>123</v>
      </c>
      <c r="F113" t="s">
        <v>1558</v>
      </c>
      <c r="G113" t="s">
        <v>381</v>
      </c>
      <c r="H113" t="s">
        <v>102</v>
      </c>
      <c r="I113" s="77">
        <v>62042.99</v>
      </c>
      <c r="J113" s="77">
        <v>4378</v>
      </c>
      <c r="K113" s="77">
        <v>0</v>
      </c>
      <c r="L113" s="77">
        <v>2716.2421021999999</v>
      </c>
      <c r="M113" s="78">
        <v>3.8999999999999998E-3</v>
      </c>
      <c r="N113" s="78">
        <v>1.2999999999999999E-3</v>
      </c>
      <c r="O113" s="78">
        <v>2.0000000000000001E-4</v>
      </c>
    </row>
    <row r="114" spans="2:15">
      <c r="B114" t="s">
        <v>1559</v>
      </c>
      <c r="C114" t="s">
        <v>1560</v>
      </c>
      <c r="D114" t="s">
        <v>100</v>
      </c>
      <c r="E114" t="s">
        <v>123</v>
      </c>
      <c r="F114" t="s">
        <v>1561</v>
      </c>
      <c r="G114" t="s">
        <v>381</v>
      </c>
      <c r="H114" t="s">
        <v>102</v>
      </c>
      <c r="I114" s="77">
        <v>1896838.6</v>
      </c>
      <c r="J114" s="77">
        <v>315</v>
      </c>
      <c r="K114" s="77">
        <v>0</v>
      </c>
      <c r="L114" s="77">
        <v>5975.0415899999998</v>
      </c>
      <c r="M114" s="78">
        <v>2.0999999999999999E-3</v>
      </c>
      <c r="N114" s="78">
        <v>3.0000000000000001E-3</v>
      </c>
      <c r="O114" s="78">
        <v>4.0000000000000002E-4</v>
      </c>
    </row>
    <row r="115" spans="2:15">
      <c r="B115" t="s">
        <v>1562</v>
      </c>
      <c r="C115" t="s">
        <v>1563</v>
      </c>
      <c r="D115" t="s">
        <v>100</v>
      </c>
      <c r="E115" t="s">
        <v>123</v>
      </c>
      <c r="F115" t="s">
        <v>920</v>
      </c>
      <c r="G115" t="s">
        <v>718</v>
      </c>
      <c r="H115" t="s">
        <v>102</v>
      </c>
      <c r="I115" s="77">
        <v>9620.02</v>
      </c>
      <c r="J115" s="77">
        <v>6622</v>
      </c>
      <c r="K115" s="77">
        <v>0</v>
      </c>
      <c r="L115" s="77">
        <v>637.0377244</v>
      </c>
      <c r="M115" s="78">
        <v>6.9999999999999999E-4</v>
      </c>
      <c r="N115" s="78">
        <v>2.9999999999999997E-4</v>
      </c>
      <c r="O115" s="78">
        <v>0</v>
      </c>
    </row>
    <row r="116" spans="2:15">
      <c r="B116" t="s">
        <v>1564</v>
      </c>
      <c r="C116" t="s">
        <v>1565</v>
      </c>
      <c r="D116" t="s">
        <v>100</v>
      </c>
      <c r="E116" t="s">
        <v>123</v>
      </c>
      <c r="F116" t="s">
        <v>1566</v>
      </c>
      <c r="G116" t="s">
        <v>718</v>
      </c>
      <c r="H116" t="s">
        <v>102</v>
      </c>
      <c r="I116" s="77">
        <v>99293.64</v>
      </c>
      <c r="J116" s="77">
        <v>956.7</v>
      </c>
      <c r="K116" s="77">
        <v>0</v>
      </c>
      <c r="L116" s="77">
        <v>949.94225387999995</v>
      </c>
      <c r="M116" s="78">
        <v>2.2000000000000001E-3</v>
      </c>
      <c r="N116" s="78">
        <v>5.0000000000000001E-4</v>
      </c>
      <c r="O116" s="78">
        <v>1E-4</v>
      </c>
    </row>
    <row r="117" spans="2:15">
      <c r="B117" t="s">
        <v>1567</v>
      </c>
      <c r="C117" t="s">
        <v>1568</v>
      </c>
      <c r="D117" t="s">
        <v>100</v>
      </c>
      <c r="E117" t="s">
        <v>123</v>
      </c>
      <c r="F117" t="s">
        <v>1569</v>
      </c>
      <c r="G117" t="s">
        <v>718</v>
      </c>
      <c r="H117" t="s">
        <v>102</v>
      </c>
      <c r="I117" s="77">
        <v>113652.8</v>
      </c>
      <c r="J117" s="77">
        <v>531.6</v>
      </c>
      <c r="K117" s="77">
        <v>0</v>
      </c>
      <c r="L117" s="77">
        <v>604.17828480000003</v>
      </c>
      <c r="M117" s="78">
        <v>1.6000000000000001E-3</v>
      </c>
      <c r="N117" s="78">
        <v>2.9999999999999997E-4</v>
      </c>
      <c r="O117" s="78">
        <v>0</v>
      </c>
    </row>
    <row r="118" spans="2:15">
      <c r="B118" t="s">
        <v>1570</v>
      </c>
      <c r="C118" t="s">
        <v>1571</v>
      </c>
      <c r="D118" t="s">
        <v>100</v>
      </c>
      <c r="E118" t="s">
        <v>123</v>
      </c>
      <c r="F118" t="s">
        <v>1572</v>
      </c>
      <c r="G118" t="s">
        <v>718</v>
      </c>
      <c r="H118" t="s">
        <v>102</v>
      </c>
      <c r="I118" s="77">
        <v>107327.64</v>
      </c>
      <c r="J118" s="77">
        <v>510.4</v>
      </c>
      <c r="K118" s="77">
        <v>0</v>
      </c>
      <c r="L118" s="77">
        <v>547.80027456000005</v>
      </c>
      <c r="M118" s="78">
        <v>1.8E-3</v>
      </c>
      <c r="N118" s="78">
        <v>2.9999999999999997E-4</v>
      </c>
      <c r="O118" s="78">
        <v>0</v>
      </c>
    </row>
    <row r="119" spans="2:15">
      <c r="B119" t="s">
        <v>1573</v>
      </c>
      <c r="C119" t="s">
        <v>1574</v>
      </c>
      <c r="D119" t="s">
        <v>100</v>
      </c>
      <c r="E119" t="s">
        <v>123</v>
      </c>
      <c r="F119" t="s">
        <v>1575</v>
      </c>
      <c r="G119" t="s">
        <v>632</v>
      </c>
      <c r="H119" t="s">
        <v>102</v>
      </c>
      <c r="I119" s="77">
        <v>1115707.82</v>
      </c>
      <c r="J119" s="77">
        <v>182.7</v>
      </c>
      <c r="K119" s="77">
        <v>0</v>
      </c>
      <c r="L119" s="77">
        <v>2038.3981871399999</v>
      </c>
      <c r="M119" s="78">
        <v>4.8999999999999998E-3</v>
      </c>
      <c r="N119" s="78">
        <v>1E-3</v>
      </c>
      <c r="O119" s="78">
        <v>1E-4</v>
      </c>
    </row>
    <row r="120" spans="2:15">
      <c r="B120" t="s">
        <v>1576</v>
      </c>
      <c r="C120" t="s">
        <v>1577</v>
      </c>
      <c r="D120" t="s">
        <v>100</v>
      </c>
      <c r="E120" t="s">
        <v>123</v>
      </c>
      <c r="F120" t="s">
        <v>1578</v>
      </c>
      <c r="G120" t="s">
        <v>1579</v>
      </c>
      <c r="H120" t="s">
        <v>102</v>
      </c>
      <c r="I120" s="77">
        <v>32949.35</v>
      </c>
      <c r="J120" s="77">
        <v>1951</v>
      </c>
      <c r="K120" s="77">
        <v>0</v>
      </c>
      <c r="L120" s="77">
        <v>642.84181850000004</v>
      </c>
      <c r="M120" s="78">
        <v>6.9999999999999999E-4</v>
      </c>
      <c r="N120" s="78">
        <v>2.9999999999999997E-4</v>
      </c>
      <c r="O120" s="78">
        <v>0</v>
      </c>
    </row>
    <row r="121" spans="2:15">
      <c r="B121" t="s">
        <v>1580</v>
      </c>
      <c r="C121" t="s">
        <v>1581</v>
      </c>
      <c r="D121" t="s">
        <v>100</v>
      </c>
      <c r="E121" t="s">
        <v>123</v>
      </c>
      <c r="F121" t="s">
        <v>912</v>
      </c>
      <c r="G121" t="s">
        <v>615</v>
      </c>
      <c r="H121" t="s">
        <v>102</v>
      </c>
      <c r="I121" s="77">
        <v>22033.91</v>
      </c>
      <c r="J121" s="77">
        <v>3235</v>
      </c>
      <c r="K121" s="77">
        <v>0</v>
      </c>
      <c r="L121" s="77">
        <v>712.7969885</v>
      </c>
      <c r="M121" s="78">
        <v>4.0000000000000002E-4</v>
      </c>
      <c r="N121" s="78">
        <v>4.0000000000000002E-4</v>
      </c>
      <c r="O121" s="78">
        <v>1E-4</v>
      </c>
    </row>
    <row r="122" spans="2:15">
      <c r="B122" t="s">
        <v>1582</v>
      </c>
      <c r="C122" t="s">
        <v>1583</v>
      </c>
      <c r="D122" t="s">
        <v>100</v>
      </c>
      <c r="E122" t="s">
        <v>123</v>
      </c>
      <c r="F122" t="s">
        <v>1584</v>
      </c>
      <c r="G122" t="s">
        <v>615</v>
      </c>
      <c r="H122" t="s">
        <v>102</v>
      </c>
      <c r="I122" s="77">
        <v>24432.69</v>
      </c>
      <c r="J122" s="77">
        <v>28700</v>
      </c>
      <c r="K122" s="77">
        <v>0</v>
      </c>
      <c r="L122" s="77">
        <v>7012.1820299999999</v>
      </c>
      <c r="M122" s="78">
        <v>6.7000000000000002E-3</v>
      </c>
      <c r="N122" s="78">
        <v>3.5000000000000001E-3</v>
      </c>
      <c r="O122" s="78">
        <v>5.0000000000000001E-4</v>
      </c>
    </row>
    <row r="123" spans="2:15">
      <c r="B123" t="s">
        <v>1585</v>
      </c>
      <c r="C123" t="s">
        <v>1586</v>
      </c>
      <c r="D123" t="s">
        <v>100</v>
      </c>
      <c r="E123" t="s">
        <v>123</v>
      </c>
      <c r="F123" t="s">
        <v>1587</v>
      </c>
      <c r="G123" t="s">
        <v>615</v>
      </c>
      <c r="H123" t="s">
        <v>102</v>
      </c>
      <c r="I123" s="77">
        <v>759.25</v>
      </c>
      <c r="J123" s="77">
        <v>158.5</v>
      </c>
      <c r="K123" s="77">
        <v>0</v>
      </c>
      <c r="L123" s="77">
        <v>1.20341125</v>
      </c>
      <c r="M123" s="78">
        <v>1E-4</v>
      </c>
      <c r="N123" s="78">
        <v>0</v>
      </c>
      <c r="O123" s="78">
        <v>0</v>
      </c>
    </row>
    <row r="124" spans="2:15">
      <c r="B124" t="s">
        <v>1588</v>
      </c>
      <c r="C124" t="s">
        <v>1589</v>
      </c>
      <c r="D124" t="s">
        <v>100</v>
      </c>
      <c r="E124" t="s">
        <v>123</v>
      </c>
      <c r="F124" t="s">
        <v>902</v>
      </c>
      <c r="G124" t="s">
        <v>615</v>
      </c>
      <c r="H124" t="s">
        <v>102</v>
      </c>
      <c r="I124" s="77">
        <v>156337.04999999999</v>
      </c>
      <c r="J124" s="77">
        <v>2255</v>
      </c>
      <c r="K124" s="77">
        <v>0</v>
      </c>
      <c r="L124" s="77">
        <v>3525.4004774999999</v>
      </c>
      <c r="M124" s="78">
        <v>2.8999999999999998E-3</v>
      </c>
      <c r="N124" s="78">
        <v>1.6999999999999999E-3</v>
      </c>
      <c r="O124" s="78">
        <v>2.0000000000000001E-4</v>
      </c>
    </row>
    <row r="125" spans="2:15">
      <c r="B125" t="s">
        <v>1590</v>
      </c>
      <c r="C125" t="s">
        <v>1591</v>
      </c>
      <c r="D125" t="s">
        <v>100</v>
      </c>
      <c r="E125" t="s">
        <v>123</v>
      </c>
      <c r="F125" t="s">
        <v>1592</v>
      </c>
      <c r="G125" t="s">
        <v>615</v>
      </c>
      <c r="H125" t="s">
        <v>102</v>
      </c>
      <c r="I125" s="77">
        <v>113899.69</v>
      </c>
      <c r="J125" s="77">
        <v>3471</v>
      </c>
      <c r="K125" s="77">
        <v>0</v>
      </c>
      <c r="L125" s="77">
        <v>3953.4582399000001</v>
      </c>
      <c r="M125" s="78">
        <v>3.2000000000000002E-3</v>
      </c>
      <c r="N125" s="78">
        <v>2E-3</v>
      </c>
      <c r="O125" s="78">
        <v>2.9999999999999997E-4</v>
      </c>
    </row>
    <row r="126" spans="2:15">
      <c r="B126" t="s">
        <v>1593</v>
      </c>
      <c r="C126" t="s">
        <v>1594</v>
      </c>
      <c r="D126" t="s">
        <v>100</v>
      </c>
      <c r="E126" t="s">
        <v>123</v>
      </c>
      <c r="F126" t="s">
        <v>1595</v>
      </c>
      <c r="G126" t="s">
        <v>1596</v>
      </c>
      <c r="H126" t="s">
        <v>102</v>
      </c>
      <c r="I126" s="77">
        <v>16579.560000000001</v>
      </c>
      <c r="J126" s="77">
        <v>1975</v>
      </c>
      <c r="K126" s="77">
        <v>0</v>
      </c>
      <c r="L126" s="77">
        <v>327.44630999999998</v>
      </c>
      <c r="M126" s="78">
        <v>3.7000000000000002E-3</v>
      </c>
      <c r="N126" s="78">
        <v>2.0000000000000001E-4</v>
      </c>
      <c r="O126" s="78">
        <v>0</v>
      </c>
    </row>
    <row r="127" spans="2:15">
      <c r="B127" t="s">
        <v>1597</v>
      </c>
      <c r="C127" t="s">
        <v>1598</v>
      </c>
      <c r="D127" t="s">
        <v>100</v>
      </c>
      <c r="E127" t="s">
        <v>123</v>
      </c>
      <c r="F127" t="s">
        <v>1599</v>
      </c>
      <c r="G127" t="s">
        <v>1596</v>
      </c>
      <c r="H127" t="s">
        <v>102</v>
      </c>
      <c r="I127" s="77">
        <v>65169.38</v>
      </c>
      <c r="J127" s="77">
        <v>474.8</v>
      </c>
      <c r="K127" s="77">
        <v>0</v>
      </c>
      <c r="L127" s="77">
        <v>309.42421624000002</v>
      </c>
      <c r="M127" s="78">
        <v>1.2999999999999999E-3</v>
      </c>
      <c r="N127" s="78">
        <v>2.0000000000000001E-4</v>
      </c>
      <c r="O127" s="78">
        <v>0</v>
      </c>
    </row>
    <row r="128" spans="2:15">
      <c r="B128" t="s">
        <v>1600</v>
      </c>
      <c r="C128" t="s">
        <v>1601</v>
      </c>
      <c r="D128" t="s">
        <v>100</v>
      </c>
      <c r="E128" t="s">
        <v>123</v>
      </c>
      <c r="F128" t="s">
        <v>1602</v>
      </c>
      <c r="G128" t="s">
        <v>112</v>
      </c>
      <c r="H128" t="s">
        <v>102</v>
      </c>
      <c r="I128" s="77">
        <v>31277.5</v>
      </c>
      <c r="J128" s="77">
        <v>9912</v>
      </c>
      <c r="K128" s="77">
        <v>0</v>
      </c>
      <c r="L128" s="77">
        <v>3100.2258000000002</v>
      </c>
      <c r="M128" s="78">
        <v>7.7999999999999996E-3</v>
      </c>
      <c r="N128" s="78">
        <v>1.5E-3</v>
      </c>
      <c r="O128" s="78">
        <v>2.0000000000000001E-4</v>
      </c>
    </row>
    <row r="129" spans="2:15">
      <c r="B129" t="s">
        <v>1603</v>
      </c>
      <c r="C129" t="s">
        <v>1604</v>
      </c>
      <c r="D129" t="s">
        <v>100</v>
      </c>
      <c r="E129" t="s">
        <v>123</v>
      </c>
      <c r="F129" t="s">
        <v>1605</v>
      </c>
      <c r="G129" t="s">
        <v>112</v>
      </c>
      <c r="H129" t="s">
        <v>102</v>
      </c>
      <c r="I129" s="77">
        <v>68316.960000000006</v>
      </c>
      <c r="J129" s="77">
        <v>2461</v>
      </c>
      <c r="K129" s="77">
        <v>0</v>
      </c>
      <c r="L129" s="77">
        <v>1681.2803856</v>
      </c>
      <c r="M129" s="78">
        <v>2.3999999999999998E-3</v>
      </c>
      <c r="N129" s="78">
        <v>8.0000000000000004E-4</v>
      </c>
      <c r="O129" s="78">
        <v>1E-4</v>
      </c>
    </row>
    <row r="130" spans="2:15">
      <c r="B130" t="s">
        <v>1606</v>
      </c>
      <c r="C130" t="s">
        <v>1607</v>
      </c>
      <c r="D130" t="s">
        <v>100</v>
      </c>
      <c r="E130" t="s">
        <v>123</v>
      </c>
      <c r="F130" t="s">
        <v>1608</v>
      </c>
      <c r="G130" t="s">
        <v>112</v>
      </c>
      <c r="H130" t="s">
        <v>102</v>
      </c>
      <c r="I130" s="77">
        <v>15899.79</v>
      </c>
      <c r="J130" s="77">
        <v>7850</v>
      </c>
      <c r="K130" s="77">
        <v>0</v>
      </c>
      <c r="L130" s="77">
        <v>1248.133515</v>
      </c>
      <c r="M130" s="78">
        <v>3.0999999999999999E-3</v>
      </c>
      <c r="N130" s="78">
        <v>5.9999999999999995E-4</v>
      </c>
      <c r="O130" s="78">
        <v>1E-4</v>
      </c>
    </row>
    <row r="131" spans="2:15">
      <c r="B131" t="s">
        <v>1609</v>
      </c>
      <c r="C131" t="s">
        <v>1610</v>
      </c>
      <c r="D131" t="s">
        <v>100</v>
      </c>
      <c r="E131" t="s">
        <v>123</v>
      </c>
      <c r="F131" t="s">
        <v>1611</v>
      </c>
      <c r="G131" t="s">
        <v>112</v>
      </c>
      <c r="H131" t="s">
        <v>102</v>
      </c>
      <c r="I131" s="77">
        <v>375429.27</v>
      </c>
      <c r="J131" s="77">
        <v>636.5</v>
      </c>
      <c r="K131" s="77">
        <v>24.618770000000001</v>
      </c>
      <c r="L131" s="77">
        <v>2414.2260735499999</v>
      </c>
      <c r="M131" s="78">
        <v>2.5000000000000001E-3</v>
      </c>
      <c r="N131" s="78">
        <v>1.1999999999999999E-3</v>
      </c>
      <c r="O131" s="78">
        <v>2.0000000000000001E-4</v>
      </c>
    </row>
    <row r="132" spans="2:15">
      <c r="B132" t="s">
        <v>1612</v>
      </c>
      <c r="C132" t="s">
        <v>1613</v>
      </c>
      <c r="D132" t="s">
        <v>100</v>
      </c>
      <c r="E132" t="s">
        <v>123</v>
      </c>
      <c r="F132" t="s">
        <v>721</v>
      </c>
      <c r="G132" t="s">
        <v>112</v>
      </c>
      <c r="H132" t="s">
        <v>102</v>
      </c>
      <c r="I132" s="77">
        <v>53215.94</v>
      </c>
      <c r="J132" s="77">
        <v>6.5</v>
      </c>
      <c r="K132" s="77">
        <v>0</v>
      </c>
      <c r="L132" s="77">
        <v>3.4590361000000001</v>
      </c>
      <c r="M132" s="78">
        <v>2.2000000000000001E-3</v>
      </c>
      <c r="N132" s="78">
        <v>0</v>
      </c>
      <c r="O132" s="78">
        <v>0</v>
      </c>
    </row>
    <row r="133" spans="2:15">
      <c r="B133" t="s">
        <v>1614</v>
      </c>
      <c r="C133" t="s">
        <v>1615</v>
      </c>
      <c r="D133" t="s">
        <v>100</v>
      </c>
      <c r="E133" t="s">
        <v>123</v>
      </c>
      <c r="F133" t="s">
        <v>1616</v>
      </c>
      <c r="G133" t="s">
        <v>112</v>
      </c>
      <c r="H133" t="s">
        <v>102</v>
      </c>
      <c r="I133" s="77">
        <v>78473.41</v>
      </c>
      <c r="J133" s="77">
        <v>8907</v>
      </c>
      <c r="K133" s="77">
        <v>0</v>
      </c>
      <c r="L133" s="77">
        <v>6989.6266286999999</v>
      </c>
      <c r="M133" s="78">
        <v>3.0999999999999999E-3</v>
      </c>
      <c r="N133" s="78">
        <v>3.5000000000000001E-3</v>
      </c>
      <c r="O133" s="78">
        <v>5.0000000000000001E-4</v>
      </c>
    </row>
    <row r="134" spans="2:15">
      <c r="B134" t="s">
        <v>1617</v>
      </c>
      <c r="C134" t="s">
        <v>1618</v>
      </c>
      <c r="D134" t="s">
        <v>100</v>
      </c>
      <c r="E134" t="s">
        <v>123</v>
      </c>
      <c r="F134" t="s">
        <v>1619</v>
      </c>
      <c r="G134" t="s">
        <v>756</v>
      </c>
      <c r="H134" t="s">
        <v>102</v>
      </c>
      <c r="I134" s="77">
        <v>78963.27</v>
      </c>
      <c r="J134" s="77">
        <v>862.9</v>
      </c>
      <c r="K134" s="77">
        <v>0</v>
      </c>
      <c r="L134" s="77">
        <v>681.37405682999997</v>
      </c>
      <c r="M134" s="78">
        <v>3.8999999999999998E-3</v>
      </c>
      <c r="N134" s="78">
        <v>2.9999999999999997E-4</v>
      </c>
      <c r="O134" s="78">
        <v>0</v>
      </c>
    </row>
    <row r="135" spans="2:15">
      <c r="B135" t="s">
        <v>1620</v>
      </c>
      <c r="C135" t="s">
        <v>1621</v>
      </c>
      <c r="D135" t="s">
        <v>100</v>
      </c>
      <c r="E135" t="s">
        <v>123</v>
      </c>
      <c r="F135" t="s">
        <v>938</v>
      </c>
      <c r="G135" t="s">
        <v>756</v>
      </c>
      <c r="H135" t="s">
        <v>102</v>
      </c>
      <c r="I135" s="77">
        <v>240317.48</v>
      </c>
      <c r="J135" s="77">
        <v>1176</v>
      </c>
      <c r="K135" s="77">
        <v>0</v>
      </c>
      <c r="L135" s="77">
        <v>2826.1335647999999</v>
      </c>
      <c r="M135" s="78">
        <v>2.7000000000000001E-3</v>
      </c>
      <c r="N135" s="78">
        <v>1.4E-3</v>
      </c>
      <c r="O135" s="78">
        <v>2.0000000000000001E-4</v>
      </c>
    </row>
    <row r="136" spans="2:15">
      <c r="B136" t="s">
        <v>1622</v>
      </c>
      <c r="C136" t="s">
        <v>1623</v>
      </c>
      <c r="D136" t="s">
        <v>100</v>
      </c>
      <c r="E136" t="s">
        <v>123</v>
      </c>
      <c r="F136" t="s">
        <v>1624</v>
      </c>
      <c r="G136" t="s">
        <v>1625</v>
      </c>
      <c r="H136" t="s">
        <v>102</v>
      </c>
      <c r="I136" s="77">
        <v>108579.93</v>
      </c>
      <c r="J136" s="77">
        <v>343.1</v>
      </c>
      <c r="K136" s="77">
        <v>0</v>
      </c>
      <c r="L136" s="77">
        <v>372.53773983000002</v>
      </c>
      <c r="M136" s="78">
        <v>5.5999999999999999E-3</v>
      </c>
      <c r="N136" s="78">
        <v>2.0000000000000001E-4</v>
      </c>
      <c r="O136" s="78">
        <v>0</v>
      </c>
    </row>
    <row r="137" spans="2:15">
      <c r="B137" t="s">
        <v>1626</v>
      </c>
      <c r="C137" t="s">
        <v>1627</v>
      </c>
      <c r="D137" t="s">
        <v>100</v>
      </c>
      <c r="E137" t="s">
        <v>123</v>
      </c>
      <c r="F137" t="s">
        <v>1628</v>
      </c>
      <c r="G137" t="s">
        <v>544</v>
      </c>
      <c r="H137" t="s">
        <v>102</v>
      </c>
      <c r="I137" s="77">
        <v>134378.29999999999</v>
      </c>
      <c r="J137" s="77">
        <v>1067</v>
      </c>
      <c r="K137" s="77">
        <v>0</v>
      </c>
      <c r="L137" s="77">
        <v>1433.8164609999999</v>
      </c>
      <c r="M137" s="78">
        <v>3.8999999999999998E-3</v>
      </c>
      <c r="N137" s="78">
        <v>6.9999999999999999E-4</v>
      </c>
      <c r="O137" s="78">
        <v>1E-4</v>
      </c>
    </row>
    <row r="138" spans="2:15">
      <c r="B138" t="s">
        <v>1629</v>
      </c>
      <c r="C138" t="s">
        <v>1630</v>
      </c>
      <c r="D138" t="s">
        <v>100</v>
      </c>
      <c r="E138" t="s">
        <v>123</v>
      </c>
      <c r="F138" t="s">
        <v>1631</v>
      </c>
      <c r="G138" t="s">
        <v>544</v>
      </c>
      <c r="H138" t="s">
        <v>102</v>
      </c>
      <c r="I138" s="77">
        <v>83895.63</v>
      </c>
      <c r="J138" s="77">
        <v>619.70000000000005</v>
      </c>
      <c r="K138" s="77">
        <v>0</v>
      </c>
      <c r="L138" s="77">
        <v>519.90121911000006</v>
      </c>
      <c r="M138" s="78">
        <v>5.4999999999999997E-3</v>
      </c>
      <c r="N138" s="78">
        <v>2.9999999999999997E-4</v>
      </c>
      <c r="O138" s="78">
        <v>0</v>
      </c>
    </row>
    <row r="139" spans="2:15">
      <c r="B139" t="s">
        <v>1632</v>
      </c>
      <c r="C139" t="s">
        <v>1633</v>
      </c>
      <c r="D139" t="s">
        <v>100</v>
      </c>
      <c r="E139" t="s">
        <v>123</v>
      </c>
      <c r="F139" t="s">
        <v>1634</v>
      </c>
      <c r="G139" t="s">
        <v>544</v>
      </c>
      <c r="H139" t="s">
        <v>102</v>
      </c>
      <c r="I139" s="77">
        <v>36654.6</v>
      </c>
      <c r="J139" s="77">
        <v>553.5</v>
      </c>
      <c r="K139" s="77">
        <v>0</v>
      </c>
      <c r="L139" s="77">
        <v>202.88321099999999</v>
      </c>
      <c r="M139" s="78">
        <v>2.3999999999999998E-3</v>
      </c>
      <c r="N139" s="78">
        <v>1E-4</v>
      </c>
      <c r="O139" s="78">
        <v>0</v>
      </c>
    </row>
    <row r="140" spans="2:15">
      <c r="B140" t="s">
        <v>1635</v>
      </c>
      <c r="C140" t="s">
        <v>1636</v>
      </c>
      <c r="D140" t="s">
        <v>100</v>
      </c>
      <c r="E140" t="s">
        <v>123</v>
      </c>
      <c r="F140" t="s">
        <v>1637</v>
      </c>
      <c r="G140" t="s">
        <v>544</v>
      </c>
      <c r="H140" t="s">
        <v>102</v>
      </c>
      <c r="I140" s="77">
        <v>639967.19999999995</v>
      </c>
      <c r="J140" s="77">
        <v>933</v>
      </c>
      <c r="K140" s="77">
        <v>0</v>
      </c>
      <c r="L140" s="77">
        <v>5970.8939760000003</v>
      </c>
      <c r="M140" s="78">
        <v>6.0000000000000001E-3</v>
      </c>
      <c r="N140" s="78">
        <v>3.0000000000000001E-3</v>
      </c>
      <c r="O140" s="78">
        <v>4.0000000000000002E-4</v>
      </c>
    </row>
    <row r="141" spans="2:15">
      <c r="B141" t="s">
        <v>1638</v>
      </c>
      <c r="C141" t="s">
        <v>1639</v>
      </c>
      <c r="D141" t="s">
        <v>100</v>
      </c>
      <c r="E141" t="s">
        <v>123</v>
      </c>
      <c r="F141" t="s">
        <v>1640</v>
      </c>
      <c r="G141" t="s">
        <v>544</v>
      </c>
      <c r="H141" t="s">
        <v>102</v>
      </c>
      <c r="I141" s="77">
        <v>80418.77</v>
      </c>
      <c r="J141" s="77">
        <v>2450</v>
      </c>
      <c r="K141" s="77">
        <v>0</v>
      </c>
      <c r="L141" s="77">
        <v>1970.259865</v>
      </c>
      <c r="M141" s="78">
        <v>3.0999999999999999E-3</v>
      </c>
      <c r="N141" s="78">
        <v>1E-3</v>
      </c>
      <c r="O141" s="78">
        <v>1E-4</v>
      </c>
    </row>
    <row r="142" spans="2:15">
      <c r="B142" t="s">
        <v>1641</v>
      </c>
      <c r="C142" t="s">
        <v>1642</v>
      </c>
      <c r="D142" t="s">
        <v>100</v>
      </c>
      <c r="E142" t="s">
        <v>123</v>
      </c>
      <c r="F142" t="s">
        <v>1643</v>
      </c>
      <c r="G142" t="s">
        <v>544</v>
      </c>
      <c r="H142" t="s">
        <v>102</v>
      </c>
      <c r="I142" s="77">
        <v>411062.88</v>
      </c>
      <c r="J142" s="77">
        <v>415.6</v>
      </c>
      <c r="K142" s="77">
        <v>0</v>
      </c>
      <c r="L142" s="77">
        <v>1708.3773292799999</v>
      </c>
      <c r="M142" s="78">
        <v>4.7999999999999996E-3</v>
      </c>
      <c r="N142" s="78">
        <v>8.0000000000000004E-4</v>
      </c>
      <c r="O142" s="78">
        <v>1E-4</v>
      </c>
    </row>
    <row r="143" spans="2:15">
      <c r="B143" t="s">
        <v>1644</v>
      </c>
      <c r="C143" t="s">
        <v>1645</v>
      </c>
      <c r="D143" t="s">
        <v>100</v>
      </c>
      <c r="E143" t="s">
        <v>123</v>
      </c>
      <c r="F143" t="s">
        <v>1646</v>
      </c>
      <c r="G143" t="s">
        <v>544</v>
      </c>
      <c r="H143" t="s">
        <v>102</v>
      </c>
      <c r="I143" s="77">
        <v>24823.41</v>
      </c>
      <c r="J143" s="77">
        <v>6021</v>
      </c>
      <c r="K143" s="77">
        <v>0</v>
      </c>
      <c r="L143" s="77">
        <v>1494.6175161000001</v>
      </c>
      <c r="M143" s="78">
        <v>3.0000000000000001E-3</v>
      </c>
      <c r="N143" s="78">
        <v>6.9999999999999999E-4</v>
      </c>
      <c r="O143" s="78">
        <v>1E-4</v>
      </c>
    </row>
    <row r="144" spans="2:15">
      <c r="B144" t="s">
        <v>1647</v>
      </c>
      <c r="C144" t="s">
        <v>1648</v>
      </c>
      <c r="D144" t="s">
        <v>100</v>
      </c>
      <c r="E144" t="s">
        <v>123</v>
      </c>
      <c r="F144" t="s">
        <v>1649</v>
      </c>
      <c r="G144" t="s">
        <v>544</v>
      </c>
      <c r="H144" t="s">
        <v>102</v>
      </c>
      <c r="I144" s="77">
        <v>97337.16</v>
      </c>
      <c r="J144" s="77">
        <v>1028</v>
      </c>
      <c r="K144" s="77">
        <v>0</v>
      </c>
      <c r="L144" s="77">
        <v>1000.6260048</v>
      </c>
      <c r="M144" s="78">
        <v>5.7999999999999996E-3</v>
      </c>
      <c r="N144" s="78">
        <v>5.0000000000000001E-4</v>
      </c>
      <c r="O144" s="78">
        <v>1E-4</v>
      </c>
    </row>
    <row r="145" spans="2:15">
      <c r="B145" t="s">
        <v>1650</v>
      </c>
      <c r="C145" t="s">
        <v>1651</v>
      </c>
      <c r="D145" t="s">
        <v>100</v>
      </c>
      <c r="E145" t="s">
        <v>123</v>
      </c>
      <c r="F145" t="s">
        <v>1652</v>
      </c>
      <c r="G145" t="s">
        <v>1358</v>
      </c>
      <c r="H145" t="s">
        <v>102</v>
      </c>
      <c r="I145" s="77">
        <v>58198.239999999998</v>
      </c>
      <c r="J145" s="77">
        <v>1900</v>
      </c>
      <c r="K145" s="77">
        <v>0</v>
      </c>
      <c r="L145" s="77">
        <v>1105.76656</v>
      </c>
      <c r="M145" s="78">
        <v>4.1000000000000003E-3</v>
      </c>
      <c r="N145" s="78">
        <v>5.0000000000000001E-4</v>
      </c>
      <c r="O145" s="78">
        <v>1E-4</v>
      </c>
    </row>
    <row r="146" spans="2:15">
      <c r="B146" t="s">
        <v>1653</v>
      </c>
      <c r="C146" t="s">
        <v>1654</v>
      </c>
      <c r="D146" t="s">
        <v>100</v>
      </c>
      <c r="E146" t="s">
        <v>123</v>
      </c>
      <c r="F146" t="s">
        <v>1655</v>
      </c>
      <c r="G146" t="s">
        <v>1358</v>
      </c>
      <c r="H146" t="s">
        <v>102</v>
      </c>
      <c r="I146" s="77">
        <v>2454.35</v>
      </c>
      <c r="J146" s="77">
        <v>12670</v>
      </c>
      <c r="K146" s="77">
        <v>0</v>
      </c>
      <c r="L146" s="77">
        <v>310.96614499999998</v>
      </c>
      <c r="M146" s="78">
        <v>6.9999999999999999E-4</v>
      </c>
      <c r="N146" s="78">
        <v>2.0000000000000001E-4</v>
      </c>
      <c r="O146" s="78">
        <v>0</v>
      </c>
    </row>
    <row r="147" spans="2:15">
      <c r="B147" t="s">
        <v>1656</v>
      </c>
      <c r="C147" t="s">
        <v>1657</v>
      </c>
      <c r="D147" t="s">
        <v>100</v>
      </c>
      <c r="E147" t="s">
        <v>123</v>
      </c>
      <c r="F147" t="s">
        <v>1658</v>
      </c>
      <c r="G147" t="s">
        <v>1358</v>
      </c>
      <c r="H147" t="s">
        <v>102</v>
      </c>
      <c r="I147" s="77">
        <v>42370.48</v>
      </c>
      <c r="J147" s="77">
        <v>8116</v>
      </c>
      <c r="K147" s="77">
        <v>0</v>
      </c>
      <c r="L147" s="77">
        <v>3438.7881567999998</v>
      </c>
      <c r="M147" s="78">
        <v>3.3999999999999998E-3</v>
      </c>
      <c r="N147" s="78">
        <v>1.6999999999999999E-3</v>
      </c>
      <c r="O147" s="78">
        <v>2.0000000000000001E-4</v>
      </c>
    </row>
    <row r="148" spans="2:15">
      <c r="B148" t="s">
        <v>1659</v>
      </c>
      <c r="C148" t="s">
        <v>1660</v>
      </c>
      <c r="D148" t="s">
        <v>100</v>
      </c>
      <c r="E148" t="s">
        <v>123</v>
      </c>
      <c r="F148" t="s">
        <v>1661</v>
      </c>
      <c r="G148" t="s">
        <v>1662</v>
      </c>
      <c r="H148" t="s">
        <v>102</v>
      </c>
      <c r="I148" s="77">
        <v>80676.09</v>
      </c>
      <c r="J148" s="77">
        <v>635.5</v>
      </c>
      <c r="K148" s="77">
        <v>0</v>
      </c>
      <c r="L148" s="77">
        <v>512.69655194999996</v>
      </c>
      <c r="M148" s="78">
        <v>1.6000000000000001E-3</v>
      </c>
      <c r="N148" s="78">
        <v>2.9999999999999997E-4</v>
      </c>
      <c r="O148" s="78">
        <v>0</v>
      </c>
    </row>
    <row r="149" spans="2:15">
      <c r="B149" t="s">
        <v>1663</v>
      </c>
      <c r="C149" t="s">
        <v>1664</v>
      </c>
      <c r="D149" t="s">
        <v>100</v>
      </c>
      <c r="E149" t="s">
        <v>123</v>
      </c>
      <c r="F149" t="s">
        <v>1665</v>
      </c>
      <c r="G149" t="s">
        <v>907</v>
      </c>
      <c r="H149" t="s">
        <v>102</v>
      </c>
      <c r="I149" s="77">
        <v>40037.78</v>
      </c>
      <c r="J149" s="77">
        <v>7412</v>
      </c>
      <c r="K149" s="77">
        <v>0</v>
      </c>
      <c r="L149" s="77">
        <v>2967.6002536000001</v>
      </c>
      <c r="M149" s="78">
        <v>6.9999999999999999E-4</v>
      </c>
      <c r="N149" s="78">
        <v>1.5E-3</v>
      </c>
      <c r="O149" s="78">
        <v>2.0000000000000001E-4</v>
      </c>
    </row>
    <row r="150" spans="2:15">
      <c r="B150" t="s">
        <v>1666</v>
      </c>
      <c r="C150" t="s">
        <v>1667</v>
      </c>
      <c r="D150" t="s">
        <v>100</v>
      </c>
      <c r="E150" t="s">
        <v>123</v>
      </c>
      <c r="F150" t="s">
        <v>1668</v>
      </c>
      <c r="G150" t="s">
        <v>795</v>
      </c>
      <c r="H150" t="s">
        <v>102</v>
      </c>
      <c r="I150" s="77">
        <v>119152.37</v>
      </c>
      <c r="J150" s="77">
        <v>625.9</v>
      </c>
      <c r="K150" s="77">
        <v>0</v>
      </c>
      <c r="L150" s="77">
        <v>745.77468382999996</v>
      </c>
      <c r="M150" s="78">
        <v>2.0999999999999999E-3</v>
      </c>
      <c r="N150" s="78">
        <v>4.0000000000000002E-4</v>
      </c>
      <c r="O150" s="78">
        <v>1E-4</v>
      </c>
    </row>
    <row r="151" spans="2:15">
      <c r="B151" t="s">
        <v>1669</v>
      </c>
      <c r="C151" t="s">
        <v>1670</v>
      </c>
      <c r="D151" t="s">
        <v>100</v>
      </c>
      <c r="E151" t="s">
        <v>123</v>
      </c>
      <c r="F151" t="s">
        <v>1671</v>
      </c>
      <c r="G151" t="s">
        <v>795</v>
      </c>
      <c r="H151" t="s">
        <v>102</v>
      </c>
      <c r="I151" s="77">
        <v>6093.52</v>
      </c>
      <c r="J151" s="77">
        <v>6915</v>
      </c>
      <c r="K151" s="77">
        <v>0</v>
      </c>
      <c r="L151" s="77">
        <v>421.36690800000002</v>
      </c>
      <c r="M151" s="78">
        <v>5.0000000000000001E-4</v>
      </c>
      <c r="N151" s="78">
        <v>2.0000000000000001E-4</v>
      </c>
      <c r="O151" s="78">
        <v>0</v>
      </c>
    </row>
    <row r="152" spans="2:15">
      <c r="B152" t="s">
        <v>1672</v>
      </c>
      <c r="C152" t="s">
        <v>1673</v>
      </c>
      <c r="D152" t="s">
        <v>100</v>
      </c>
      <c r="E152" t="s">
        <v>123</v>
      </c>
      <c r="F152" t="s">
        <v>1674</v>
      </c>
      <c r="G152" t="s">
        <v>795</v>
      </c>
      <c r="H152" t="s">
        <v>102</v>
      </c>
      <c r="I152" s="77">
        <v>411075.69</v>
      </c>
      <c r="J152" s="77">
        <v>187.1</v>
      </c>
      <c r="K152" s="77">
        <v>0</v>
      </c>
      <c r="L152" s="77">
        <v>769.12261598999999</v>
      </c>
      <c r="M152" s="78">
        <v>2.7000000000000001E-3</v>
      </c>
      <c r="N152" s="78">
        <v>4.0000000000000002E-4</v>
      </c>
      <c r="O152" s="78">
        <v>1E-4</v>
      </c>
    </row>
    <row r="153" spans="2:15">
      <c r="B153" t="s">
        <v>1675</v>
      </c>
      <c r="C153" t="s">
        <v>1676</v>
      </c>
      <c r="D153" t="s">
        <v>100</v>
      </c>
      <c r="E153" t="s">
        <v>123</v>
      </c>
      <c r="F153" t="s">
        <v>1677</v>
      </c>
      <c r="G153" t="s">
        <v>795</v>
      </c>
      <c r="H153" t="s">
        <v>102</v>
      </c>
      <c r="I153" s="77">
        <v>157840.29999999999</v>
      </c>
      <c r="J153" s="77">
        <v>839.3</v>
      </c>
      <c r="K153" s="77">
        <v>0</v>
      </c>
      <c r="L153" s="77">
        <v>1324.7536379000001</v>
      </c>
      <c r="M153" s="78">
        <v>4.0000000000000001E-3</v>
      </c>
      <c r="N153" s="78">
        <v>6.9999999999999999E-4</v>
      </c>
      <c r="O153" s="78">
        <v>1E-4</v>
      </c>
    </row>
    <row r="154" spans="2:15">
      <c r="B154" t="s">
        <v>1678</v>
      </c>
      <c r="C154" t="s">
        <v>1679</v>
      </c>
      <c r="D154" t="s">
        <v>100</v>
      </c>
      <c r="E154" t="s">
        <v>123</v>
      </c>
      <c r="F154" t="s">
        <v>1680</v>
      </c>
      <c r="G154" t="s">
        <v>843</v>
      </c>
      <c r="H154" t="s">
        <v>102</v>
      </c>
      <c r="I154" s="77">
        <v>33120.879999999997</v>
      </c>
      <c r="J154" s="77">
        <v>9957</v>
      </c>
      <c r="K154" s="77">
        <v>0</v>
      </c>
      <c r="L154" s="77">
        <v>3297.8460215999999</v>
      </c>
      <c r="M154" s="78">
        <v>3.7000000000000002E-3</v>
      </c>
      <c r="N154" s="78">
        <v>1.6000000000000001E-3</v>
      </c>
      <c r="O154" s="78">
        <v>2.0000000000000001E-4</v>
      </c>
    </row>
    <row r="155" spans="2:15">
      <c r="B155" t="s">
        <v>1681</v>
      </c>
      <c r="C155" t="s">
        <v>1682</v>
      </c>
      <c r="D155" t="s">
        <v>100</v>
      </c>
      <c r="E155" t="s">
        <v>123</v>
      </c>
      <c r="F155" t="s">
        <v>1683</v>
      </c>
      <c r="G155" t="s">
        <v>843</v>
      </c>
      <c r="H155" t="s">
        <v>102</v>
      </c>
      <c r="I155" s="77">
        <v>446821.4</v>
      </c>
      <c r="J155" s="77">
        <v>452.9</v>
      </c>
      <c r="K155" s="77">
        <v>0</v>
      </c>
      <c r="L155" s="77">
        <v>2023.6541205999999</v>
      </c>
      <c r="M155" s="78">
        <v>1.6000000000000001E-3</v>
      </c>
      <c r="N155" s="78">
        <v>1E-3</v>
      </c>
      <c r="O155" s="78">
        <v>1E-4</v>
      </c>
    </row>
    <row r="156" spans="2:15">
      <c r="B156" t="s">
        <v>1684</v>
      </c>
      <c r="C156" t="s">
        <v>1685</v>
      </c>
      <c r="D156" t="s">
        <v>100</v>
      </c>
      <c r="E156" t="s">
        <v>123</v>
      </c>
      <c r="F156" t="s">
        <v>1686</v>
      </c>
      <c r="G156" t="s">
        <v>843</v>
      </c>
      <c r="H156" t="s">
        <v>102</v>
      </c>
      <c r="I156" s="77">
        <v>6970.26</v>
      </c>
      <c r="J156" s="77">
        <v>18910</v>
      </c>
      <c r="K156" s="77">
        <v>0</v>
      </c>
      <c r="L156" s="77">
        <v>1318.0761660000001</v>
      </c>
      <c r="M156" s="78">
        <v>3.0999999999999999E-3</v>
      </c>
      <c r="N156" s="78">
        <v>6.9999999999999999E-4</v>
      </c>
      <c r="O156" s="78">
        <v>1E-4</v>
      </c>
    </row>
    <row r="157" spans="2:15">
      <c r="B157" t="s">
        <v>1687</v>
      </c>
      <c r="C157" t="s">
        <v>1688</v>
      </c>
      <c r="D157" t="s">
        <v>100</v>
      </c>
      <c r="E157" t="s">
        <v>123</v>
      </c>
      <c r="F157" t="s">
        <v>1689</v>
      </c>
      <c r="G157" t="s">
        <v>843</v>
      </c>
      <c r="H157" t="s">
        <v>102</v>
      </c>
      <c r="I157" s="77">
        <v>50309.32</v>
      </c>
      <c r="J157" s="77">
        <v>245.7</v>
      </c>
      <c r="K157" s="77">
        <v>0</v>
      </c>
      <c r="L157" s="77">
        <v>123.60999923999999</v>
      </c>
      <c r="M157" s="78">
        <v>6.9999999999999999E-4</v>
      </c>
      <c r="N157" s="78">
        <v>1E-4</v>
      </c>
      <c r="O157" s="78">
        <v>0</v>
      </c>
    </row>
    <row r="158" spans="2:15">
      <c r="B158" t="s">
        <v>1690</v>
      </c>
      <c r="C158" t="s">
        <v>1691</v>
      </c>
      <c r="D158" t="s">
        <v>100</v>
      </c>
      <c r="E158" t="s">
        <v>123</v>
      </c>
      <c r="F158" t="s">
        <v>1692</v>
      </c>
      <c r="G158" t="s">
        <v>666</v>
      </c>
      <c r="H158" t="s">
        <v>102</v>
      </c>
      <c r="I158" s="77">
        <v>486491.34</v>
      </c>
      <c r="J158" s="77">
        <v>427.1</v>
      </c>
      <c r="K158" s="77">
        <v>0</v>
      </c>
      <c r="L158" s="77">
        <v>2077.8045131399999</v>
      </c>
      <c r="M158" s="78">
        <v>3.0000000000000001E-3</v>
      </c>
      <c r="N158" s="78">
        <v>1E-3</v>
      </c>
      <c r="O158" s="78">
        <v>1E-4</v>
      </c>
    </row>
    <row r="159" spans="2:15">
      <c r="B159" t="s">
        <v>1693</v>
      </c>
      <c r="C159" t="s">
        <v>1694</v>
      </c>
      <c r="D159" t="s">
        <v>100</v>
      </c>
      <c r="E159" t="s">
        <v>123</v>
      </c>
      <c r="F159" t="s">
        <v>925</v>
      </c>
      <c r="G159" t="s">
        <v>367</v>
      </c>
      <c r="H159" t="s">
        <v>102</v>
      </c>
      <c r="I159" s="77">
        <v>551079.72</v>
      </c>
      <c r="J159" s="77">
        <v>566.6</v>
      </c>
      <c r="K159" s="77">
        <v>0</v>
      </c>
      <c r="L159" s="77">
        <v>3122.4176935199998</v>
      </c>
      <c r="M159" s="78">
        <v>7.7999999999999996E-3</v>
      </c>
      <c r="N159" s="78">
        <v>1.5E-3</v>
      </c>
      <c r="O159" s="78">
        <v>2.0000000000000001E-4</v>
      </c>
    </row>
    <row r="160" spans="2:15">
      <c r="B160" t="s">
        <v>1695</v>
      </c>
      <c r="C160" t="s">
        <v>1696</v>
      </c>
      <c r="D160" t="s">
        <v>100</v>
      </c>
      <c r="E160" t="s">
        <v>123</v>
      </c>
      <c r="F160" t="s">
        <v>1697</v>
      </c>
      <c r="G160" t="s">
        <v>1698</v>
      </c>
      <c r="H160" t="s">
        <v>102</v>
      </c>
      <c r="I160" s="77">
        <v>1200916.46</v>
      </c>
      <c r="J160" s="77">
        <v>147.80000000000001</v>
      </c>
      <c r="K160" s="77">
        <v>0</v>
      </c>
      <c r="L160" s="77">
        <v>1774.9545278799999</v>
      </c>
      <c r="M160" s="78">
        <v>4.0000000000000001E-3</v>
      </c>
      <c r="N160" s="78">
        <v>8.9999999999999998E-4</v>
      </c>
      <c r="O160" s="78">
        <v>1E-4</v>
      </c>
    </row>
    <row r="161" spans="2:15">
      <c r="B161" t="s">
        <v>1699</v>
      </c>
      <c r="C161" t="s">
        <v>1700</v>
      </c>
      <c r="D161" t="s">
        <v>100</v>
      </c>
      <c r="E161" t="s">
        <v>123</v>
      </c>
      <c r="F161" t="s">
        <v>1701</v>
      </c>
      <c r="G161" t="s">
        <v>1698</v>
      </c>
      <c r="H161" t="s">
        <v>102</v>
      </c>
      <c r="I161" s="77">
        <v>6786.8</v>
      </c>
      <c r="J161" s="77">
        <v>927</v>
      </c>
      <c r="K161" s="77">
        <v>0</v>
      </c>
      <c r="L161" s="77">
        <v>62.913635999999997</v>
      </c>
      <c r="M161" s="78">
        <v>4.0000000000000002E-4</v>
      </c>
      <c r="N161" s="78">
        <v>0</v>
      </c>
      <c r="O161" s="78">
        <v>0</v>
      </c>
    </row>
    <row r="162" spans="2:15">
      <c r="B162" t="s">
        <v>1702</v>
      </c>
      <c r="C162" t="s">
        <v>1703</v>
      </c>
      <c r="D162" t="s">
        <v>100</v>
      </c>
      <c r="E162" t="s">
        <v>123</v>
      </c>
      <c r="F162" t="s">
        <v>1704</v>
      </c>
      <c r="G162" t="s">
        <v>1705</v>
      </c>
      <c r="H162" t="s">
        <v>102</v>
      </c>
      <c r="I162" s="77">
        <v>356479.13</v>
      </c>
      <c r="J162" s="77">
        <v>764.7</v>
      </c>
      <c r="K162" s="77">
        <v>0</v>
      </c>
      <c r="L162" s="77">
        <v>2725.9959071100002</v>
      </c>
      <c r="M162" s="78">
        <v>3.8E-3</v>
      </c>
      <c r="N162" s="78">
        <v>1.4E-3</v>
      </c>
      <c r="O162" s="78">
        <v>2.0000000000000001E-4</v>
      </c>
    </row>
    <row r="163" spans="2:15">
      <c r="B163" t="s">
        <v>1706</v>
      </c>
      <c r="C163" t="s">
        <v>1707</v>
      </c>
      <c r="D163" t="s">
        <v>100</v>
      </c>
      <c r="E163" t="s">
        <v>123</v>
      </c>
      <c r="F163" t="s">
        <v>1708</v>
      </c>
      <c r="G163" t="s">
        <v>125</v>
      </c>
      <c r="H163" t="s">
        <v>102</v>
      </c>
      <c r="I163" s="77">
        <v>6341.39</v>
      </c>
      <c r="J163" s="77">
        <v>8800</v>
      </c>
      <c r="K163" s="77">
        <v>0</v>
      </c>
      <c r="L163" s="77">
        <v>558.04232000000002</v>
      </c>
      <c r="M163" s="78">
        <v>5.9999999999999995E-4</v>
      </c>
      <c r="N163" s="78">
        <v>2.9999999999999997E-4</v>
      </c>
      <c r="O163" s="78">
        <v>0</v>
      </c>
    </row>
    <row r="164" spans="2:15">
      <c r="B164" t="s">
        <v>1709</v>
      </c>
      <c r="C164" t="s">
        <v>1710</v>
      </c>
      <c r="D164" t="s">
        <v>100</v>
      </c>
      <c r="E164" t="s">
        <v>123</v>
      </c>
      <c r="F164" t="s">
        <v>1711</v>
      </c>
      <c r="G164" t="s">
        <v>125</v>
      </c>
      <c r="H164" t="s">
        <v>102</v>
      </c>
      <c r="I164" s="77">
        <v>47994.83</v>
      </c>
      <c r="J164" s="77">
        <v>326.2</v>
      </c>
      <c r="K164" s="77">
        <v>0</v>
      </c>
      <c r="L164" s="77">
        <v>156.55913545999999</v>
      </c>
      <c r="M164" s="78">
        <v>2.7000000000000001E-3</v>
      </c>
      <c r="N164" s="78">
        <v>1E-4</v>
      </c>
      <c r="O164" s="78">
        <v>0</v>
      </c>
    </row>
    <row r="165" spans="2:15">
      <c r="B165" t="s">
        <v>1712</v>
      </c>
      <c r="C165" t="s">
        <v>1713</v>
      </c>
      <c r="D165" t="s">
        <v>100</v>
      </c>
      <c r="E165" t="s">
        <v>123</v>
      </c>
      <c r="F165" t="s">
        <v>1714</v>
      </c>
      <c r="G165" t="s">
        <v>125</v>
      </c>
      <c r="H165" t="s">
        <v>102</v>
      </c>
      <c r="I165" s="77">
        <v>400680.58</v>
      </c>
      <c r="J165" s="77">
        <v>169.8</v>
      </c>
      <c r="K165" s="77">
        <v>0</v>
      </c>
      <c r="L165" s="77">
        <v>680.35562484000002</v>
      </c>
      <c r="M165" s="78">
        <v>3.7000000000000002E-3</v>
      </c>
      <c r="N165" s="78">
        <v>2.9999999999999997E-4</v>
      </c>
      <c r="O165" s="78">
        <v>0</v>
      </c>
    </row>
    <row r="166" spans="2:15">
      <c r="B166" t="s">
        <v>1715</v>
      </c>
      <c r="C166" t="s">
        <v>1716</v>
      </c>
      <c r="D166" t="s">
        <v>100</v>
      </c>
      <c r="E166" t="s">
        <v>123</v>
      </c>
      <c r="F166" t="s">
        <v>1717</v>
      </c>
      <c r="G166" t="s">
        <v>125</v>
      </c>
      <c r="H166" t="s">
        <v>102</v>
      </c>
      <c r="I166" s="77">
        <v>100912.13</v>
      </c>
      <c r="J166" s="77">
        <v>456.4</v>
      </c>
      <c r="K166" s="77">
        <v>0</v>
      </c>
      <c r="L166" s="77">
        <v>460.56296132</v>
      </c>
      <c r="M166" s="78">
        <v>4.1999999999999997E-3</v>
      </c>
      <c r="N166" s="78">
        <v>2.0000000000000001E-4</v>
      </c>
      <c r="O166" s="78">
        <v>0</v>
      </c>
    </row>
    <row r="167" spans="2:15">
      <c r="B167" t="s">
        <v>1718</v>
      </c>
      <c r="C167" t="s">
        <v>1719</v>
      </c>
      <c r="D167" t="s">
        <v>100</v>
      </c>
      <c r="E167" t="s">
        <v>123</v>
      </c>
      <c r="F167" t="s">
        <v>1720</v>
      </c>
      <c r="G167" t="s">
        <v>125</v>
      </c>
      <c r="H167" t="s">
        <v>102</v>
      </c>
      <c r="I167" s="77">
        <v>32766.9</v>
      </c>
      <c r="J167" s="77">
        <v>642.70000000000005</v>
      </c>
      <c r="K167" s="77">
        <v>0</v>
      </c>
      <c r="L167" s="77">
        <v>210.5928663</v>
      </c>
      <c r="M167" s="78">
        <v>4.3E-3</v>
      </c>
      <c r="N167" s="78">
        <v>1E-4</v>
      </c>
      <c r="O167" s="78">
        <v>0</v>
      </c>
    </row>
    <row r="168" spans="2:15">
      <c r="B168" t="s">
        <v>1721</v>
      </c>
      <c r="C168" t="s">
        <v>1722</v>
      </c>
      <c r="D168" t="s">
        <v>100</v>
      </c>
      <c r="E168" t="s">
        <v>123</v>
      </c>
      <c r="F168" t="s">
        <v>1723</v>
      </c>
      <c r="G168" t="s">
        <v>125</v>
      </c>
      <c r="H168" t="s">
        <v>102</v>
      </c>
      <c r="I168" s="77">
        <v>267104.92</v>
      </c>
      <c r="J168" s="77">
        <v>384.2</v>
      </c>
      <c r="K168" s="77">
        <v>0</v>
      </c>
      <c r="L168" s="77">
        <v>1026.2171026399999</v>
      </c>
      <c r="M168" s="78">
        <v>3.5000000000000001E-3</v>
      </c>
      <c r="N168" s="78">
        <v>5.0000000000000001E-4</v>
      </c>
      <c r="O168" s="78">
        <v>1E-4</v>
      </c>
    </row>
    <row r="169" spans="2:15">
      <c r="B169" t="s">
        <v>1724</v>
      </c>
      <c r="C169" t="s">
        <v>1725</v>
      </c>
      <c r="D169" t="s">
        <v>100</v>
      </c>
      <c r="E169" t="s">
        <v>123</v>
      </c>
      <c r="F169" t="s">
        <v>1726</v>
      </c>
      <c r="G169" t="s">
        <v>1498</v>
      </c>
      <c r="H169" t="s">
        <v>102</v>
      </c>
      <c r="I169" s="77">
        <v>100610.13</v>
      </c>
      <c r="J169" s="77">
        <v>116.9</v>
      </c>
      <c r="K169" s="77">
        <v>0</v>
      </c>
      <c r="L169" s="77">
        <v>117.61324197</v>
      </c>
      <c r="M169" s="78">
        <v>1E-3</v>
      </c>
      <c r="N169" s="78">
        <v>1E-4</v>
      </c>
      <c r="O169" s="78">
        <v>0</v>
      </c>
    </row>
    <row r="170" spans="2:15">
      <c r="B170" t="s">
        <v>1727</v>
      </c>
      <c r="C170" t="s">
        <v>1728</v>
      </c>
      <c r="D170" t="s">
        <v>100</v>
      </c>
      <c r="E170" t="s">
        <v>123</v>
      </c>
      <c r="F170" t="s">
        <v>1729</v>
      </c>
      <c r="G170" t="s">
        <v>1498</v>
      </c>
      <c r="H170" t="s">
        <v>102</v>
      </c>
      <c r="I170" s="77">
        <v>417742.96</v>
      </c>
      <c r="J170" s="77">
        <v>36.200000000000003</v>
      </c>
      <c r="K170" s="77">
        <v>0</v>
      </c>
      <c r="L170" s="77">
        <v>151.22295152000001</v>
      </c>
      <c r="M170" s="78">
        <v>4.5999999999999999E-3</v>
      </c>
      <c r="N170" s="78">
        <v>1E-4</v>
      </c>
      <c r="O170" s="78">
        <v>0</v>
      </c>
    </row>
    <row r="171" spans="2:15">
      <c r="B171" t="s">
        <v>1730</v>
      </c>
      <c r="C171" t="s">
        <v>1731</v>
      </c>
      <c r="D171" t="s">
        <v>100</v>
      </c>
      <c r="E171" t="s">
        <v>123</v>
      </c>
      <c r="F171" t="s">
        <v>1732</v>
      </c>
      <c r="G171" t="s">
        <v>1498</v>
      </c>
      <c r="H171" t="s">
        <v>102</v>
      </c>
      <c r="I171" s="77">
        <v>71044.600000000006</v>
      </c>
      <c r="J171" s="77">
        <v>619.29999999999995</v>
      </c>
      <c r="K171" s="77">
        <v>0</v>
      </c>
      <c r="L171" s="77">
        <v>439.97920779999998</v>
      </c>
      <c r="M171" s="78">
        <v>3.2000000000000002E-3</v>
      </c>
      <c r="N171" s="78">
        <v>2.0000000000000001E-4</v>
      </c>
      <c r="O171" s="78">
        <v>0</v>
      </c>
    </row>
    <row r="172" spans="2:15">
      <c r="B172" t="s">
        <v>1733</v>
      </c>
      <c r="C172" t="s">
        <v>1734</v>
      </c>
      <c r="D172" t="s">
        <v>100</v>
      </c>
      <c r="E172" t="s">
        <v>123</v>
      </c>
      <c r="F172" t="s">
        <v>1735</v>
      </c>
      <c r="G172" t="s">
        <v>760</v>
      </c>
      <c r="H172" t="s">
        <v>102</v>
      </c>
      <c r="I172" s="77">
        <v>250974.27</v>
      </c>
      <c r="J172" s="77">
        <v>90.8</v>
      </c>
      <c r="K172" s="77">
        <v>0</v>
      </c>
      <c r="L172" s="77">
        <v>227.88463716000001</v>
      </c>
      <c r="M172" s="78">
        <v>1.4E-3</v>
      </c>
      <c r="N172" s="78">
        <v>1E-4</v>
      </c>
      <c r="O172" s="78">
        <v>0</v>
      </c>
    </row>
    <row r="173" spans="2:15">
      <c r="B173" t="s">
        <v>1736</v>
      </c>
      <c r="C173" t="s">
        <v>1737</v>
      </c>
      <c r="D173" t="s">
        <v>100</v>
      </c>
      <c r="E173" t="s">
        <v>123</v>
      </c>
      <c r="F173" t="s">
        <v>1738</v>
      </c>
      <c r="G173" t="s">
        <v>760</v>
      </c>
      <c r="H173" t="s">
        <v>102</v>
      </c>
      <c r="I173" s="77">
        <v>166894.25</v>
      </c>
      <c r="J173" s="77">
        <v>206</v>
      </c>
      <c r="K173" s="77">
        <v>0</v>
      </c>
      <c r="L173" s="77">
        <v>343.80215500000003</v>
      </c>
      <c r="M173" s="78">
        <v>1.2999999999999999E-3</v>
      </c>
      <c r="N173" s="78">
        <v>2.0000000000000001E-4</v>
      </c>
      <c r="O173" s="78">
        <v>0</v>
      </c>
    </row>
    <row r="174" spans="2:15">
      <c r="B174" t="s">
        <v>1739</v>
      </c>
      <c r="C174" t="s">
        <v>1740</v>
      </c>
      <c r="D174" t="s">
        <v>100</v>
      </c>
      <c r="E174" t="s">
        <v>123</v>
      </c>
      <c r="F174" t="s">
        <v>1741</v>
      </c>
      <c r="G174" t="s">
        <v>760</v>
      </c>
      <c r="H174" t="s">
        <v>102</v>
      </c>
      <c r="I174" s="77">
        <v>221999.59</v>
      </c>
      <c r="J174" s="77">
        <v>761.9</v>
      </c>
      <c r="K174" s="77">
        <v>0</v>
      </c>
      <c r="L174" s="77">
        <v>1691.4148762100001</v>
      </c>
      <c r="M174" s="78">
        <v>1.6000000000000001E-3</v>
      </c>
      <c r="N174" s="78">
        <v>8.0000000000000004E-4</v>
      </c>
      <c r="O174" s="78">
        <v>1E-4</v>
      </c>
    </row>
    <row r="175" spans="2:15">
      <c r="B175" t="s">
        <v>1742</v>
      </c>
      <c r="C175" t="s">
        <v>1743</v>
      </c>
      <c r="D175" t="s">
        <v>100</v>
      </c>
      <c r="E175" t="s">
        <v>123</v>
      </c>
      <c r="F175" t="s">
        <v>1744</v>
      </c>
      <c r="G175" t="s">
        <v>127</v>
      </c>
      <c r="H175" t="s">
        <v>102</v>
      </c>
      <c r="I175" s="77">
        <v>216712.55</v>
      </c>
      <c r="J175" s="77">
        <v>461.8</v>
      </c>
      <c r="K175" s="77">
        <v>0</v>
      </c>
      <c r="L175" s="77">
        <v>1000.7785559</v>
      </c>
      <c r="M175" s="78">
        <v>3.8999999999999998E-3</v>
      </c>
      <c r="N175" s="78">
        <v>5.0000000000000001E-4</v>
      </c>
      <c r="O175" s="78">
        <v>1E-4</v>
      </c>
    </row>
    <row r="176" spans="2:15">
      <c r="B176" t="s">
        <v>1745</v>
      </c>
      <c r="C176" t="s">
        <v>1746</v>
      </c>
      <c r="D176" t="s">
        <v>100</v>
      </c>
      <c r="E176" t="s">
        <v>123</v>
      </c>
      <c r="F176" t="s">
        <v>1747</v>
      </c>
      <c r="G176" t="s">
        <v>127</v>
      </c>
      <c r="H176" t="s">
        <v>102</v>
      </c>
      <c r="I176" s="77">
        <v>95295.19</v>
      </c>
      <c r="J176" s="77">
        <v>2608</v>
      </c>
      <c r="K176" s="77">
        <v>0</v>
      </c>
      <c r="L176" s="77">
        <v>2485.2985552</v>
      </c>
      <c r="M176" s="78">
        <v>5.5999999999999999E-3</v>
      </c>
      <c r="N176" s="78">
        <v>1.1999999999999999E-3</v>
      </c>
      <c r="O176" s="78">
        <v>2.0000000000000001E-4</v>
      </c>
    </row>
    <row r="177" spans="2:15">
      <c r="B177" t="s">
        <v>1748</v>
      </c>
      <c r="C177" t="s">
        <v>1749</v>
      </c>
      <c r="D177" t="s">
        <v>100</v>
      </c>
      <c r="E177" t="s">
        <v>123</v>
      </c>
      <c r="F177" t="s">
        <v>1750</v>
      </c>
      <c r="G177" t="s">
        <v>127</v>
      </c>
      <c r="H177" t="s">
        <v>102</v>
      </c>
      <c r="I177" s="77">
        <v>36470.36</v>
      </c>
      <c r="J177" s="77">
        <v>1686</v>
      </c>
      <c r="K177" s="77">
        <v>0</v>
      </c>
      <c r="L177" s="77">
        <v>614.89026960000001</v>
      </c>
      <c r="M177" s="78">
        <v>5.5999999999999999E-3</v>
      </c>
      <c r="N177" s="78">
        <v>2.9999999999999997E-4</v>
      </c>
      <c r="O177" s="78">
        <v>0</v>
      </c>
    </row>
    <row r="178" spans="2:15">
      <c r="B178" t="s">
        <v>1751</v>
      </c>
      <c r="C178" t="s">
        <v>1752</v>
      </c>
      <c r="D178" t="s">
        <v>100</v>
      </c>
      <c r="E178" t="s">
        <v>123</v>
      </c>
      <c r="F178" t="s">
        <v>1753</v>
      </c>
      <c r="G178" t="s">
        <v>127</v>
      </c>
      <c r="H178" t="s">
        <v>102</v>
      </c>
      <c r="I178" s="77">
        <v>387245.21</v>
      </c>
      <c r="J178" s="77">
        <v>369.5</v>
      </c>
      <c r="K178" s="77">
        <v>0</v>
      </c>
      <c r="L178" s="77">
        <v>1430.8710509499999</v>
      </c>
      <c r="M178" s="78">
        <v>4.8999999999999998E-3</v>
      </c>
      <c r="N178" s="78">
        <v>6.9999999999999999E-4</v>
      </c>
      <c r="O178" s="78">
        <v>1E-4</v>
      </c>
    </row>
    <row r="179" spans="2:15">
      <c r="B179" t="s">
        <v>1754</v>
      </c>
      <c r="C179" t="s">
        <v>1755</v>
      </c>
      <c r="D179" t="s">
        <v>100</v>
      </c>
      <c r="E179" t="s">
        <v>123</v>
      </c>
      <c r="F179" t="s">
        <v>1756</v>
      </c>
      <c r="G179" t="s">
        <v>127</v>
      </c>
      <c r="H179" t="s">
        <v>102</v>
      </c>
      <c r="I179" s="77">
        <v>58246.5</v>
      </c>
      <c r="J179" s="77">
        <v>1352</v>
      </c>
      <c r="K179" s="77">
        <v>0</v>
      </c>
      <c r="L179" s="77">
        <v>787.49267999999995</v>
      </c>
      <c r="M179" s="78">
        <v>5.1000000000000004E-3</v>
      </c>
      <c r="N179" s="78">
        <v>4.0000000000000002E-4</v>
      </c>
      <c r="O179" s="78">
        <v>1E-4</v>
      </c>
    </row>
    <row r="180" spans="2:15">
      <c r="B180" t="s">
        <v>1757</v>
      </c>
      <c r="C180" t="s">
        <v>1758</v>
      </c>
      <c r="D180" t="s">
        <v>100</v>
      </c>
      <c r="E180" t="s">
        <v>123</v>
      </c>
      <c r="F180" t="s">
        <v>781</v>
      </c>
      <c r="G180" t="s">
        <v>128</v>
      </c>
      <c r="H180" t="s">
        <v>102</v>
      </c>
      <c r="I180" s="77">
        <v>158284.94</v>
      </c>
      <c r="J180" s="77">
        <v>982</v>
      </c>
      <c r="K180" s="77">
        <v>0</v>
      </c>
      <c r="L180" s="77">
        <v>1554.3581108000001</v>
      </c>
      <c r="M180" s="78">
        <v>2.3E-3</v>
      </c>
      <c r="N180" s="78">
        <v>8.0000000000000004E-4</v>
      </c>
      <c r="O180" s="78">
        <v>1E-4</v>
      </c>
    </row>
    <row r="181" spans="2:15">
      <c r="B181" t="s">
        <v>1759</v>
      </c>
      <c r="C181" t="s">
        <v>1760</v>
      </c>
      <c r="D181" t="s">
        <v>100</v>
      </c>
      <c r="E181" t="s">
        <v>123</v>
      </c>
      <c r="F181" t="s">
        <v>1761</v>
      </c>
      <c r="G181" t="s">
        <v>129</v>
      </c>
      <c r="H181" t="s">
        <v>102</v>
      </c>
      <c r="I181" s="77">
        <v>33337.339999999997</v>
      </c>
      <c r="J181" s="77">
        <v>2004</v>
      </c>
      <c r="K181" s="77">
        <v>0</v>
      </c>
      <c r="L181" s="77">
        <v>668.0802936</v>
      </c>
      <c r="M181" s="78">
        <v>2.8E-3</v>
      </c>
      <c r="N181" s="78">
        <v>2.9999999999999997E-4</v>
      </c>
      <c r="O181" s="78">
        <v>0</v>
      </c>
    </row>
    <row r="182" spans="2:15">
      <c r="B182" t="s">
        <v>1762</v>
      </c>
      <c r="C182" t="s">
        <v>1763</v>
      </c>
      <c r="D182" t="s">
        <v>100</v>
      </c>
      <c r="E182" t="s">
        <v>123</v>
      </c>
      <c r="F182" t="s">
        <v>1764</v>
      </c>
      <c r="G182" t="s">
        <v>129</v>
      </c>
      <c r="H182" t="s">
        <v>102</v>
      </c>
      <c r="I182" s="77">
        <v>654990.87</v>
      </c>
      <c r="J182" s="77">
        <v>26.7</v>
      </c>
      <c r="K182" s="77">
        <v>0</v>
      </c>
      <c r="L182" s="77">
        <v>174.88256229000001</v>
      </c>
      <c r="M182" s="78">
        <v>4.7999999999999996E-3</v>
      </c>
      <c r="N182" s="78">
        <v>1E-4</v>
      </c>
      <c r="O182" s="78">
        <v>0</v>
      </c>
    </row>
    <row r="183" spans="2:15">
      <c r="B183" t="s">
        <v>1765</v>
      </c>
      <c r="C183" t="s">
        <v>1766</v>
      </c>
      <c r="D183" t="s">
        <v>100</v>
      </c>
      <c r="E183" t="s">
        <v>123</v>
      </c>
      <c r="F183" t="s">
        <v>1767</v>
      </c>
      <c r="G183" t="s">
        <v>129</v>
      </c>
      <c r="H183" t="s">
        <v>102</v>
      </c>
      <c r="I183" s="77">
        <v>93385.67</v>
      </c>
      <c r="J183" s="77">
        <v>71.8</v>
      </c>
      <c r="K183" s="77">
        <v>0</v>
      </c>
      <c r="L183" s="77">
        <v>67.050911060000004</v>
      </c>
      <c r="M183" s="78">
        <v>2.3999999999999998E-3</v>
      </c>
      <c r="N183" s="78">
        <v>0</v>
      </c>
      <c r="O183" s="78">
        <v>0</v>
      </c>
    </row>
    <row r="184" spans="2:15">
      <c r="B184" s="79" t="s">
        <v>1768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212</v>
      </c>
      <c r="C185" t="s">
        <v>212</v>
      </c>
      <c r="E185" s="16"/>
      <c r="F185" s="16"/>
      <c r="G185" t="s">
        <v>212</v>
      </c>
      <c r="H185" t="s">
        <v>212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237</v>
      </c>
      <c r="E186" s="16"/>
      <c r="F186" s="16"/>
      <c r="G186" s="16"/>
      <c r="I186" s="81">
        <v>10752126.439999999</v>
      </c>
      <c r="K186" s="81">
        <v>293.10043999999999</v>
      </c>
      <c r="L186" s="81">
        <v>501334.27904222335</v>
      </c>
      <c r="N186" s="80">
        <v>0.24840000000000001</v>
      </c>
      <c r="O186" s="80">
        <v>3.5200000000000002E-2</v>
      </c>
    </row>
    <row r="187" spans="2:15">
      <c r="B187" s="79" t="s">
        <v>345</v>
      </c>
      <c r="E187" s="16"/>
      <c r="F187" s="16"/>
      <c r="G187" s="16"/>
      <c r="I187" s="81">
        <v>2884339.97</v>
      </c>
      <c r="K187" s="81">
        <v>0.64519000000000004</v>
      </c>
      <c r="L187" s="81">
        <v>196340.01535053208</v>
      </c>
      <c r="N187" s="80">
        <v>9.7299999999999998E-2</v>
      </c>
      <c r="O187" s="80">
        <v>1.38E-2</v>
      </c>
    </row>
    <row r="188" spans="2:15">
      <c r="B188" t="s">
        <v>1769</v>
      </c>
      <c r="C188" t="s">
        <v>1770</v>
      </c>
      <c r="D188" t="s">
        <v>1771</v>
      </c>
      <c r="E188" t="s">
        <v>944</v>
      </c>
      <c r="F188" t="s">
        <v>1772</v>
      </c>
      <c r="G188" t="s">
        <v>1054</v>
      </c>
      <c r="H188" t="s">
        <v>106</v>
      </c>
      <c r="I188" s="77">
        <v>1300.75</v>
      </c>
      <c r="J188" s="77">
        <v>6267</v>
      </c>
      <c r="K188" s="77">
        <v>0</v>
      </c>
      <c r="L188" s="77">
        <v>300.96446522999997</v>
      </c>
      <c r="M188" s="78">
        <v>0</v>
      </c>
      <c r="N188" s="78">
        <v>1E-4</v>
      </c>
      <c r="O188" s="78">
        <v>0</v>
      </c>
    </row>
    <row r="189" spans="2:15">
      <c r="B189" t="s">
        <v>1773</v>
      </c>
      <c r="C189" t="s">
        <v>1774</v>
      </c>
      <c r="D189" t="s">
        <v>1775</v>
      </c>
      <c r="E189" t="s">
        <v>944</v>
      </c>
      <c r="F189" t="s">
        <v>1776</v>
      </c>
      <c r="G189" t="s">
        <v>1029</v>
      </c>
      <c r="H189" t="s">
        <v>106</v>
      </c>
      <c r="I189" s="77">
        <v>29722.66</v>
      </c>
      <c r="J189" s="77">
        <v>2905</v>
      </c>
      <c r="K189" s="77">
        <v>0</v>
      </c>
      <c r="L189" s="77">
        <v>3187.8325639159998</v>
      </c>
      <c r="M189" s="78">
        <v>5.9999999999999995E-4</v>
      </c>
      <c r="N189" s="78">
        <v>1.6000000000000001E-3</v>
      </c>
      <c r="O189" s="78">
        <v>2.0000000000000001E-4</v>
      </c>
    </row>
    <row r="190" spans="2:15">
      <c r="B190" t="s">
        <v>1777</v>
      </c>
      <c r="C190" t="s">
        <v>1778</v>
      </c>
      <c r="D190" t="s">
        <v>1771</v>
      </c>
      <c r="E190" t="s">
        <v>944</v>
      </c>
      <c r="F190" t="s">
        <v>1779</v>
      </c>
      <c r="G190" t="s">
        <v>1072</v>
      </c>
      <c r="H190" t="s">
        <v>106</v>
      </c>
      <c r="I190" s="77">
        <v>9917.1</v>
      </c>
      <c r="J190" s="77">
        <v>2563</v>
      </c>
      <c r="K190" s="77">
        <v>0</v>
      </c>
      <c r="L190" s="77">
        <v>938.41510791600001</v>
      </c>
      <c r="M190" s="78">
        <v>2.9999999999999997E-4</v>
      </c>
      <c r="N190" s="78">
        <v>5.0000000000000001E-4</v>
      </c>
      <c r="O190" s="78">
        <v>1E-4</v>
      </c>
    </row>
    <row r="191" spans="2:15">
      <c r="B191" t="s">
        <v>1780</v>
      </c>
      <c r="C191" t="s">
        <v>1781</v>
      </c>
      <c r="D191" t="s">
        <v>1775</v>
      </c>
      <c r="E191" t="s">
        <v>944</v>
      </c>
      <c r="F191" t="s">
        <v>1782</v>
      </c>
      <c r="G191" t="s">
        <v>1783</v>
      </c>
      <c r="H191" t="s">
        <v>106</v>
      </c>
      <c r="I191" s="77">
        <v>37441.949999999997</v>
      </c>
      <c r="J191" s="77">
        <v>3676</v>
      </c>
      <c r="K191" s="77">
        <v>0</v>
      </c>
      <c r="L191" s="77">
        <v>5081.5435747439997</v>
      </c>
      <c r="M191" s="78">
        <v>5.0000000000000001E-4</v>
      </c>
      <c r="N191" s="78">
        <v>2.5000000000000001E-3</v>
      </c>
      <c r="O191" s="78">
        <v>4.0000000000000002E-4</v>
      </c>
    </row>
    <row r="192" spans="2:15">
      <c r="B192" t="s">
        <v>1784</v>
      </c>
      <c r="C192" t="s">
        <v>1785</v>
      </c>
      <c r="D192" t="s">
        <v>1775</v>
      </c>
      <c r="E192" t="s">
        <v>944</v>
      </c>
      <c r="F192" t="s">
        <v>1786</v>
      </c>
      <c r="G192" t="s">
        <v>1164</v>
      </c>
      <c r="H192" t="s">
        <v>106</v>
      </c>
      <c r="I192" s="77">
        <v>61097.17</v>
      </c>
      <c r="J192" s="77">
        <v>316</v>
      </c>
      <c r="K192" s="77">
        <v>0</v>
      </c>
      <c r="L192" s="77">
        <v>712.80357518239998</v>
      </c>
      <c r="M192" s="78">
        <v>2.2000000000000001E-3</v>
      </c>
      <c r="N192" s="78">
        <v>4.0000000000000002E-4</v>
      </c>
      <c r="O192" s="78">
        <v>1E-4</v>
      </c>
    </row>
    <row r="193" spans="2:15">
      <c r="B193" t="s">
        <v>1787</v>
      </c>
      <c r="C193" t="s">
        <v>1788</v>
      </c>
      <c r="D193" t="s">
        <v>1775</v>
      </c>
      <c r="E193" t="s">
        <v>944</v>
      </c>
      <c r="F193" t="s">
        <v>1789</v>
      </c>
      <c r="G193" t="s">
        <v>1164</v>
      </c>
      <c r="H193" t="s">
        <v>106</v>
      </c>
      <c r="I193" s="77">
        <v>34668.480000000003</v>
      </c>
      <c r="J193" s="77">
        <v>1074</v>
      </c>
      <c r="K193" s="77">
        <v>0</v>
      </c>
      <c r="L193" s="77">
        <v>1374.6773424384</v>
      </c>
      <c r="M193" s="78">
        <v>1.5E-3</v>
      </c>
      <c r="N193" s="78">
        <v>6.9999999999999999E-4</v>
      </c>
      <c r="O193" s="78">
        <v>1E-4</v>
      </c>
    </row>
    <row r="194" spans="2:15">
      <c r="B194" t="s">
        <v>1790</v>
      </c>
      <c r="C194" t="s">
        <v>1791</v>
      </c>
      <c r="D194" t="s">
        <v>1771</v>
      </c>
      <c r="E194" t="s">
        <v>944</v>
      </c>
      <c r="F194" t="s">
        <v>1792</v>
      </c>
      <c r="G194" t="s">
        <v>1793</v>
      </c>
      <c r="H194" t="s">
        <v>106</v>
      </c>
      <c r="I194" s="77">
        <v>28844.799999999999</v>
      </c>
      <c r="J194" s="77">
        <v>4028</v>
      </c>
      <c r="K194" s="77">
        <v>0</v>
      </c>
      <c r="L194" s="77">
        <v>4289.6186644480003</v>
      </c>
      <c r="M194" s="78">
        <v>2.0000000000000001E-4</v>
      </c>
      <c r="N194" s="78">
        <v>2.0999999999999999E-3</v>
      </c>
      <c r="O194" s="78">
        <v>2.9999999999999997E-4</v>
      </c>
    </row>
    <row r="195" spans="2:15">
      <c r="B195" t="s">
        <v>1794</v>
      </c>
      <c r="C195" t="s">
        <v>1795</v>
      </c>
      <c r="D195" t="s">
        <v>1775</v>
      </c>
      <c r="E195" t="s">
        <v>944</v>
      </c>
      <c r="F195" t="s">
        <v>945</v>
      </c>
      <c r="G195" t="s">
        <v>946</v>
      </c>
      <c r="H195" t="s">
        <v>106</v>
      </c>
      <c r="I195" s="77">
        <v>13521.71</v>
      </c>
      <c r="J195" s="77">
        <v>25396</v>
      </c>
      <c r="K195" s="77">
        <v>0</v>
      </c>
      <c r="L195" s="77">
        <v>12678.230057147201</v>
      </c>
      <c r="M195" s="78">
        <v>2.0000000000000001E-4</v>
      </c>
      <c r="N195" s="78">
        <v>6.3E-3</v>
      </c>
      <c r="O195" s="78">
        <v>8.9999999999999998E-4</v>
      </c>
    </row>
    <row r="196" spans="2:15">
      <c r="B196" t="s">
        <v>1796</v>
      </c>
      <c r="C196" t="s">
        <v>1797</v>
      </c>
      <c r="D196" t="s">
        <v>1775</v>
      </c>
      <c r="E196" t="s">
        <v>944</v>
      </c>
      <c r="F196" t="s">
        <v>1798</v>
      </c>
      <c r="G196" t="s">
        <v>1103</v>
      </c>
      <c r="H196" t="s">
        <v>106</v>
      </c>
      <c r="I196" s="77">
        <v>12411.71</v>
      </c>
      <c r="J196" s="77">
        <v>2882</v>
      </c>
      <c r="K196" s="77">
        <v>0</v>
      </c>
      <c r="L196" s="77">
        <v>1320.6486402824</v>
      </c>
      <c r="M196" s="78">
        <v>1E-4</v>
      </c>
      <c r="N196" s="78">
        <v>6.9999999999999999E-4</v>
      </c>
      <c r="O196" s="78">
        <v>1E-4</v>
      </c>
    </row>
    <row r="197" spans="2:15">
      <c r="B197" t="s">
        <v>1799</v>
      </c>
      <c r="C197" t="s">
        <v>1800</v>
      </c>
      <c r="D197" t="s">
        <v>1775</v>
      </c>
      <c r="E197" t="s">
        <v>944</v>
      </c>
      <c r="F197" t="s">
        <v>1801</v>
      </c>
      <c r="G197" t="s">
        <v>1103</v>
      </c>
      <c r="H197" t="s">
        <v>106</v>
      </c>
      <c r="I197" s="77">
        <v>6092.1</v>
      </c>
      <c r="J197" s="77">
        <v>16911</v>
      </c>
      <c r="K197" s="77">
        <v>0</v>
      </c>
      <c r="L197" s="77">
        <v>3803.6277344519999</v>
      </c>
      <c r="M197" s="78">
        <v>1E-4</v>
      </c>
      <c r="N197" s="78">
        <v>1.9E-3</v>
      </c>
      <c r="O197" s="78">
        <v>2.9999999999999997E-4</v>
      </c>
    </row>
    <row r="198" spans="2:15">
      <c r="B198" t="s">
        <v>1802</v>
      </c>
      <c r="C198" t="s">
        <v>1803</v>
      </c>
      <c r="D198" t="s">
        <v>1771</v>
      </c>
      <c r="E198" t="s">
        <v>944</v>
      </c>
      <c r="F198" t="s">
        <v>1804</v>
      </c>
      <c r="G198" t="s">
        <v>1103</v>
      </c>
      <c r="H198" t="s">
        <v>106</v>
      </c>
      <c r="I198" s="77">
        <v>36666.61</v>
      </c>
      <c r="J198" s="77">
        <v>485</v>
      </c>
      <c r="K198" s="77">
        <v>0</v>
      </c>
      <c r="L198" s="77">
        <v>656.55965198199999</v>
      </c>
      <c r="M198" s="78">
        <v>4.0000000000000002E-4</v>
      </c>
      <c r="N198" s="78">
        <v>2.9999999999999997E-4</v>
      </c>
      <c r="O198" s="78">
        <v>0</v>
      </c>
    </row>
    <row r="199" spans="2:15">
      <c r="B199" t="s">
        <v>1805</v>
      </c>
      <c r="C199" t="s">
        <v>1806</v>
      </c>
      <c r="D199" t="s">
        <v>1771</v>
      </c>
      <c r="E199" t="s">
        <v>944</v>
      </c>
      <c r="F199" t="s">
        <v>1807</v>
      </c>
      <c r="G199" t="s">
        <v>1103</v>
      </c>
      <c r="H199" t="s">
        <v>106</v>
      </c>
      <c r="I199" s="77">
        <v>78787.02</v>
      </c>
      <c r="J199" s="77">
        <v>650</v>
      </c>
      <c r="K199" s="77">
        <v>0</v>
      </c>
      <c r="L199" s="77">
        <v>1890.73090596</v>
      </c>
      <c r="M199" s="78">
        <v>1E-3</v>
      </c>
      <c r="N199" s="78">
        <v>8.9999999999999998E-4</v>
      </c>
      <c r="O199" s="78">
        <v>1E-4</v>
      </c>
    </row>
    <row r="200" spans="2:15">
      <c r="B200" t="s">
        <v>1808</v>
      </c>
      <c r="C200" t="s">
        <v>1809</v>
      </c>
      <c r="D200" t="s">
        <v>1775</v>
      </c>
      <c r="E200" t="s">
        <v>944</v>
      </c>
      <c r="F200" t="s">
        <v>1810</v>
      </c>
      <c r="G200" t="s">
        <v>1103</v>
      </c>
      <c r="H200" t="s">
        <v>120</v>
      </c>
      <c r="I200" s="77">
        <v>660302.73</v>
      </c>
      <c r="J200" s="77">
        <v>8.8000000000000007</v>
      </c>
      <c r="K200" s="77">
        <v>0</v>
      </c>
      <c r="L200" s="77">
        <v>142.27991929166399</v>
      </c>
      <c r="M200" s="78">
        <v>1.1999999999999999E-3</v>
      </c>
      <c r="N200" s="78">
        <v>1E-4</v>
      </c>
      <c r="O200" s="78">
        <v>0</v>
      </c>
    </row>
    <row r="201" spans="2:15">
      <c r="B201" t="s">
        <v>1811</v>
      </c>
      <c r="C201" t="s">
        <v>1812</v>
      </c>
      <c r="D201" t="s">
        <v>1775</v>
      </c>
      <c r="E201" t="s">
        <v>944</v>
      </c>
      <c r="F201" t="s">
        <v>1813</v>
      </c>
      <c r="G201" t="s">
        <v>1103</v>
      </c>
      <c r="H201" t="s">
        <v>106</v>
      </c>
      <c r="I201" s="77">
        <v>14498.56</v>
      </c>
      <c r="J201" s="77">
        <v>7711</v>
      </c>
      <c r="K201" s="77">
        <v>0</v>
      </c>
      <c r="L201" s="77">
        <v>4127.5967862272</v>
      </c>
      <c r="M201" s="78">
        <v>2.9999999999999997E-4</v>
      </c>
      <c r="N201" s="78">
        <v>2E-3</v>
      </c>
      <c r="O201" s="78">
        <v>2.9999999999999997E-4</v>
      </c>
    </row>
    <row r="202" spans="2:15">
      <c r="B202" t="s">
        <v>1814</v>
      </c>
      <c r="C202" t="s">
        <v>1815</v>
      </c>
      <c r="D202" t="s">
        <v>1775</v>
      </c>
      <c r="E202" t="s">
        <v>944</v>
      </c>
      <c r="F202" t="s">
        <v>1816</v>
      </c>
      <c r="G202" t="s">
        <v>1103</v>
      </c>
      <c r="H202" t="s">
        <v>106</v>
      </c>
      <c r="I202" s="77">
        <v>5163.2700000000004</v>
      </c>
      <c r="J202" s="77">
        <v>15379</v>
      </c>
      <c r="K202" s="77">
        <v>0</v>
      </c>
      <c r="L202" s="77">
        <v>2931.6669108636002</v>
      </c>
      <c r="M202" s="78">
        <v>1E-4</v>
      </c>
      <c r="N202" s="78">
        <v>1.5E-3</v>
      </c>
      <c r="O202" s="78">
        <v>2.0000000000000001E-4</v>
      </c>
    </row>
    <row r="203" spans="2:15">
      <c r="B203" t="s">
        <v>1817</v>
      </c>
      <c r="C203" t="s">
        <v>1818</v>
      </c>
      <c r="D203" t="s">
        <v>1775</v>
      </c>
      <c r="E203" t="s">
        <v>944</v>
      </c>
      <c r="F203" t="s">
        <v>1819</v>
      </c>
      <c r="G203" t="s">
        <v>1103</v>
      </c>
      <c r="H203" t="s">
        <v>106</v>
      </c>
      <c r="I203" s="77">
        <v>8193.17</v>
      </c>
      <c r="J203" s="77">
        <v>12794</v>
      </c>
      <c r="K203" s="77">
        <v>0</v>
      </c>
      <c r="L203" s="77">
        <v>3870.0805549016</v>
      </c>
      <c r="M203" s="78">
        <v>1E-4</v>
      </c>
      <c r="N203" s="78">
        <v>1.9E-3</v>
      </c>
      <c r="O203" s="78">
        <v>2.9999999999999997E-4</v>
      </c>
    </row>
    <row r="204" spans="2:15">
      <c r="B204" t="s">
        <v>1820</v>
      </c>
      <c r="C204" t="s">
        <v>1821</v>
      </c>
      <c r="D204" t="s">
        <v>1775</v>
      </c>
      <c r="E204" t="s">
        <v>944</v>
      </c>
      <c r="F204" t="s">
        <v>1822</v>
      </c>
      <c r="G204" t="s">
        <v>1040</v>
      </c>
      <c r="H204" t="s">
        <v>106</v>
      </c>
      <c r="I204" s="77">
        <v>69505.55</v>
      </c>
      <c r="J204" s="77">
        <v>274</v>
      </c>
      <c r="K204" s="77">
        <v>0</v>
      </c>
      <c r="L204" s="77">
        <v>703.12370424400001</v>
      </c>
      <c r="M204" s="78">
        <v>1.1000000000000001E-3</v>
      </c>
      <c r="N204" s="78">
        <v>2.9999999999999997E-4</v>
      </c>
      <c r="O204" s="78">
        <v>0</v>
      </c>
    </row>
    <row r="205" spans="2:15">
      <c r="B205" t="s">
        <v>1823</v>
      </c>
      <c r="C205" t="s">
        <v>1824</v>
      </c>
      <c r="D205" t="s">
        <v>1771</v>
      </c>
      <c r="E205" t="s">
        <v>944</v>
      </c>
      <c r="F205" t="s">
        <v>1825</v>
      </c>
      <c r="G205" t="s">
        <v>1040</v>
      </c>
      <c r="H205" t="s">
        <v>106</v>
      </c>
      <c r="I205" s="77">
        <v>119897.08</v>
      </c>
      <c r="J205" s="77">
        <v>283</v>
      </c>
      <c r="K205" s="77">
        <v>0</v>
      </c>
      <c r="L205" s="77">
        <v>1252.7278547888</v>
      </c>
      <c r="M205" s="78">
        <v>8.9999999999999998E-4</v>
      </c>
      <c r="N205" s="78">
        <v>5.9999999999999995E-4</v>
      </c>
      <c r="O205" s="78">
        <v>1E-4</v>
      </c>
    </row>
    <row r="206" spans="2:15">
      <c r="B206" t="s">
        <v>1826</v>
      </c>
      <c r="C206" t="s">
        <v>1827</v>
      </c>
      <c r="D206" t="s">
        <v>1775</v>
      </c>
      <c r="E206" t="s">
        <v>944</v>
      </c>
      <c r="F206" t="s">
        <v>1828</v>
      </c>
      <c r="G206" t="s">
        <v>1040</v>
      </c>
      <c r="H206" t="s">
        <v>106</v>
      </c>
      <c r="I206" s="77">
        <v>36916.379999999997</v>
      </c>
      <c r="J206" s="77">
        <v>1795</v>
      </c>
      <c r="K206" s="77">
        <v>0</v>
      </c>
      <c r="L206" s="77">
        <v>2446.5001855320002</v>
      </c>
      <c r="M206" s="78">
        <v>5.9999999999999995E-4</v>
      </c>
      <c r="N206" s="78">
        <v>1.1999999999999999E-3</v>
      </c>
      <c r="O206" s="78">
        <v>2.0000000000000001E-4</v>
      </c>
    </row>
    <row r="207" spans="2:15">
      <c r="B207" t="s">
        <v>1829</v>
      </c>
      <c r="C207" t="s">
        <v>1830</v>
      </c>
      <c r="D207" t="s">
        <v>1771</v>
      </c>
      <c r="E207" t="s">
        <v>944</v>
      </c>
      <c r="F207" t="s">
        <v>1831</v>
      </c>
      <c r="G207" t="s">
        <v>1007</v>
      </c>
      <c r="H207" t="s">
        <v>106</v>
      </c>
      <c r="I207" s="77">
        <v>3971.75</v>
      </c>
      <c r="J207" s="77">
        <v>1256</v>
      </c>
      <c r="K207" s="77">
        <v>0</v>
      </c>
      <c r="L207" s="77">
        <v>184.17608455999999</v>
      </c>
      <c r="M207" s="78">
        <v>0</v>
      </c>
      <c r="N207" s="78">
        <v>1E-4</v>
      </c>
      <c r="O207" s="78">
        <v>0</v>
      </c>
    </row>
    <row r="208" spans="2:15">
      <c r="B208" t="s">
        <v>1832</v>
      </c>
      <c r="C208" t="s">
        <v>1833</v>
      </c>
      <c r="D208" t="s">
        <v>1775</v>
      </c>
      <c r="E208" t="s">
        <v>944</v>
      </c>
      <c r="F208" t="s">
        <v>1834</v>
      </c>
      <c r="G208" t="s">
        <v>123</v>
      </c>
      <c r="H208" t="s">
        <v>106</v>
      </c>
      <c r="I208" s="77">
        <v>59576.19</v>
      </c>
      <c r="J208" s="77">
        <v>485</v>
      </c>
      <c r="K208" s="77">
        <v>0</v>
      </c>
      <c r="L208" s="77">
        <v>1066.7831733779999</v>
      </c>
      <c r="M208" s="78">
        <v>2.0000000000000001E-4</v>
      </c>
      <c r="N208" s="78">
        <v>5.0000000000000001E-4</v>
      </c>
      <c r="O208" s="78">
        <v>1E-4</v>
      </c>
    </row>
    <row r="209" spans="2:15">
      <c r="B209" t="s">
        <v>1835</v>
      </c>
      <c r="C209" t="s">
        <v>1836</v>
      </c>
      <c r="D209" t="s">
        <v>1771</v>
      </c>
      <c r="E209" t="s">
        <v>944</v>
      </c>
      <c r="F209" t="s">
        <v>1304</v>
      </c>
      <c r="G209" t="s">
        <v>381</v>
      </c>
      <c r="H209" t="s">
        <v>106</v>
      </c>
      <c r="I209" s="77">
        <v>55779.5</v>
      </c>
      <c r="J209" s="77">
        <v>7977</v>
      </c>
      <c r="K209" s="77">
        <v>0</v>
      </c>
      <c r="L209" s="77">
        <v>16427.667399779999</v>
      </c>
      <c r="M209" s="78">
        <v>8.9999999999999998E-4</v>
      </c>
      <c r="N209" s="78">
        <v>8.0999999999999996E-3</v>
      </c>
      <c r="O209" s="78">
        <v>1.1999999999999999E-3</v>
      </c>
    </row>
    <row r="210" spans="2:15">
      <c r="B210" t="s">
        <v>1837</v>
      </c>
      <c r="C210" t="s">
        <v>1838</v>
      </c>
      <c r="D210" t="s">
        <v>1775</v>
      </c>
      <c r="E210" t="s">
        <v>944</v>
      </c>
      <c r="F210" t="s">
        <v>935</v>
      </c>
      <c r="G210" t="s">
        <v>745</v>
      </c>
      <c r="H210" t="s">
        <v>106</v>
      </c>
      <c r="I210" s="77">
        <v>347.53</v>
      </c>
      <c r="J210" s="77">
        <v>20996</v>
      </c>
      <c r="K210" s="77">
        <v>0.64519000000000004</v>
      </c>
      <c r="L210" s="77">
        <v>270.04082636959998</v>
      </c>
      <c r="M210" s="78">
        <v>0</v>
      </c>
      <c r="N210" s="78">
        <v>1E-4</v>
      </c>
      <c r="O210" s="78">
        <v>0</v>
      </c>
    </row>
    <row r="211" spans="2:15">
      <c r="B211" t="s">
        <v>1839</v>
      </c>
      <c r="C211" t="s">
        <v>1840</v>
      </c>
      <c r="D211" t="s">
        <v>1775</v>
      </c>
      <c r="E211" t="s">
        <v>944</v>
      </c>
      <c r="F211" t="s">
        <v>1350</v>
      </c>
      <c r="G211" t="s">
        <v>1351</v>
      </c>
      <c r="H211" t="s">
        <v>106</v>
      </c>
      <c r="I211" s="77">
        <v>38764.54</v>
      </c>
      <c r="J211" s="77">
        <v>3705</v>
      </c>
      <c r="K211" s="77">
        <v>0</v>
      </c>
      <c r="L211" s="77">
        <v>5302.5471562439998</v>
      </c>
      <c r="M211" s="78">
        <v>4.0000000000000002E-4</v>
      </c>
      <c r="N211" s="78">
        <v>2.5999999999999999E-3</v>
      </c>
      <c r="O211" s="78">
        <v>4.0000000000000002E-4</v>
      </c>
    </row>
    <row r="212" spans="2:15">
      <c r="B212" t="s">
        <v>1841</v>
      </c>
      <c r="C212" t="s">
        <v>1842</v>
      </c>
      <c r="D212" t="s">
        <v>1775</v>
      </c>
      <c r="E212" t="s">
        <v>944</v>
      </c>
      <c r="F212" t="s">
        <v>1354</v>
      </c>
      <c r="G212" t="s">
        <v>1351</v>
      </c>
      <c r="H212" t="s">
        <v>106</v>
      </c>
      <c r="I212" s="77">
        <v>52212.82</v>
      </c>
      <c r="J212" s="77">
        <v>11437</v>
      </c>
      <c r="K212" s="77">
        <v>0</v>
      </c>
      <c r="L212" s="77">
        <v>22047.0741847928</v>
      </c>
      <c r="M212" s="78">
        <v>1.8E-3</v>
      </c>
      <c r="N212" s="78">
        <v>1.09E-2</v>
      </c>
      <c r="O212" s="78">
        <v>1.5E-3</v>
      </c>
    </row>
    <row r="213" spans="2:15">
      <c r="B213" t="s">
        <v>1843</v>
      </c>
      <c r="C213" t="s">
        <v>1844</v>
      </c>
      <c r="D213" t="s">
        <v>1775</v>
      </c>
      <c r="E213" t="s">
        <v>944</v>
      </c>
      <c r="F213" t="s">
        <v>1450</v>
      </c>
      <c r="G213" t="s">
        <v>1351</v>
      </c>
      <c r="H213" t="s">
        <v>106</v>
      </c>
      <c r="I213" s="77">
        <v>76057.59</v>
      </c>
      <c r="J213" s="77">
        <v>3554</v>
      </c>
      <c r="K213" s="77">
        <v>0</v>
      </c>
      <c r="L213" s="77">
        <v>9979.7962758312005</v>
      </c>
      <c r="M213" s="78">
        <v>1.6999999999999999E-3</v>
      </c>
      <c r="N213" s="78">
        <v>4.8999999999999998E-3</v>
      </c>
      <c r="O213" s="78">
        <v>6.9999999999999999E-4</v>
      </c>
    </row>
    <row r="214" spans="2:15">
      <c r="B214" t="s">
        <v>1845</v>
      </c>
      <c r="C214" t="s">
        <v>1846</v>
      </c>
      <c r="D214" t="s">
        <v>1771</v>
      </c>
      <c r="E214" t="s">
        <v>944</v>
      </c>
      <c r="F214" t="s">
        <v>971</v>
      </c>
      <c r="G214" t="s">
        <v>972</v>
      </c>
      <c r="H214" t="s">
        <v>106</v>
      </c>
      <c r="I214" s="77">
        <v>1173293.4099999999</v>
      </c>
      <c r="J214" s="77">
        <v>757</v>
      </c>
      <c r="K214" s="77">
        <v>0</v>
      </c>
      <c r="L214" s="77">
        <v>32791.720471780398</v>
      </c>
      <c r="M214" s="78">
        <v>1E-3</v>
      </c>
      <c r="N214" s="78">
        <v>1.6299999999999999E-2</v>
      </c>
      <c r="O214" s="78">
        <v>2.3E-3</v>
      </c>
    </row>
    <row r="215" spans="2:15">
      <c r="B215" t="s">
        <v>1847</v>
      </c>
      <c r="C215" t="s">
        <v>1848</v>
      </c>
      <c r="D215" t="s">
        <v>1775</v>
      </c>
      <c r="E215" t="s">
        <v>944</v>
      </c>
      <c r="F215" t="s">
        <v>1380</v>
      </c>
      <c r="G215" t="s">
        <v>129</v>
      </c>
      <c r="H215" t="s">
        <v>106</v>
      </c>
      <c r="I215" s="77">
        <v>59813</v>
      </c>
      <c r="J215" s="77">
        <v>20490</v>
      </c>
      <c r="K215" s="77">
        <v>0</v>
      </c>
      <c r="L215" s="77">
        <v>45247.984220400002</v>
      </c>
      <c r="M215" s="78">
        <v>8.9999999999999998E-4</v>
      </c>
      <c r="N215" s="78">
        <v>2.24E-2</v>
      </c>
      <c r="O215" s="78">
        <v>3.2000000000000002E-3</v>
      </c>
    </row>
    <row r="216" spans="2:15">
      <c r="B216" t="s">
        <v>1849</v>
      </c>
      <c r="C216" t="s">
        <v>1850</v>
      </c>
      <c r="D216" t="s">
        <v>1775</v>
      </c>
      <c r="E216" t="s">
        <v>944</v>
      </c>
      <c r="F216" t="s">
        <v>1851</v>
      </c>
      <c r="G216" t="s">
        <v>129</v>
      </c>
      <c r="H216" t="s">
        <v>106</v>
      </c>
      <c r="I216" s="77">
        <v>2314.7800000000002</v>
      </c>
      <c r="J216" s="77">
        <v>2664</v>
      </c>
      <c r="K216" s="77">
        <v>0</v>
      </c>
      <c r="L216" s="77">
        <v>227.6699091264</v>
      </c>
      <c r="M216" s="78">
        <v>0</v>
      </c>
      <c r="N216" s="78">
        <v>1E-4</v>
      </c>
      <c r="O216" s="78">
        <v>0</v>
      </c>
    </row>
    <row r="217" spans="2:15">
      <c r="B217" t="s">
        <v>1852</v>
      </c>
      <c r="C217" t="s">
        <v>1853</v>
      </c>
      <c r="D217" t="s">
        <v>1775</v>
      </c>
      <c r="E217" t="s">
        <v>944</v>
      </c>
      <c r="F217" t="s">
        <v>1543</v>
      </c>
      <c r="G217" t="s">
        <v>129</v>
      </c>
      <c r="H217" t="s">
        <v>106</v>
      </c>
      <c r="I217" s="77">
        <v>97260.06</v>
      </c>
      <c r="J217" s="77">
        <v>3087</v>
      </c>
      <c r="K217" s="77">
        <v>0</v>
      </c>
      <c r="L217" s="77">
        <v>11084.927448722399</v>
      </c>
      <c r="M217" s="78">
        <v>2.0999999999999999E-3</v>
      </c>
      <c r="N217" s="78">
        <v>5.4999999999999997E-3</v>
      </c>
      <c r="O217" s="78">
        <v>8.0000000000000004E-4</v>
      </c>
    </row>
    <row r="218" spans="2:15">
      <c r="B218" s="79" t="s">
        <v>346</v>
      </c>
      <c r="E218" s="16"/>
      <c r="F218" s="16"/>
      <c r="G218" s="16"/>
      <c r="I218" s="81">
        <v>7867786.4699999997</v>
      </c>
      <c r="K218" s="81">
        <v>292.45524999999998</v>
      </c>
      <c r="L218" s="81">
        <v>304994.26369169127</v>
      </c>
      <c r="N218" s="80">
        <v>0.15110000000000001</v>
      </c>
      <c r="O218" s="80">
        <v>2.1399999999999999E-2</v>
      </c>
    </row>
    <row r="219" spans="2:15">
      <c r="B219" t="s">
        <v>1854</v>
      </c>
      <c r="C219" t="s">
        <v>1855</v>
      </c>
      <c r="D219" t="s">
        <v>1775</v>
      </c>
      <c r="E219" t="s">
        <v>944</v>
      </c>
      <c r="F219" t="s">
        <v>1856</v>
      </c>
      <c r="G219" t="s">
        <v>1054</v>
      </c>
      <c r="H219" t="s">
        <v>106</v>
      </c>
      <c r="I219" s="77">
        <v>4412.53</v>
      </c>
      <c r="J219" s="77">
        <v>25750</v>
      </c>
      <c r="K219" s="77">
        <v>0</v>
      </c>
      <c r="L219" s="77">
        <v>4194.9481457000002</v>
      </c>
      <c r="M219" s="78">
        <v>0</v>
      </c>
      <c r="N219" s="78">
        <v>2.0999999999999999E-3</v>
      </c>
      <c r="O219" s="78">
        <v>2.9999999999999997E-4</v>
      </c>
    </row>
    <row r="220" spans="2:15">
      <c r="B220" t="s">
        <v>1857</v>
      </c>
      <c r="C220" t="s">
        <v>1858</v>
      </c>
      <c r="D220" t="s">
        <v>1771</v>
      </c>
      <c r="E220" t="s">
        <v>944</v>
      </c>
      <c r="F220" t="s">
        <v>1859</v>
      </c>
      <c r="G220" t="s">
        <v>995</v>
      </c>
      <c r="H220" t="s">
        <v>106</v>
      </c>
      <c r="I220" s="77">
        <v>49640.97</v>
      </c>
      <c r="J220" s="77">
        <v>2866</v>
      </c>
      <c r="K220" s="77">
        <v>0</v>
      </c>
      <c r="L220" s="77">
        <v>5252.6460591384002</v>
      </c>
      <c r="M220" s="78">
        <v>0</v>
      </c>
      <c r="N220" s="78">
        <v>2.5999999999999999E-3</v>
      </c>
      <c r="O220" s="78">
        <v>4.0000000000000002E-4</v>
      </c>
    </row>
    <row r="221" spans="2:15">
      <c r="B221" t="s">
        <v>1860</v>
      </c>
      <c r="C221" t="s">
        <v>1861</v>
      </c>
      <c r="D221" t="s">
        <v>1771</v>
      </c>
      <c r="E221" t="s">
        <v>944</v>
      </c>
      <c r="F221" t="s">
        <v>1862</v>
      </c>
      <c r="G221" t="s">
        <v>995</v>
      </c>
      <c r="H221" t="s">
        <v>106</v>
      </c>
      <c r="I221" s="77">
        <v>10203.98</v>
      </c>
      <c r="J221" s="77">
        <v>14343</v>
      </c>
      <c r="K221" s="77">
        <v>0</v>
      </c>
      <c r="L221" s="77">
        <v>5403.4518953688003</v>
      </c>
      <c r="M221" s="78">
        <v>0</v>
      </c>
      <c r="N221" s="78">
        <v>2.7000000000000001E-3</v>
      </c>
      <c r="O221" s="78">
        <v>4.0000000000000002E-4</v>
      </c>
    </row>
    <row r="222" spans="2:15">
      <c r="B222" t="s">
        <v>1863</v>
      </c>
      <c r="C222" t="s">
        <v>1864</v>
      </c>
      <c r="D222" t="s">
        <v>1771</v>
      </c>
      <c r="E222" t="s">
        <v>944</v>
      </c>
      <c r="F222" t="s">
        <v>1865</v>
      </c>
      <c r="G222" t="s">
        <v>1029</v>
      </c>
      <c r="H222" t="s">
        <v>106</v>
      </c>
      <c r="I222" s="77">
        <v>9542.1</v>
      </c>
      <c r="J222" s="77">
        <v>12925</v>
      </c>
      <c r="K222" s="77">
        <v>0</v>
      </c>
      <c r="L222" s="77">
        <v>4553.4042411</v>
      </c>
      <c r="M222" s="78">
        <v>1E-4</v>
      </c>
      <c r="N222" s="78">
        <v>2.3E-3</v>
      </c>
      <c r="O222" s="78">
        <v>2.9999999999999997E-4</v>
      </c>
    </row>
    <row r="223" spans="2:15">
      <c r="B223" t="s">
        <v>1866</v>
      </c>
      <c r="C223" t="s">
        <v>1867</v>
      </c>
      <c r="D223" t="s">
        <v>123</v>
      </c>
      <c r="E223" t="s">
        <v>944</v>
      </c>
      <c r="F223" t="s">
        <v>1868</v>
      </c>
      <c r="G223" t="s">
        <v>1029</v>
      </c>
      <c r="H223" t="s">
        <v>110</v>
      </c>
      <c r="I223" s="77">
        <v>10558.52</v>
      </c>
      <c r="J223" s="77">
        <v>13066</v>
      </c>
      <c r="K223" s="77">
        <v>0</v>
      </c>
      <c r="L223" s="77">
        <v>5564.3827386548801</v>
      </c>
      <c r="M223" s="78">
        <v>0</v>
      </c>
      <c r="N223" s="78">
        <v>2.8E-3</v>
      </c>
      <c r="O223" s="78">
        <v>4.0000000000000002E-4</v>
      </c>
    </row>
    <row r="224" spans="2:15">
      <c r="B224" t="s">
        <v>1869</v>
      </c>
      <c r="C224" t="s">
        <v>1870</v>
      </c>
      <c r="D224" t="s">
        <v>1771</v>
      </c>
      <c r="E224" t="s">
        <v>944</v>
      </c>
      <c r="F224" t="s">
        <v>1871</v>
      </c>
      <c r="G224" t="s">
        <v>1029</v>
      </c>
      <c r="H224" t="s">
        <v>106</v>
      </c>
      <c r="I224" s="77">
        <v>16381.52</v>
      </c>
      <c r="J224" s="77">
        <v>21183</v>
      </c>
      <c r="K224" s="77">
        <v>0</v>
      </c>
      <c r="L224" s="77">
        <v>12811.5995328672</v>
      </c>
      <c r="M224" s="78">
        <v>0</v>
      </c>
      <c r="N224" s="78">
        <v>6.3E-3</v>
      </c>
      <c r="O224" s="78">
        <v>8.9999999999999998E-4</v>
      </c>
    </row>
    <row r="225" spans="2:15">
      <c r="B225" t="s">
        <v>1872</v>
      </c>
      <c r="C225" t="s">
        <v>1873</v>
      </c>
      <c r="D225" t="s">
        <v>123</v>
      </c>
      <c r="E225" t="s">
        <v>944</v>
      </c>
      <c r="F225" t="s">
        <v>1874</v>
      </c>
      <c r="G225" t="s">
        <v>1029</v>
      </c>
      <c r="H225" t="s">
        <v>110</v>
      </c>
      <c r="I225" s="77">
        <v>16822.77</v>
      </c>
      <c r="J225" s="77">
        <v>9570</v>
      </c>
      <c r="K225" s="77">
        <v>0</v>
      </c>
      <c r="L225" s="77">
        <v>6493.5283215726004</v>
      </c>
      <c r="M225" s="78">
        <v>2.0000000000000001E-4</v>
      </c>
      <c r="N225" s="78">
        <v>3.2000000000000002E-3</v>
      </c>
      <c r="O225" s="78">
        <v>5.0000000000000001E-4</v>
      </c>
    </row>
    <row r="226" spans="2:15">
      <c r="B226" t="s">
        <v>1875</v>
      </c>
      <c r="C226" t="s">
        <v>1876</v>
      </c>
      <c r="D226" t="s">
        <v>1771</v>
      </c>
      <c r="E226" t="s">
        <v>944</v>
      </c>
      <c r="F226" t="s">
        <v>1877</v>
      </c>
      <c r="G226" t="s">
        <v>1029</v>
      </c>
      <c r="H226" t="s">
        <v>106</v>
      </c>
      <c r="I226" s="77">
        <v>15443.86</v>
      </c>
      <c r="J226" s="77">
        <v>8922</v>
      </c>
      <c r="K226" s="77">
        <v>0</v>
      </c>
      <c r="L226" s="77">
        <v>5087.2111905264001</v>
      </c>
      <c r="M226" s="78">
        <v>0</v>
      </c>
      <c r="N226" s="78">
        <v>2.5000000000000001E-3</v>
      </c>
      <c r="O226" s="78">
        <v>4.0000000000000002E-4</v>
      </c>
    </row>
    <row r="227" spans="2:15">
      <c r="B227" t="s">
        <v>1878</v>
      </c>
      <c r="C227" t="s">
        <v>1879</v>
      </c>
      <c r="D227" t="s">
        <v>1775</v>
      </c>
      <c r="E227" t="s">
        <v>944</v>
      </c>
      <c r="F227" t="s">
        <v>1880</v>
      </c>
      <c r="G227" t="s">
        <v>1029</v>
      </c>
      <c r="H227" t="s">
        <v>106</v>
      </c>
      <c r="I227" s="77">
        <v>25531.23</v>
      </c>
      <c r="J227" s="77">
        <v>1725</v>
      </c>
      <c r="K227" s="77">
        <v>0</v>
      </c>
      <c r="L227" s="77">
        <v>1626.0074450100001</v>
      </c>
      <c r="M227" s="78">
        <v>1E-4</v>
      </c>
      <c r="N227" s="78">
        <v>8.0000000000000004E-4</v>
      </c>
      <c r="O227" s="78">
        <v>1E-4</v>
      </c>
    </row>
    <row r="228" spans="2:15">
      <c r="B228" t="s">
        <v>1881</v>
      </c>
      <c r="C228" t="s">
        <v>1882</v>
      </c>
      <c r="D228" t="s">
        <v>1771</v>
      </c>
      <c r="E228" t="s">
        <v>944</v>
      </c>
      <c r="F228" t="s">
        <v>1883</v>
      </c>
      <c r="G228" t="s">
        <v>1029</v>
      </c>
      <c r="H228" t="s">
        <v>106</v>
      </c>
      <c r="I228" s="77">
        <v>19856.39</v>
      </c>
      <c r="J228" s="77">
        <v>9780</v>
      </c>
      <c r="K228" s="77">
        <v>0</v>
      </c>
      <c r="L228" s="77">
        <v>7169.6976458640002</v>
      </c>
      <c r="M228" s="78">
        <v>0</v>
      </c>
      <c r="N228" s="78">
        <v>3.5999999999999999E-3</v>
      </c>
      <c r="O228" s="78">
        <v>5.0000000000000001E-4</v>
      </c>
    </row>
    <row r="229" spans="2:15">
      <c r="B229" t="s">
        <v>1884</v>
      </c>
      <c r="C229" t="s">
        <v>1885</v>
      </c>
      <c r="D229" t="s">
        <v>123</v>
      </c>
      <c r="E229" t="s">
        <v>944</v>
      </c>
      <c r="F229" t="s">
        <v>1886</v>
      </c>
      <c r="G229" t="s">
        <v>1029</v>
      </c>
      <c r="H229" t="s">
        <v>110</v>
      </c>
      <c r="I229" s="77">
        <v>36954.94</v>
      </c>
      <c r="J229" s="77">
        <v>10561.999999999987</v>
      </c>
      <c r="K229" s="77">
        <v>0</v>
      </c>
      <c r="L229" s="77">
        <v>15743.0892886775</v>
      </c>
      <c r="M229" s="78">
        <v>1E-4</v>
      </c>
      <c r="N229" s="78">
        <v>7.7999999999999996E-3</v>
      </c>
      <c r="O229" s="78">
        <v>1.1000000000000001E-3</v>
      </c>
    </row>
    <row r="230" spans="2:15">
      <c r="B230" t="s">
        <v>1887</v>
      </c>
      <c r="C230" t="s">
        <v>1888</v>
      </c>
      <c r="D230" t="s">
        <v>1775</v>
      </c>
      <c r="E230" t="s">
        <v>944</v>
      </c>
      <c r="F230" t="s">
        <v>1889</v>
      </c>
      <c r="G230" t="s">
        <v>1047</v>
      </c>
      <c r="H230" t="s">
        <v>106</v>
      </c>
      <c r="I230" s="77">
        <v>3.86</v>
      </c>
      <c r="J230" s="77">
        <v>51226000</v>
      </c>
      <c r="K230" s="77">
        <v>0</v>
      </c>
      <c r="L230" s="77">
        <v>7300.2787312</v>
      </c>
      <c r="M230" s="78">
        <v>0</v>
      </c>
      <c r="N230" s="78">
        <v>3.5999999999999999E-3</v>
      </c>
      <c r="O230" s="78">
        <v>5.0000000000000001E-4</v>
      </c>
    </row>
    <row r="231" spans="2:15">
      <c r="B231" t="s">
        <v>1890</v>
      </c>
      <c r="C231" t="s">
        <v>1891</v>
      </c>
      <c r="D231" t="s">
        <v>1771</v>
      </c>
      <c r="E231" t="s">
        <v>944</v>
      </c>
      <c r="F231" t="s">
        <v>1892</v>
      </c>
      <c r="G231" t="s">
        <v>1047</v>
      </c>
      <c r="H231" t="s">
        <v>106</v>
      </c>
      <c r="I231" s="77">
        <v>3265.27</v>
      </c>
      <c r="J231" s="77">
        <v>68821</v>
      </c>
      <c r="K231" s="77">
        <v>0</v>
      </c>
      <c r="L231" s="77">
        <v>8296.6308950563998</v>
      </c>
      <c r="M231" s="78">
        <v>0</v>
      </c>
      <c r="N231" s="78">
        <v>4.1000000000000003E-3</v>
      </c>
      <c r="O231" s="78">
        <v>5.9999999999999995E-4</v>
      </c>
    </row>
    <row r="232" spans="2:15">
      <c r="B232" t="s">
        <v>1893</v>
      </c>
      <c r="C232" t="s">
        <v>1894</v>
      </c>
      <c r="D232" t="s">
        <v>1775</v>
      </c>
      <c r="E232" t="s">
        <v>944</v>
      </c>
      <c r="F232" t="s">
        <v>1895</v>
      </c>
      <c r="G232" t="s">
        <v>1047</v>
      </c>
      <c r="H232" t="s">
        <v>106</v>
      </c>
      <c r="I232" s="77">
        <v>49646.82</v>
      </c>
      <c r="J232" s="77">
        <v>1092</v>
      </c>
      <c r="K232" s="77">
        <v>0</v>
      </c>
      <c r="L232" s="77">
        <v>2001.5929690848</v>
      </c>
      <c r="M232" s="78">
        <v>4.3E-3</v>
      </c>
      <c r="N232" s="78">
        <v>1E-3</v>
      </c>
      <c r="O232" s="78">
        <v>1E-4</v>
      </c>
    </row>
    <row r="233" spans="2:15">
      <c r="B233" t="s">
        <v>1896</v>
      </c>
      <c r="C233" t="s">
        <v>1897</v>
      </c>
      <c r="D233" t="s">
        <v>1771</v>
      </c>
      <c r="E233" t="s">
        <v>944</v>
      </c>
      <c r="F233" t="s">
        <v>1898</v>
      </c>
      <c r="G233" t="s">
        <v>1047</v>
      </c>
      <c r="H233" t="s">
        <v>106</v>
      </c>
      <c r="I233" s="77">
        <v>30290.37</v>
      </c>
      <c r="J233" s="77">
        <v>8524</v>
      </c>
      <c r="K233" s="77">
        <v>0</v>
      </c>
      <c r="L233" s="77">
        <v>9532.5636044496005</v>
      </c>
      <c r="M233" s="78">
        <v>0</v>
      </c>
      <c r="N233" s="78">
        <v>4.7000000000000002E-3</v>
      </c>
      <c r="O233" s="78">
        <v>6.9999999999999999E-4</v>
      </c>
    </row>
    <row r="234" spans="2:15">
      <c r="B234" t="s">
        <v>1899</v>
      </c>
      <c r="C234" t="s">
        <v>1900</v>
      </c>
      <c r="D234" t="s">
        <v>123</v>
      </c>
      <c r="E234" t="s">
        <v>944</v>
      </c>
      <c r="F234" t="s">
        <v>1901</v>
      </c>
      <c r="G234" t="s">
        <v>1047</v>
      </c>
      <c r="H234" t="s">
        <v>120</v>
      </c>
      <c r="I234" s="77">
        <v>5827323.54</v>
      </c>
      <c r="J234" s="77">
        <v>100.50280000000014</v>
      </c>
      <c r="K234" s="77">
        <v>0</v>
      </c>
      <c r="L234" s="77">
        <v>14340.527868108</v>
      </c>
      <c r="M234" s="78">
        <v>8.9999999999999993E-3</v>
      </c>
      <c r="N234" s="78">
        <v>7.1000000000000004E-3</v>
      </c>
      <c r="O234" s="78">
        <v>1E-3</v>
      </c>
    </row>
    <row r="235" spans="2:15">
      <c r="B235" t="s">
        <v>1902</v>
      </c>
      <c r="C235" t="s">
        <v>1903</v>
      </c>
      <c r="D235" t="s">
        <v>1904</v>
      </c>
      <c r="E235" t="s">
        <v>944</v>
      </c>
      <c r="F235" t="s">
        <v>1339</v>
      </c>
      <c r="G235" t="s">
        <v>967</v>
      </c>
      <c r="H235" t="s">
        <v>113</v>
      </c>
      <c r="I235" s="77">
        <v>197013.14</v>
      </c>
      <c r="J235" s="77">
        <v>1006</v>
      </c>
      <c r="K235" s="77">
        <v>218.68458000000001</v>
      </c>
      <c r="L235" s="77">
        <v>9477.7706185482803</v>
      </c>
      <c r="M235" s="78">
        <v>1.1000000000000001E-3</v>
      </c>
      <c r="N235" s="78">
        <v>4.7000000000000002E-3</v>
      </c>
      <c r="O235" s="78">
        <v>6.9999999999999999E-4</v>
      </c>
    </row>
    <row r="236" spans="2:15">
      <c r="B236" t="s">
        <v>1905</v>
      </c>
      <c r="C236" t="s">
        <v>1906</v>
      </c>
      <c r="D236" t="s">
        <v>1775</v>
      </c>
      <c r="E236" t="s">
        <v>944</v>
      </c>
      <c r="F236" t="s">
        <v>1907</v>
      </c>
      <c r="G236" t="s">
        <v>1908</v>
      </c>
      <c r="H236" t="s">
        <v>106</v>
      </c>
      <c r="I236" s="77">
        <v>3750.65</v>
      </c>
      <c r="J236" s="77">
        <v>53169</v>
      </c>
      <c r="K236" s="77">
        <v>0</v>
      </c>
      <c r="L236" s="77">
        <v>7362.5239996620003</v>
      </c>
      <c r="M236" s="78">
        <v>0</v>
      </c>
      <c r="N236" s="78">
        <v>3.5999999999999999E-3</v>
      </c>
      <c r="O236" s="78">
        <v>5.0000000000000001E-4</v>
      </c>
    </row>
    <row r="237" spans="2:15">
      <c r="B237" t="s">
        <v>1909</v>
      </c>
      <c r="C237" t="s">
        <v>1910</v>
      </c>
      <c r="D237" t="s">
        <v>1775</v>
      </c>
      <c r="E237" t="s">
        <v>944</v>
      </c>
      <c r="F237" t="s">
        <v>1911</v>
      </c>
      <c r="G237" t="s">
        <v>1783</v>
      </c>
      <c r="H237" t="s">
        <v>106</v>
      </c>
      <c r="I237" s="77">
        <v>99293.64</v>
      </c>
      <c r="J237" s="77">
        <v>128</v>
      </c>
      <c r="K237" s="77">
        <v>0</v>
      </c>
      <c r="L237" s="77">
        <v>469.23791216640001</v>
      </c>
      <c r="M237" s="78">
        <v>5.9999999999999995E-4</v>
      </c>
      <c r="N237" s="78">
        <v>2.0000000000000001E-4</v>
      </c>
      <c r="O237" s="78">
        <v>0</v>
      </c>
    </row>
    <row r="238" spans="2:15">
      <c r="B238" t="s">
        <v>1912</v>
      </c>
      <c r="C238" t="s">
        <v>1913</v>
      </c>
      <c r="D238" t="s">
        <v>1775</v>
      </c>
      <c r="E238" t="s">
        <v>944</v>
      </c>
      <c r="F238" t="s">
        <v>1914</v>
      </c>
      <c r="G238" t="s">
        <v>1153</v>
      </c>
      <c r="H238" t="s">
        <v>106</v>
      </c>
      <c r="I238" s="77">
        <v>24537.71</v>
      </c>
      <c r="J238" s="77">
        <v>12001</v>
      </c>
      <c r="K238" s="77">
        <v>0</v>
      </c>
      <c r="L238" s="77">
        <v>10872.092970653201</v>
      </c>
      <c r="M238" s="78">
        <v>0</v>
      </c>
      <c r="N238" s="78">
        <v>5.4000000000000003E-3</v>
      </c>
      <c r="O238" s="78">
        <v>8.0000000000000004E-4</v>
      </c>
    </row>
    <row r="239" spans="2:15">
      <c r="B239" t="s">
        <v>1915</v>
      </c>
      <c r="C239" t="s">
        <v>1916</v>
      </c>
      <c r="D239" t="s">
        <v>1771</v>
      </c>
      <c r="E239" t="s">
        <v>944</v>
      </c>
      <c r="F239" t="s">
        <v>1917</v>
      </c>
      <c r="G239" t="s">
        <v>1153</v>
      </c>
      <c r="H239" t="s">
        <v>106</v>
      </c>
      <c r="I239" s="77">
        <v>152079.88</v>
      </c>
      <c r="J239" s="77">
        <v>323</v>
      </c>
      <c r="K239" s="77">
        <v>0</v>
      </c>
      <c r="L239" s="77">
        <v>1813.5769017808</v>
      </c>
      <c r="M239" s="78">
        <v>5.0000000000000001E-4</v>
      </c>
      <c r="N239" s="78">
        <v>8.9999999999999998E-4</v>
      </c>
      <c r="O239" s="78">
        <v>1E-4</v>
      </c>
    </row>
    <row r="240" spans="2:15">
      <c r="B240" t="s">
        <v>1918</v>
      </c>
      <c r="C240" t="s">
        <v>1919</v>
      </c>
      <c r="D240" t="s">
        <v>1775</v>
      </c>
      <c r="E240" t="s">
        <v>944</v>
      </c>
      <c r="F240" t="s">
        <v>1920</v>
      </c>
      <c r="G240" t="s">
        <v>1153</v>
      </c>
      <c r="H240" t="s">
        <v>106</v>
      </c>
      <c r="I240" s="77">
        <v>8714.75</v>
      </c>
      <c r="J240" s="77">
        <v>28153</v>
      </c>
      <c r="K240" s="77">
        <v>0</v>
      </c>
      <c r="L240" s="77">
        <v>9058.1874912099993</v>
      </c>
      <c r="M240" s="78">
        <v>0</v>
      </c>
      <c r="N240" s="78">
        <v>4.4999999999999997E-3</v>
      </c>
      <c r="O240" s="78">
        <v>5.9999999999999995E-4</v>
      </c>
    </row>
    <row r="241" spans="2:15">
      <c r="B241" t="s">
        <v>1921</v>
      </c>
      <c r="C241" t="s">
        <v>1922</v>
      </c>
      <c r="D241" t="s">
        <v>1771</v>
      </c>
      <c r="E241" t="s">
        <v>944</v>
      </c>
      <c r="F241" t="s">
        <v>1923</v>
      </c>
      <c r="G241" t="s">
        <v>1164</v>
      </c>
      <c r="H241" t="s">
        <v>106</v>
      </c>
      <c r="I241" s="77">
        <v>98564.9</v>
      </c>
      <c r="J241" s="77">
        <v>3612</v>
      </c>
      <c r="K241" s="77">
        <v>0</v>
      </c>
      <c r="L241" s="77">
        <v>13144.126182096001</v>
      </c>
      <c r="M241" s="78">
        <v>0</v>
      </c>
      <c r="N241" s="78">
        <v>6.4999999999999997E-3</v>
      </c>
      <c r="O241" s="78">
        <v>8.9999999999999998E-4</v>
      </c>
    </row>
    <row r="242" spans="2:15">
      <c r="B242" t="s">
        <v>1924</v>
      </c>
      <c r="C242" t="s">
        <v>1925</v>
      </c>
      <c r="D242" t="s">
        <v>123</v>
      </c>
      <c r="E242" t="s">
        <v>944</v>
      </c>
      <c r="F242" t="s">
        <v>1926</v>
      </c>
      <c r="G242" t="s">
        <v>1023</v>
      </c>
      <c r="H242" t="s">
        <v>110</v>
      </c>
      <c r="I242" s="77">
        <v>948254.3</v>
      </c>
      <c r="J242" s="77">
        <v>107.2</v>
      </c>
      <c r="K242" s="77">
        <v>0</v>
      </c>
      <c r="L242" s="77">
        <v>4100.0664939606404</v>
      </c>
      <c r="M242" s="78">
        <v>5.9999999999999995E-4</v>
      </c>
      <c r="N242" s="78">
        <v>2E-3</v>
      </c>
      <c r="O242" s="78">
        <v>2.9999999999999997E-4</v>
      </c>
    </row>
    <row r="243" spans="2:15">
      <c r="B243" t="s">
        <v>1927</v>
      </c>
      <c r="C243" t="s">
        <v>1928</v>
      </c>
      <c r="D243" t="s">
        <v>1775</v>
      </c>
      <c r="E243" t="s">
        <v>944</v>
      </c>
      <c r="F243" t="s">
        <v>1929</v>
      </c>
      <c r="G243" t="s">
        <v>1793</v>
      </c>
      <c r="H243" t="s">
        <v>106</v>
      </c>
      <c r="I243" s="77">
        <v>7446.15</v>
      </c>
      <c r="J243" s="77">
        <v>12790</v>
      </c>
      <c r="K243" s="77">
        <v>0</v>
      </c>
      <c r="L243" s="77">
        <v>3516.1226638200001</v>
      </c>
      <c r="M243" s="78">
        <v>0</v>
      </c>
      <c r="N243" s="78">
        <v>1.6999999999999999E-3</v>
      </c>
      <c r="O243" s="78">
        <v>2.0000000000000001E-4</v>
      </c>
    </row>
    <row r="244" spans="2:15">
      <c r="B244" t="s">
        <v>1930</v>
      </c>
      <c r="C244" t="s">
        <v>1931</v>
      </c>
      <c r="D244" t="s">
        <v>1771</v>
      </c>
      <c r="E244" t="s">
        <v>944</v>
      </c>
      <c r="F244" t="s">
        <v>1932</v>
      </c>
      <c r="G244" t="s">
        <v>1793</v>
      </c>
      <c r="H244" t="s">
        <v>106</v>
      </c>
      <c r="I244" s="77">
        <v>3309.4</v>
      </c>
      <c r="J244" s="77">
        <v>30782</v>
      </c>
      <c r="K244" s="77">
        <v>0</v>
      </c>
      <c r="L244" s="77">
        <v>3761.0385835359998</v>
      </c>
      <c r="M244" s="78">
        <v>0</v>
      </c>
      <c r="N244" s="78">
        <v>1.9E-3</v>
      </c>
      <c r="O244" s="78">
        <v>2.9999999999999997E-4</v>
      </c>
    </row>
    <row r="245" spans="2:15">
      <c r="B245" t="s">
        <v>1933</v>
      </c>
      <c r="C245" t="s">
        <v>1934</v>
      </c>
      <c r="D245" t="s">
        <v>1775</v>
      </c>
      <c r="E245" t="s">
        <v>944</v>
      </c>
      <c r="F245" t="s">
        <v>1935</v>
      </c>
      <c r="G245" t="s">
        <v>946</v>
      </c>
      <c r="H245" t="s">
        <v>106</v>
      </c>
      <c r="I245" s="77">
        <v>14616.51</v>
      </c>
      <c r="J245" s="77">
        <v>14423</v>
      </c>
      <c r="K245" s="77">
        <v>0</v>
      </c>
      <c r="L245" s="77">
        <v>7783.2500641116003</v>
      </c>
      <c r="M245" s="78">
        <v>0</v>
      </c>
      <c r="N245" s="78">
        <v>3.8999999999999998E-3</v>
      </c>
      <c r="O245" s="78">
        <v>5.0000000000000001E-4</v>
      </c>
    </row>
    <row r="246" spans="2:15">
      <c r="B246" t="s">
        <v>1936</v>
      </c>
      <c r="C246" t="s">
        <v>1937</v>
      </c>
      <c r="D246" t="s">
        <v>1938</v>
      </c>
      <c r="E246" t="s">
        <v>944</v>
      </c>
      <c r="F246" t="s">
        <v>1939</v>
      </c>
      <c r="G246" t="s">
        <v>946</v>
      </c>
      <c r="H246" t="s">
        <v>110</v>
      </c>
      <c r="I246" s="77">
        <v>6177.54</v>
      </c>
      <c r="J246" s="77">
        <v>66840</v>
      </c>
      <c r="K246" s="77">
        <v>0</v>
      </c>
      <c r="L246" s="77">
        <v>16654.181806382399</v>
      </c>
      <c r="M246" s="78">
        <v>0</v>
      </c>
      <c r="N246" s="78">
        <v>8.3000000000000001E-3</v>
      </c>
      <c r="O246" s="78">
        <v>1.1999999999999999E-3</v>
      </c>
    </row>
    <row r="247" spans="2:15">
      <c r="B247" t="s">
        <v>1940</v>
      </c>
      <c r="C247" t="s">
        <v>1941</v>
      </c>
      <c r="D247" t="s">
        <v>1775</v>
      </c>
      <c r="E247" t="s">
        <v>944</v>
      </c>
      <c r="F247" t="s">
        <v>1942</v>
      </c>
      <c r="G247" t="s">
        <v>946</v>
      </c>
      <c r="H247" t="s">
        <v>106</v>
      </c>
      <c r="I247" s="77">
        <v>4302.22</v>
      </c>
      <c r="J247" s="77">
        <v>86257</v>
      </c>
      <c r="K247" s="77">
        <v>73.223740000000006</v>
      </c>
      <c r="L247" s="77">
        <v>13774.109862736799</v>
      </c>
      <c r="M247" s="78">
        <v>0</v>
      </c>
      <c r="N247" s="78">
        <v>6.7999999999999996E-3</v>
      </c>
      <c r="O247" s="78">
        <v>1E-3</v>
      </c>
    </row>
    <row r="248" spans="2:15">
      <c r="B248" t="s">
        <v>1943</v>
      </c>
      <c r="C248" t="s">
        <v>1944</v>
      </c>
      <c r="D248" t="s">
        <v>1775</v>
      </c>
      <c r="E248" t="s">
        <v>944</v>
      </c>
      <c r="F248" t="s">
        <v>1945</v>
      </c>
      <c r="G248" t="s">
        <v>946</v>
      </c>
      <c r="H248" t="s">
        <v>106</v>
      </c>
      <c r="I248" s="77">
        <v>3695.49</v>
      </c>
      <c r="J248" s="77">
        <v>40822</v>
      </c>
      <c r="K248" s="77">
        <v>0.54693000000000003</v>
      </c>
      <c r="L248" s="77">
        <v>5570.1981794375997</v>
      </c>
      <c r="M248" s="78">
        <v>0</v>
      </c>
      <c r="N248" s="78">
        <v>2.8E-3</v>
      </c>
      <c r="O248" s="78">
        <v>4.0000000000000002E-4</v>
      </c>
    </row>
    <row r="249" spans="2:15">
      <c r="B249" t="s">
        <v>1946</v>
      </c>
      <c r="C249" t="s">
        <v>1947</v>
      </c>
      <c r="D249" t="s">
        <v>1775</v>
      </c>
      <c r="E249" t="s">
        <v>944</v>
      </c>
      <c r="F249" t="s">
        <v>1948</v>
      </c>
      <c r="G249" t="s">
        <v>946</v>
      </c>
      <c r="H249" t="s">
        <v>106</v>
      </c>
      <c r="I249" s="77">
        <v>14892.29</v>
      </c>
      <c r="J249" s="77">
        <v>11806</v>
      </c>
      <c r="K249" s="77">
        <v>0</v>
      </c>
      <c r="L249" s="77">
        <v>6491.2144323208004</v>
      </c>
      <c r="M249" s="78">
        <v>0</v>
      </c>
      <c r="N249" s="78">
        <v>3.2000000000000002E-3</v>
      </c>
      <c r="O249" s="78">
        <v>5.0000000000000001E-4</v>
      </c>
    </row>
    <row r="250" spans="2:15">
      <c r="B250" t="s">
        <v>1949</v>
      </c>
      <c r="C250" t="s">
        <v>1950</v>
      </c>
      <c r="D250" t="s">
        <v>1771</v>
      </c>
      <c r="E250" t="s">
        <v>944</v>
      </c>
      <c r="F250" t="s">
        <v>1951</v>
      </c>
      <c r="G250" t="s">
        <v>946</v>
      </c>
      <c r="H250" t="s">
        <v>106</v>
      </c>
      <c r="I250" s="77">
        <v>30060.36</v>
      </c>
      <c r="J250" s="77">
        <v>10064</v>
      </c>
      <c r="K250" s="77">
        <v>0</v>
      </c>
      <c r="L250" s="77">
        <v>11169.3139354368</v>
      </c>
      <c r="M250" s="78">
        <v>0</v>
      </c>
      <c r="N250" s="78">
        <v>5.4999999999999997E-3</v>
      </c>
      <c r="O250" s="78">
        <v>8.0000000000000004E-4</v>
      </c>
    </row>
    <row r="251" spans="2:15">
      <c r="B251" t="s">
        <v>1952</v>
      </c>
      <c r="C251" t="s">
        <v>1953</v>
      </c>
      <c r="D251" t="s">
        <v>1775</v>
      </c>
      <c r="E251" t="s">
        <v>944</v>
      </c>
      <c r="F251" t="s">
        <v>1954</v>
      </c>
      <c r="G251" t="s">
        <v>1103</v>
      </c>
      <c r="H251" t="s">
        <v>106</v>
      </c>
      <c r="I251" s="77">
        <v>5148.38</v>
      </c>
      <c r="J251" s="77">
        <v>14399</v>
      </c>
      <c r="K251" s="77">
        <v>0</v>
      </c>
      <c r="L251" s="77">
        <v>2736.9358520504002</v>
      </c>
      <c r="M251" s="78">
        <v>0</v>
      </c>
      <c r="N251" s="78">
        <v>1.4E-3</v>
      </c>
      <c r="O251" s="78">
        <v>2.0000000000000001E-4</v>
      </c>
    </row>
    <row r="252" spans="2:15">
      <c r="B252" t="s">
        <v>1955</v>
      </c>
      <c r="C252" t="s">
        <v>1956</v>
      </c>
      <c r="D252" t="s">
        <v>1771</v>
      </c>
      <c r="E252" t="s">
        <v>944</v>
      </c>
      <c r="F252" t="s">
        <v>1957</v>
      </c>
      <c r="G252" t="s">
        <v>1103</v>
      </c>
      <c r="H252" t="s">
        <v>106</v>
      </c>
      <c r="I252" s="77">
        <v>9652.41</v>
      </c>
      <c r="J252" s="77">
        <v>5099</v>
      </c>
      <c r="K252" s="77">
        <v>0</v>
      </c>
      <c r="L252" s="77">
        <v>1817.1152167427999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1958</v>
      </c>
      <c r="C253" t="s">
        <v>1959</v>
      </c>
      <c r="D253" t="s">
        <v>1775</v>
      </c>
      <c r="E253" t="s">
        <v>944</v>
      </c>
      <c r="F253" t="s">
        <v>1960</v>
      </c>
      <c r="G253" t="s">
        <v>1103</v>
      </c>
      <c r="H253" t="s">
        <v>106</v>
      </c>
      <c r="I253" s="77">
        <v>8948.84</v>
      </c>
      <c r="J253" s="77">
        <v>7509</v>
      </c>
      <c r="K253" s="77">
        <v>0</v>
      </c>
      <c r="L253" s="77">
        <v>2480.9073165551999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1961</v>
      </c>
      <c r="C254" t="s">
        <v>1962</v>
      </c>
      <c r="D254" t="s">
        <v>1771</v>
      </c>
      <c r="E254" t="s">
        <v>944</v>
      </c>
      <c r="F254" t="s">
        <v>1963</v>
      </c>
      <c r="G254" t="s">
        <v>1103</v>
      </c>
      <c r="H254" t="s">
        <v>106</v>
      </c>
      <c r="I254" s="77">
        <v>5239.88</v>
      </c>
      <c r="J254" s="77">
        <v>38767</v>
      </c>
      <c r="K254" s="77">
        <v>0</v>
      </c>
      <c r="L254" s="77">
        <v>7499.7230802832</v>
      </c>
      <c r="M254" s="78">
        <v>0</v>
      </c>
      <c r="N254" s="78">
        <v>3.7000000000000002E-3</v>
      </c>
      <c r="O254" s="78">
        <v>5.0000000000000001E-4</v>
      </c>
    </row>
    <row r="255" spans="2:15">
      <c r="B255" t="s">
        <v>1964</v>
      </c>
      <c r="C255" t="s">
        <v>1965</v>
      </c>
      <c r="D255" t="s">
        <v>1775</v>
      </c>
      <c r="E255" t="s">
        <v>944</v>
      </c>
      <c r="F255" t="s">
        <v>1966</v>
      </c>
      <c r="G255" t="s">
        <v>1103</v>
      </c>
      <c r="H255" t="s">
        <v>106</v>
      </c>
      <c r="I255" s="77">
        <v>8935.3700000000008</v>
      </c>
      <c r="J255" s="77">
        <v>33505</v>
      </c>
      <c r="K255" s="77">
        <v>0</v>
      </c>
      <c r="L255" s="77">
        <v>11053.093792702</v>
      </c>
      <c r="M255" s="78">
        <v>0</v>
      </c>
      <c r="N255" s="78">
        <v>5.4999999999999997E-3</v>
      </c>
      <c r="O255" s="78">
        <v>8.0000000000000004E-4</v>
      </c>
    </row>
    <row r="256" spans="2:15">
      <c r="B256" t="s">
        <v>1967</v>
      </c>
      <c r="C256" t="s">
        <v>1968</v>
      </c>
      <c r="D256" t="s">
        <v>1775</v>
      </c>
      <c r="E256" t="s">
        <v>944</v>
      </c>
      <c r="F256" t="s">
        <v>1969</v>
      </c>
      <c r="G256" t="s">
        <v>1103</v>
      </c>
      <c r="H256" t="s">
        <v>106</v>
      </c>
      <c r="I256" s="77">
        <v>9482.5400000000009</v>
      </c>
      <c r="J256" s="77">
        <v>25333</v>
      </c>
      <c r="K256" s="77">
        <v>0</v>
      </c>
      <c r="L256" s="77">
        <v>8868.9661804743992</v>
      </c>
      <c r="M256" s="78">
        <v>0</v>
      </c>
      <c r="N256" s="78">
        <v>4.4000000000000003E-3</v>
      </c>
      <c r="O256" s="78">
        <v>5.9999999999999995E-4</v>
      </c>
    </row>
    <row r="257" spans="2:15">
      <c r="B257" t="s">
        <v>1970</v>
      </c>
      <c r="C257" t="s">
        <v>1971</v>
      </c>
      <c r="D257" t="s">
        <v>1775</v>
      </c>
      <c r="E257" t="s">
        <v>944</v>
      </c>
      <c r="F257" t="s">
        <v>1972</v>
      </c>
      <c r="G257" t="s">
        <v>1103</v>
      </c>
      <c r="H257" t="s">
        <v>106</v>
      </c>
      <c r="I257" s="77">
        <v>34405.25</v>
      </c>
      <c r="J257" s="77">
        <v>1486</v>
      </c>
      <c r="K257" s="77">
        <v>0</v>
      </c>
      <c r="L257" s="77">
        <v>1887.5793593799999</v>
      </c>
      <c r="M257" s="78">
        <v>1E-4</v>
      </c>
      <c r="N257" s="78">
        <v>8.9999999999999998E-4</v>
      </c>
      <c r="O257" s="78">
        <v>1E-4</v>
      </c>
    </row>
    <row r="258" spans="2:15">
      <c r="B258" t="s">
        <v>1973</v>
      </c>
      <c r="C258" t="s">
        <v>1974</v>
      </c>
      <c r="D258" t="s">
        <v>1771</v>
      </c>
      <c r="E258" t="s">
        <v>944</v>
      </c>
      <c r="F258" t="s">
        <v>1975</v>
      </c>
      <c r="G258" t="s">
        <v>1103</v>
      </c>
      <c r="H258" t="s">
        <v>106</v>
      </c>
      <c r="I258" s="77">
        <v>8549.2800000000007</v>
      </c>
      <c r="J258" s="77">
        <v>23432</v>
      </c>
      <c r="K258" s="77">
        <v>0</v>
      </c>
      <c r="L258" s="77">
        <v>7396.0628332032002</v>
      </c>
      <c r="M258" s="78">
        <v>0</v>
      </c>
      <c r="N258" s="78">
        <v>3.7000000000000002E-3</v>
      </c>
      <c r="O258" s="78">
        <v>5.0000000000000001E-4</v>
      </c>
    </row>
    <row r="259" spans="2:15">
      <c r="B259" t="s">
        <v>1976</v>
      </c>
      <c r="C259" t="s">
        <v>1977</v>
      </c>
      <c r="D259" t="s">
        <v>1771</v>
      </c>
      <c r="E259" t="s">
        <v>944</v>
      </c>
      <c r="F259" t="s">
        <v>1978</v>
      </c>
      <c r="G259" t="s">
        <v>1040</v>
      </c>
      <c r="H259" t="s">
        <v>106</v>
      </c>
      <c r="I259" s="77">
        <v>6067.23</v>
      </c>
      <c r="J259" s="77">
        <v>7615</v>
      </c>
      <c r="K259" s="77">
        <v>0</v>
      </c>
      <c r="L259" s="77">
        <v>1705.7762321340001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1979</v>
      </c>
      <c r="C260" t="s">
        <v>1980</v>
      </c>
      <c r="D260" t="s">
        <v>1771</v>
      </c>
      <c r="E260" t="s">
        <v>944</v>
      </c>
      <c r="F260" t="s">
        <v>1981</v>
      </c>
      <c r="G260" t="s">
        <v>1040</v>
      </c>
      <c r="H260" t="s">
        <v>106</v>
      </c>
      <c r="I260" s="77">
        <v>12410.24</v>
      </c>
      <c r="J260" s="77">
        <v>3614</v>
      </c>
      <c r="K260" s="77">
        <v>0</v>
      </c>
      <c r="L260" s="77">
        <v>1655.8844237312001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1982</v>
      </c>
      <c r="C261" t="s">
        <v>1983</v>
      </c>
      <c r="D261" t="s">
        <v>123</v>
      </c>
      <c r="E261" t="s">
        <v>944</v>
      </c>
      <c r="F261" t="s">
        <v>1984</v>
      </c>
      <c r="G261" t="s">
        <v>1040</v>
      </c>
      <c r="H261" t="s">
        <v>106</v>
      </c>
      <c r="I261" s="77">
        <v>2018.73</v>
      </c>
      <c r="J261" s="77">
        <v>138300</v>
      </c>
      <c r="K261" s="77">
        <v>0</v>
      </c>
      <c r="L261" s="77">
        <v>10307.708054279999</v>
      </c>
      <c r="M261" s="78">
        <v>0</v>
      </c>
      <c r="N261" s="78">
        <v>5.1000000000000004E-3</v>
      </c>
      <c r="O261" s="78">
        <v>6.9999999999999999E-4</v>
      </c>
    </row>
    <row r="262" spans="2:15">
      <c r="B262" t="s">
        <v>1985</v>
      </c>
      <c r="C262" t="s">
        <v>1986</v>
      </c>
      <c r="D262" t="s">
        <v>1771</v>
      </c>
      <c r="E262" t="s">
        <v>944</v>
      </c>
      <c r="F262" t="s">
        <v>1987</v>
      </c>
      <c r="G262" t="s">
        <v>123</v>
      </c>
      <c r="H262" t="s">
        <v>106</v>
      </c>
      <c r="I262" s="77">
        <v>4743.47</v>
      </c>
      <c r="J262" s="77">
        <v>9645</v>
      </c>
      <c r="K262" s="77">
        <v>0</v>
      </c>
      <c r="L262" s="77">
        <v>1689.118360098</v>
      </c>
      <c r="M262" s="78">
        <v>0</v>
      </c>
      <c r="N262" s="78">
        <v>8.0000000000000004E-4</v>
      </c>
      <c r="O262" s="78">
        <v>1E-4</v>
      </c>
    </row>
    <row r="263" spans="2:15">
      <c r="B263" t="s">
        <v>1988</v>
      </c>
      <c r="C263" t="s">
        <v>1989</v>
      </c>
      <c r="D263" t="s">
        <v>123</v>
      </c>
      <c r="E263" t="s">
        <v>944</v>
      </c>
      <c r="F263" t="s">
        <v>1990</v>
      </c>
      <c r="G263" t="s">
        <v>1552</v>
      </c>
      <c r="H263" t="s">
        <v>110</v>
      </c>
      <c r="I263" s="77">
        <v>9597.25</v>
      </c>
      <c r="J263" s="77">
        <v>14226</v>
      </c>
      <c r="K263" s="77">
        <v>0</v>
      </c>
      <c r="L263" s="77">
        <v>5506.8203198190004</v>
      </c>
      <c r="M263" s="78">
        <v>0</v>
      </c>
      <c r="N263" s="78">
        <v>2.7000000000000001E-3</v>
      </c>
      <c r="O263" s="78">
        <v>4.0000000000000002E-4</v>
      </c>
    </row>
    <row r="264" spans="2:15">
      <c r="B264" t="s">
        <v>239</v>
      </c>
      <c r="E264" s="16"/>
      <c r="F264" s="16"/>
      <c r="G264" s="16"/>
    </row>
    <row r="265" spans="2:15">
      <c r="B265" t="s">
        <v>339</v>
      </c>
      <c r="E265" s="16"/>
      <c r="F265" s="16"/>
      <c r="G265" s="16"/>
    </row>
    <row r="266" spans="2:15">
      <c r="B266" t="s">
        <v>340</v>
      </c>
      <c r="E266" s="16"/>
      <c r="F266" s="16"/>
      <c r="G266" s="16"/>
    </row>
    <row r="267" spans="2:15">
      <c r="B267" t="s">
        <v>341</v>
      </c>
      <c r="E267" s="16"/>
      <c r="F267" s="16"/>
      <c r="G267" s="16"/>
    </row>
    <row r="268" spans="2:15">
      <c r="B268" t="s">
        <v>342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4032</v>
      </c>
    </row>
    <row r="3" spans="2:63" s="1" customFormat="1">
      <c r="B3" s="2" t="s">
        <v>2</v>
      </c>
      <c r="C3" s="26" t="s">
        <v>4033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BK6" s="19"/>
    </row>
    <row r="7" spans="2:63" ht="26.25" customHeight="1">
      <c r="B7" s="116" t="s">
        <v>194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30059209.609999999</v>
      </c>
      <c r="I11" s="7"/>
      <c r="J11" s="75">
        <v>0</v>
      </c>
      <c r="K11" s="75">
        <v>1780239.4562869847</v>
      </c>
      <c r="L11" s="7"/>
      <c r="M11" s="76">
        <v>1</v>
      </c>
      <c r="N11" s="76">
        <v>0.1249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14220291.039999999</v>
      </c>
      <c r="J12" s="81">
        <v>0</v>
      </c>
      <c r="K12" s="81">
        <v>432921.25180764601</v>
      </c>
      <c r="M12" s="80">
        <v>0.2432</v>
      </c>
      <c r="N12" s="80">
        <v>3.04E-2</v>
      </c>
    </row>
    <row r="13" spans="2:63">
      <c r="B13" s="79" t="s">
        <v>1991</v>
      </c>
      <c r="D13" s="16"/>
      <c r="E13" s="16"/>
      <c r="F13" s="16"/>
      <c r="G13" s="16"/>
      <c r="H13" s="81">
        <v>13485654.5</v>
      </c>
      <c r="J13" s="81">
        <v>0</v>
      </c>
      <c r="K13" s="81">
        <v>425922.9875707</v>
      </c>
      <c r="M13" s="80">
        <v>0.23930000000000001</v>
      </c>
      <c r="N13" s="80">
        <v>2.9899999999999999E-2</v>
      </c>
    </row>
    <row r="14" spans="2:63">
      <c r="B14" t="s">
        <v>1992</v>
      </c>
      <c r="C14" t="s">
        <v>1993</v>
      </c>
      <c r="D14" t="s">
        <v>100</v>
      </c>
      <c r="E14" t="s">
        <v>1994</v>
      </c>
      <c r="F14" t="s">
        <v>1995</v>
      </c>
      <c r="G14" t="s">
        <v>102</v>
      </c>
      <c r="H14" s="77">
        <v>3597038</v>
      </c>
      <c r="I14" s="77">
        <v>1775</v>
      </c>
      <c r="J14" s="77">
        <v>0</v>
      </c>
      <c r="K14" s="77">
        <v>63847.424500000001</v>
      </c>
      <c r="L14" s="78">
        <v>0.1003</v>
      </c>
      <c r="M14" s="78">
        <v>3.5900000000000001E-2</v>
      </c>
      <c r="N14" s="78">
        <v>4.4999999999999997E-3</v>
      </c>
    </row>
    <row r="15" spans="2:63">
      <c r="B15" t="s">
        <v>1996</v>
      </c>
      <c r="C15" t="s">
        <v>1997</v>
      </c>
      <c r="D15" t="s">
        <v>100</v>
      </c>
      <c r="E15" t="s">
        <v>1994</v>
      </c>
      <c r="F15" t="s">
        <v>1995</v>
      </c>
      <c r="G15" t="s">
        <v>102</v>
      </c>
      <c r="H15" s="77">
        <v>899043.18</v>
      </c>
      <c r="I15" s="77">
        <v>3159</v>
      </c>
      <c r="J15" s="77">
        <v>0</v>
      </c>
      <c r="K15" s="77">
        <v>28400.7740562</v>
      </c>
      <c r="L15" s="78">
        <v>1.3299999999999999E-2</v>
      </c>
      <c r="M15" s="78">
        <v>1.6E-2</v>
      </c>
      <c r="N15" s="78">
        <v>2E-3</v>
      </c>
    </row>
    <row r="16" spans="2:63">
      <c r="B16" t="s">
        <v>1998</v>
      </c>
      <c r="C16" t="s">
        <v>1999</v>
      </c>
      <c r="D16" t="s">
        <v>100</v>
      </c>
      <c r="E16" t="s">
        <v>1994</v>
      </c>
      <c r="F16" t="s">
        <v>1995</v>
      </c>
      <c r="G16" t="s">
        <v>102</v>
      </c>
      <c r="H16" s="77">
        <v>1756901.74</v>
      </c>
      <c r="I16" s="77">
        <v>1753</v>
      </c>
      <c r="J16" s="77">
        <v>0</v>
      </c>
      <c r="K16" s="77">
        <v>30798.487502200001</v>
      </c>
      <c r="L16" s="78">
        <v>1.7999999999999999E-2</v>
      </c>
      <c r="M16" s="78">
        <v>1.7299999999999999E-2</v>
      </c>
      <c r="N16" s="78">
        <v>2.2000000000000001E-3</v>
      </c>
    </row>
    <row r="17" spans="2:14">
      <c r="B17" t="s">
        <v>2000</v>
      </c>
      <c r="C17" t="s">
        <v>2001</v>
      </c>
      <c r="D17" t="s">
        <v>100</v>
      </c>
      <c r="E17" t="s">
        <v>2002</v>
      </c>
      <c r="F17" t="s">
        <v>1995</v>
      </c>
      <c r="G17" t="s">
        <v>102</v>
      </c>
      <c r="H17" s="77">
        <v>2082178</v>
      </c>
      <c r="I17" s="77">
        <v>1763</v>
      </c>
      <c r="J17" s="77">
        <v>0</v>
      </c>
      <c r="K17" s="77">
        <v>36708.798139999999</v>
      </c>
      <c r="L17" s="78">
        <v>3.5299999999999998E-2</v>
      </c>
      <c r="M17" s="78">
        <v>2.06E-2</v>
      </c>
      <c r="N17" s="78">
        <v>2.5999999999999999E-3</v>
      </c>
    </row>
    <row r="18" spans="2:14">
      <c r="B18" t="s">
        <v>2003</v>
      </c>
      <c r="C18" t="s">
        <v>2004</v>
      </c>
      <c r="D18" t="s">
        <v>100</v>
      </c>
      <c r="E18" t="s">
        <v>2002</v>
      </c>
      <c r="F18" t="s">
        <v>1995</v>
      </c>
      <c r="G18" t="s">
        <v>102</v>
      </c>
      <c r="H18" s="77">
        <v>1703332.82</v>
      </c>
      <c r="I18" s="77">
        <v>3100</v>
      </c>
      <c r="J18" s="77">
        <v>0</v>
      </c>
      <c r="K18" s="77">
        <v>52803.317419999999</v>
      </c>
      <c r="L18" s="78">
        <v>1.15E-2</v>
      </c>
      <c r="M18" s="78">
        <v>2.9700000000000001E-2</v>
      </c>
      <c r="N18" s="78">
        <v>3.7000000000000002E-3</v>
      </c>
    </row>
    <row r="19" spans="2:14">
      <c r="B19" t="s">
        <v>2005</v>
      </c>
      <c r="C19" t="s">
        <v>2006</v>
      </c>
      <c r="D19" t="s">
        <v>100</v>
      </c>
      <c r="E19" t="s">
        <v>2002</v>
      </c>
      <c r="F19" t="s">
        <v>1995</v>
      </c>
      <c r="G19" t="s">
        <v>102</v>
      </c>
      <c r="H19" s="77">
        <v>1717730.39</v>
      </c>
      <c r="I19" s="77">
        <v>1757</v>
      </c>
      <c r="J19" s="77">
        <v>0</v>
      </c>
      <c r="K19" s="77">
        <v>30180.522952300002</v>
      </c>
      <c r="L19" s="78">
        <v>9.4999999999999998E-3</v>
      </c>
      <c r="M19" s="78">
        <v>1.7000000000000001E-2</v>
      </c>
      <c r="N19" s="78">
        <v>2.0999999999999999E-3</v>
      </c>
    </row>
    <row r="20" spans="2:14">
      <c r="B20" t="s">
        <v>2007</v>
      </c>
      <c r="C20" t="s">
        <v>2008</v>
      </c>
      <c r="D20" t="s">
        <v>100</v>
      </c>
      <c r="E20" t="s">
        <v>2002</v>
      </c>
      <c r="F20" t="s">
        <v>1995</v>
      </c>
      <c r="G20" t="s">
        <v>102</v>
      </c>
      <c r="H20" s="77">
        <v>410455.22</v>
      </c>
      <c r="I20" s="77">
        <v>1732</v>
      </c>
      <c r="J20" s="77">
        <v>0</v>
      </c>
      <c r="K20" s="77">
        <v>7109.0844103999998</v>
      </c>
      <c r="L20" s="78">
        <v>4.8999999999999998E-3</v>
      </c>
      <c r="M20" s="78">
        <v>4.0000000000000001E-3</v>
      </c>
      <c r="N20" s="78">
        <v>5.0000000000000001E-4</v>
      </c>
    </row>
    <row r="21" spans="2:14">
      <c r="B21" t="s">
        <v>2009</v>
      </c>
      <c r="C21" t="s">
        <v>2010</v>
      </c>
      <c r="D21" t="s">
        <v>100</v>
      </c>
      <c r="E21" t="s">
        <v>2011</v>
      </c>
      <c r="F21" t="s">
        <v>1995</v>
      </c>
      <c r="G21" t="s">
        <v>102</v>
      </c>
      <c r="H21" s="77">
        <v>409816.74</v>
      </c>
      <c r="I21" s="77">
        <v>3114</v>
      </c>
      <c r="J21" s="77">
        <v>0</v>
      </c>
      <c r="K21" s="77">
        <v>12761.6932836</v>
      </c>
      <c r="L21" s="78">
        <v>4.7999999999999996E-3</v>
      </c>
      <c r="M21" s="78">
        <v>7.1999999999999998E-3</v>
      </c>
      <c r="N21" s="78">
        <v>8.9999999999999998E-4</v>
      </c>
    </row>
    <row r="22" spans="2:14">
      <c r="B22" t="s">
        <v>2012</v>
      </c>
      <c r="C22" t="s">
        <v>2013</v>
      </c>
      <c r="D22" t="s">
        <v>100</v>
      </c>
      <c r="E22" t="s">
        <v>2014</v>
      </c>
      <c r="F22" t="s">
        <v>1995</v>
      </c>
      <c r="G22" t="s">
        <v>102</v>
      </c>
      <c r="H22" s="77">
        <v>59393.98</v>
      </c>
      <c r="I22" s="77">
        <v>30560</v>
      </c>
      <c r="J22" s="77">
        <v>0</v>
      </c>
      <c r="K22" s="77">
        <v>18150.800287999999</v>
      </c>
      <c r="L22" s="78">
        <v>7.7999999999999996E-3</v>
      </c>
      <c r="M22" s="78">
        <v>1.0200000000000001E-2</v>
      </c>
      <c r="N22" s="78">
        <v>1.2999999999999999E-3</v>
      </c>
    </row>
    <row r="23" spans="2:14">
      <c r="B23" t="s">
        <v>2015</v>
      </c>
      <c r="C23" t="s">
        <v>2016</v>
      </c>
      <c r="D23" t="s">
        <v>100</v>
      </c>
      <c r="E23" t="s">
        <v>2014</v>
      </c>
      <c r="F23" t="s">
        <v>1995</v>
      </c>
      <c r="G23" t="s">
        <v>102</v>
      </c>
      <c r="H23" s="77">
        <v>176866.8</v>
      </c>
      <c r="I23" s="77">
        <v>17510</v>
      </c>
      <c r="J23" s="77">
        <v>0</v>
      </c>
      <c r="K23" s="77">
        <v>30969.376680000001</v>
      </c>
      <c r="L23" s="78">
        <v>5.7999999999999996E-3</v>
      </c>
      <c r="M23" s="78">
        <v>1.7399999999999999E-2</v>
      </c>
      <c r="N23" s="78">
        <v>2.2000000000000001E-3</v>
      </c>
    </row>
    <row r="24" spans="2:14">
      <c r="B24" t="s">
        <v>2017</v>
      </c>
      <c r="C24" t="s">
        <v>2018</v>
      </c>
      <c r="D24" t="s">
        <v>100</v>
      </c>
      <c r="E24" t="s">
        <v>2014</v>
      </c>
      <c r="F24" t="s">
        <v>1995</v>
      </c>
      <c r="G24" t="s">
        <v>102</v>
      </c>
      <c r="H24" s="77">
        <v>44051.63</v>
      </c>
      <c r="I24" s="77">
        <v>17260</v>
      </c>
      <c r="J24" s="77">
        <v>0</v>
      </c>
      <c r="K24" s="77">
        <v>7603.3113380000004</v>
      </c>
      <c r="L24" s="78">
        <v>6.0000000000000001E-3</v>
      </c>
      <c r="M24" s="78">
        <v>4.3E-3</v>
      </c>
      <c r="N24" s="78">
        <v>5.0000000000000001E-4</v>
      </c>
    </row>
    <row r="25" spans="2:14">
      <c r="B25" t="s">
        <v>2019</v>
      </c>
      <c r="C25" t="s">
        <v>2020</v>
      </c>
      <c r="D25" t="s">
        <v>100</v>
      </c>
      <c r="E25" t="s">
        <v>2014</v>
      </c>
      <c r="F25" t="s">
        <v>1995</v>
      </c>
      <c r="G25" t="s">
        <v>102</v>
      </c>
      <c r="H25" s="77">
        <v>628846</v>
      </c>
      <c r="I25" s="77">
        <v>16950</v>
      </c>
      <c r="J25" s="77">
        <v>0</v>
      </c>
      <c r="K25" s="77">
        <v>106589.397</v>
      </c>
      <c r="L25" s="78">
        <v>5.3699999999999998E-2</v>
      </c>
      <c r="M25" s="78">
        <v>5.9900000000000002E-2</v>
      </c>
      <c r="N25" s="78">
        <v>7.4999999999999997E-3</v>
      </c>
    </row>
    <row r="26" spans="2:14">
      <c r="B26" s="79" t="s">
        <v>2021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2022</v>
      </c>
      <c r="D28" s="16"/>
      <c r="E28" s="16"/>
      <c r="F28" s="16"/>
      <c r="G28" s="16"/>
      <c r="H28" s="81">
        <v>734636.54</v>
      </c>
      <c r="J28" s="81">
        <v>0</v>
      </c>
      <c r="K28" s="81">
        <v>6998.264236946</v>
      </c>
      <c r="M28" s="80">
        <v>3.8999999999999998E-3</v>
      </c>
      <c r="N28" s="80">
        <v>5.0000000000000001E-4</v>
      </c>
    </row>
    <row r="29" spans="2:14">
      <c r="B29" t="s">
        <v>2023</v>
      </c>
      <c r="C29" t="s">
        <v>2024</v>
      </c>
      <c r="D29" t="s">
        <v>100</v>
      </c>
      <c r="E29" t="s">
        <v>1994</v>
      </c>
      <c r="F29" t="s">
        <v>2025</v>
      </c>
      <c r="G29" t="s">
        <v>102</v>
      </c>
      <c r="H29" s="77">
        <v>598451.31000000006</v>
      </c>
      <c r="I29" s="77">
        <v>359.86</v>
      </c>
      <c r="J29" s="77">
        <v>0</v>
      </c>
      <c r="K29" s="77">
        <v>2153.5868841659999</v>
      </c>
      <c r="L29" s="78">
        <v>8.8999999999999999E-3</v>
      </c>
      <c r="M29" s="78">
        <v>1.1999999999999999E-3</v>
      </c>
      <c r="N29" s="78">
        <v>2.0000000000000001E-4</v>
      </c>
    </row>
    <row r="30" spans="2:14">
      <c r="B30" t="s">
        <v>2026</v>
      </c>
      <c r="C30" t="s">
        <v>2027</v>
      </c>
      <c r="D30" t="s">
        <v>100</v>
      </c>
      <c r="E30" t="s">
        <v>1994</v>
      </c>
      <c r="F30" t="s">
        <v>2025</v>
      </c>
      <c r="G30" t="s">
        <v>102</v>
      </c>
      <c r="H30" s="77">
        <v>2207.54</v>
      </c>
      <c r="I30" s="77">
        <v>345.2</v>
      </c>
      <c r="J30" s="77">
        <v>0</v>
      </c>
      <c r="K30" s="77">
        <v>7.6204280799999999</v>
      </c>
      <c r="L30" s="78">
        <v>0</v>
      </c>
      <c r="M30" s="78">
        <v>0</v>
      </c>
      <c r="N30" s="78">
        <v>0</v>
      </c>
    </row>
    <row r="31" spans="2:14">
      <c r="B31" t="s">
        <v>2028</v>
      </c>
      <c r="C31" t="s">
        <v>2029</v>
      </c>
      <c r="D31" t="s">
        <v>100</v>
      </c>
      <c r="E31" t="s">
        <v>2002</v>
      </c>
      <c r="F31" t="s">
        <v>2025</v>
      </c>
      <c r="G31" t="s">
        <v>102</v>
      </c>
      <c r="H31" s="77">
        <v>62837.39</v>
      </c>
      <c r="I31" s="77">
        <v>3613</v>
      </c>
      <c r="J31" s="77">
        <v>0</v>
      </c>
      <c r="K31" s="77">
        <v>2270.3149007000002</v>
      </c>
      <c r="L31" s="78">
        <v>6.1999999999999998E-3</v>
      </c>
      <c r="M31" s="78">
        <v>1.2999999999999999E-3</v>
      </c>
      <c r="N31" s="78">
        <v>2.0000000000000001E-4</v>
      </c>
    </row>
    <row r="32" spans="2:14">
      <c r="B32" t="s">
        <v>2030</v>
      </c>
      <c r="C32" t="s">
        <v>2031</v>
      </c>
      <c r="D32" t="s">
        <v>100</v>
      </c>
      <c r="E32" t="s">
        <v>2014</v>
      </c>
      <c r="F32" t="s">
        <v>2025</v>
      </c>
      <c r="G32" t="s">
        <v>102</v>
      </c>
      <c r="H32" s="77">
        <v>71140.3</v>
      </c>
      <c r="I32" s="77">
        <v>3608</v>
      </c>
      <c r="J32" s="77">
        <v>0</v>
      </c>
      <c r="K32" s="77">
        <v>2566.7420240000001</v>
      </c>
      <c r="L32" s="78">
        <v>1.14E-2</v>
      </c>
      <c r="M32" s="78">
        <v>1.4E-3</v>
      </c>
      <c r="N32" s="78">
        <v>2.0000000000000001E-4</v>
      </c>
    </row>
    <row r="33" spans="2:14">
      <c r="B33" s="79" t="s">
        <v>2032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941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212</v>
      </c>
      <c r="C36" t="s">
        <v>212</v>
      </c>
      <c r="D36" s="16"/>
      <c r="E36" s="16"/>
      <c r="F36" t="s">
        <v>212</v>
      </c>
      <c r="G36" t="s">
        <v>212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2033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237</v>
      </c>
      <c r="D39" s="16"/>
      <c r="E39" s="16"/>
      <c r="F39" s="16"/>
      <c r="G39" s="16"/>
      <c r="H39" s="81">
        <v>15838918.57</v>
      </c>
      <c r="J39" s="81">
        <v>0</v>
      </c>
      <c r="K39" s="81">
        <v>1347318.2044793386</v>
      </c>
      <c r="M39" s="80">
        <v>0.75680000000000003</v>
      </c>
      <c r="N39" s="80">
        <v>9.4500000000000001E-2</v>
      </c>
    </row>
    <row r="40" spans="2:14">
      <c r="B40" s="79" t="s">
        <v>2034</v>
      </c>
      <c r="D40" s="16"/>
      <c r="E40" s="16"/>
      <c r="F40" s="16"/>
      <c r="G40" s="16"/>
      <c r="H40" s="81">
        <v>15770242.5</v>
      </c>
      <c r="J40" s="81">
        <v>0</v>
      </c>
      <c r="K40" s="81">
        <v>1324635.4380469762</v>
      </c>
      <c r="M40" s="80">
        <v>0.74409999999999998</v>
      </c>
      <c r="N40" s="80">
        <v>9.2899999999999996E-2</v>
      </c>
    </row>
    <row r="41" spans="2:14">
      <c r="B41" t="s">
        <v>2035</v>
      </c>
      <c r="C41" t="s">
        <v>2036</v>
      </c>
      <c r="D41" t="s">
        <v>1904</v>
      </c>
      <c r="E41" t="s">
        <v>2037</v>
      </c>
      <c r="F41" t="s">
        <v>1995</v>
      </c>
      <c r="G41" t="s">
        <v>106</v>
      </c>
      <c r="H41" s="77">
        <v>515714.49</v>
      </c>
      <c r="I41" s="77">
        <v>995</v>
      </c>
      <c r="J41" s="77">
        <v>0</v>
      </c>
      <c r="K41" s="77">
        <v>18944.978075946001</v>
      </c>
      <c r="L41" s="78">
        <v>2.3E-3</v>
      </c>
      <c r="M41" s="78">
        <v>1.06E-2</v>
      </c>
      <c r="N41" s="78">
        <v>1.2999999999999999E-3</v>
      </c>
    </row>
    <row r="42" spans="2:14">
      <c r="B42" t="s">
        <v>2038</v>
      </c>
      <c r="C42" t="s">
        <v>2039</v>
      </c>
      <c r="D42" t="s">
        <v>123</v>
      </c>
      <c r="E42" t="s">
        <v>2040</v>
      </c>
      <c r="F42" t="s">
        <v>1995</v>
      </c>
      <c r="G42" t="s">
        <v>106</v>
      </c>
      <c r="H42" s="77">
        <v>375498.67</v>
      </c>
      <c r="I42" s="77">
        <v>6301</v>
      </c>
      <c r="J42" s="77">
        <v>0</v>
      </c>
      <c r="K42" s="77">
        <v>87353.352058216406</v>
      </c>
      <c r="L42" s="78">
        <v>8.5000000000000006E-3</v>
      </c>
      <c r="M42" s="78">
        <v>4.9099999999999998E-2</v>
      </c>
      <c r="N42" s="78">
        <v>6.1000000000000004E-3</v>
      </c>
    </row>
    <row r="43" spans="2:14">
      <c r="B43" t="s">
        <v>2041</v>
      </c>
      <c r="C43" t="s">
        <v>2042</v>
      </c>
      <c r="D43" t="s">
        <v>1771</v>
      </c>
      <c r="E43" t="s">
        <v>2043</v>
      </c>
      <c r="F43" t="s">
        <v>1995</v>
      </c>
      <c r="G43" t="s">
        <v>106</v>
      </c>
      <c r="H43" s="77">
        <v>39712.769999999997</v>
      </c>
      <c r="I43" s="77">
        <v>6472</v>
      </c>
      <c r="J43" s="77">
        <v>0</v>
      </c>
      <c r="K43" s="77">
        <v>9489.2170714847998</v>
      </c>
      <c r="L43" s="78">
        <v>2.0000000000000001E-4</v>
      </c>
      <c r="M43" s="78">
        <v>5.3E-3</v>
      </c>
      <c r="N43" s="78">
        <v>6.9999999999999999E-4</v>
      </c>
    </row>
    <row r="44" spans="2:14">
      <c r="B44" t="s">
        <v>2044</v>
      </c>
      <c r="C44" t="s">
        <v>2045</v>
      </c>
      <c r="D44" t="s">
        <v>1904</v>
      </c>
      <c r="E44" t="s">
        <v>1892</v>
      </c>
      <c r="F44" t="s">
        <v>1995</v>
      </c>
      <c r="G44" t="s">
        <v>106</v>
      </c>
      <c r="H44" s="77">
        <v>585763.41</v>
      </c>
      <c r="I44" s="77">
        <v>442.7</v>
      </c>
      <c r="J44" s="77">
        <v>0</v>
      </c>
      <c r="K44" s="77">
        <v>9574.0006825304408</v>
      </c>
      <c r="L44" s="78">
        <v>1E-3</v>
      </c>
      <c r="M44" s="78">
        <v>5.4000000000000003E-3</v>
      </c>
      <c r="N44" s="78">
        <v>6.9999999999999999E-4</v>
      </c>
    </row>
    <row r="45" spans="2:14">
      <c r="B45" t="s">
        <v>2046</v>
      </c>
      <c r="C45" t="s">
        <v>2047</v>
      </c>
      <c r="D45" t="s">
        <v>1904</v>
      </c>
      <c r="E45" t="s">
        <v>1892</v>
      </c>
      <c r="F45" t="s">
        <v>1995</v>
      </c>
      <c r="G45" t="s">
        <v>106</v>
      </c>
      <c r="H45" s="77">
        <v>2825996.82</v>
      </c>
      <c r="I45" s="77">
        <v>782.79999999999984</v>
      </c>
      <c r="J45" s="77">
        <v>0</v>
      </c>
      <c r="K45" s="77">
        <v>81674.066270896306</v>
      </c>
      <c r="L45" s="78">
        <v>3.3E-3</v>
      </c>
      <c r="M45" s="78">
        <v>4.5900000000000003E-2</v>
      </c>
      <c r="N45" s="78">
        <v>5.7000000000000002E-3</v>
      </c>
    </row>
    <row r="46" spans="2:14">
      <c r="B46" t="s">
        <v>2048</v>
      </c>
      <c r="C46" t="s">
        <v>2049</v>
      </c>
      <c r="D46" t="s">
        <v>2050</v>
      </c>
      <c r="E46" t="s">
        <v>1892</v>
      </c>
      <c r="F46" t="s">
        <v>1995</v>
      </c>
      <c r="G46" t="s">
        <v>203</v>
      </c>
      <c r="H46" s="77">
        <v>685776.56</v>
      </c>
      <c r="I46" s="77">
        <v>1925.6518000000001</v>
      </c>
      <c r="J46" s="77">
        <v>0</v>
      </c>
      <c r="K46" s="77">
        <v>6207.9848425276596</v>
      </c>
      <c r="L46" s="78">
        <v>2.7000000000000001E-3</v>
      </c>
      <c r="M46" s="78">
        <v>3.5000000000000001E-3</v>
      </c>
      <c r="N46" s="78">
        <v>4.0000000000000002E-4</v>
      </c>
    </row>
    <row r="47" spans="2:14">
      <c r="B47" t="s">
        <v>2051</v>
      </c>
      <c r="C47" t="s">
        <v>2052</v>
      </c>
      <c r="D47" t="s">
        <v>123</v>
      </c>
      <c r="E47" t="s">
        <v>1892</v>
      </c>
      <c r="F47" t="s">
        <v>1995</v>
      </c>
      <c r="G47" t="s">
        <v>110</v>
      </c>
      <c r="H47" s="77">
        <v>1001061.89</v>
      </c>
      <c r="I47" s="77">
        <v>2866.500000000005</v>
      </c>
      <c r="J47" s="77">
        <v>0</v>
      </c>
      <c r="K47" s="77">
        <v>115740.183972567</v>
      </c>
      <c r="L47" s="78">
        <v>4.1000000000000003E-3</v>
      </c>
      <c r="M47" s="78">
        <v>6.5000000000000002E-2</v>
      </c>
      <c r="N47" s="78">
        <v>8.0999999999999996E-3</v>
      </c>
    </row>
    <row r="48" spans="2:14">
      <c r="B48" t="s">
        <v>2053</v>
      </c>
      <c r="C48" t="s">
        <v>2054</v>
      </c>
      <c r="D48" t="s">
        <v>123</v>
      </c>
      <c r="E48" t="s">
        <v>1892</v>
      </c>
      <c r="F48" t="s">
        <v>1995</v>
      </c>
      <c r="G48" t="s">
        <v>106</v>
      </c>
      <c r="H48" s="77">
        <v>94416.02</v>
      </c>
      <c r="I48" s="77">
        <v>3758</v>
      </c>
      <c r="J48" s="77">
        <v>0</v>
      </c>
      <c r="K48" s="77">
        <v>13099.7846846672</v>
      </c>
      <c r="L48" s="78">
        <v>1.5E-3</v>
      </c>
      <c r="M48" s="78">
        <v>7.4000000000000003E-3</v>
      </c>
      <c r="N48" s="78">
        <v>8.9999999999999998E-4</v>
      </c>
    </row>
    <row r="49" spans="2:14">
      <c r="B49" t="s">
        <v>2055</v>
      </c>
      <c r="C49" t="s">
        <v>2056</v>
      </c>
      <c r="D49" t="s">
        <v>1904</v>
      </c>
      <c r="E49" t="s">
        <v>1892</v>
      </c>
      <c r="F49" t="s">
        <v>1995</v>
      </c>
      <c r="G49" t="s">
        <v>106</v>
      </c>
      <c r="H49" s="77">
        <v>899896.14</v>
      </c>
      <c r="I49" s="77">
        <v>481.20000000000118</v>
      </c>
      <c r="J49" s="77">
        <v>0</v>
      </c>
      <c r="K49" s="77">
        <v>15987.468433210601</v>
      </c>
      <c r="L49" s="78">
        <v>8.3000000000000001E-3</v>
      </c>
      <c r="M49" s="78">
        <v>8.9999999999999993E-3</v>
      </c>
      <c r="N49" s="78">
        <v>1.1000000000000001E-3</v>
      </c>
    </row>
    <row r="50" spans="2:14">
      <c r="B50" t="s">
        <v>2057</v>
      </c>
      <c r="C50" t="s">
        <v>2058</v>
      </c>
      <c r="D50" t="s">
        <v>1904</v>
      </c>
      <c r="E50" t="s">
        <v>1892</v>
      </c>
      <c r="F50" t="s">
        <v>1995</v>
      </c>
      <c r="G50" t="s">
        <v>106</v>
      </c>
      <c r="H50" s="77">
        <v>105128.54</v>
      </c>
      <c r="I50" s="77">
        <v>3849.75</v>
      </c>
      <c r="J50" s="77">
        <v>0</v>
      </c>
      <c r="K50" s="77">
        <v>14942.2105962558</v>
      </c>
      <c r="L50" s="78">
        <v>1E-3</v>
      </c>
      <c r="M50" s="78">
        <v>8.3999999999999995E-3</v>
      </c>
      <c r="N50" s="78">
        <v>1E-3</v>
      </c>
    </row>
    <row r="51" spans="2:14">
      <c r="B51" t="s">
        <v>2059</v>
      </c>
      <c r="C51" t="s">
        <v>2060</v>
      </c>
      <c r="D51" t="s">
        <v>123</v>
      </c>
      <c r="E51" t="s">
        <v>1892</v>
      </c>
      <c r="F51" t="s">
        <v>1995</v>
      </c>
      <c r="G51" t="s">
        <v>110</v>
      </c>
      <c r="H51" s="77">
        <v>799771.14</v>
      </c>
      <c r="I51" s="77">
        <v>650.50000000000057</v>
      </c>
      <c r="J51" s="77">
        <v>0</v>
      </c>
      <c r="K51" s="77">
        <v>20983.808939074399</v>
      </c>
      <c r="L51" s="78">
        <v>3.7000000000000002E-3</v>
      </c>
      <c r="M51" s="78">
        <v>1.18E-2</v>
      </c>
      <c r="N51" s="78">
        <v>1.5E-3</v>
      </c>
    </row>
    <row r="52" spans="2:14">
      <c r="B52" t="s">
        <v>2061</v>
      </c>
      <c r="C52" t="s">
        <v>2062</v>
      </c>
      <c r="D52" t="s">
        <v>1904</v>
      </c>
      <c r="E52" t="s">
        <v>1892</v>
      </c>
      <c r="F52" t="s">
        <v>1995</v>
      </c>
      <c r="G52" t="s">
        <v>106</v>
      </c>
      <c r="H52" s="77">
        <v>1292595.79</v>
      </c>
      <c r="I52" s="77">
        <v>1016</v>
      </c>
      <c r="J52" s="77">
        <v>0</v>
      </c>
      <c r="K52" s="77">
        <v>48486.198751868797</v>
      </c>
      <c r="L52" s="78">
        <v>5.5999999999999999E-3</v>
      </c>
      <c r="M52" s="78">
        <v>2.7199999999999998E-2</v>
      </c>
      <c r="N52" s="78">
        <v>3.3999999999999998E-3</v>
      </c>
    </row>
    <row r="53" spans="2:14">
      <c r="B53" t="s">
        <v>2063</v>
      </c>
      <c r="C53" t="s">
        <v>2064</v>
      </c>
      <c r="D53" t="s">
        <v>1771</v>
      </c>
      <c r="E53" t="s">
        <v>1892</v>
      </c>
      <c r="F53" t="s">
        <v>1995</v>
      </c>
      <c r="G53" t="s">
        <v>106</v>
      </c>
      <c r="H53" s="77">
        <v>42486.55</v>
      </c>
      <c r="I53" s="77">
        <v>34200</v>
      </c>
      <c r="J53" s="77">
        <v>0</v>
      </c>
      <c r="K53" s="77">
        <v>53646.237169200002</v>
      </c>
      <c r="L53" s="78">
        <v>2.3E-3</v>
      </c>
      <c r="M53" s="78">
        <v>3.0099999999999998E-2</v>
      </c>
      <c r="N53" s="78">
        <v>3.8E-3</v>
      </c>
    </row>
    <row r="54" spans="2:14">
      <c r="B54" t="s">
        <v>2065</v>
      </c>
      <c r="C54" t="s">
        <v>2066</v>
      </c>
      <c r="D54" t="s">
        <v>123</v>
      </c>
      <c r="E54" t="s">
        <v>1892</v>
      </c>
      <c r="F54" t="s">
        <v>1995</v>
      </c>
      <c r="G54" t="s">
        <v>106</v>
      </c>
      <c r="H54" s="77">
        <v>278694.98</v>
      </c>
      <c r="I54" s="77">
        <v>707.75</v>
      </c>
      <c r="J54" s="77">
        <v>0</v>
      </c>
      <c r="K54" s="77">
        <v>7282.3360577474004</v>
      </c>
      <c r="L54" s="78">
        <v>8.0000000000000004E-4</v>
      </c>
      <c r="M54" s="78">
        <v>4.1000000000000003E-3</v>
      </c>
      <c r="N54" s="78">
        <v>5.0000000000000001E-4</v>
      </c>
    </row>
    <row r="55" spans="2:14">
      <c r="B55" t="s">
        <v>2067</v>
      </c>
      <c r="C55" t="s">
        <v>2068</v>
      </c>
      <c r="D55" t="s">
        <v>123</v>
      </c>
      <c r="E55" t="s">
        <v>1892</v>
      </c>
      <c r="F55" t="s">
        <v>1995</v>
      </c>
      <c r="G55" t="s">
        <v>110</v>
      </c>
      <c r="H55" s="77">
        <v>21566.240000000002</v>
      </c>
      <c r="I55" s="77">
        <v>7368</v>
      </c>
      <c r="J55" s="77">
        <v>0</v>
      </c>
      <c r="K55" s="77">
        <v>6409.0748716108801</v>
      </c>
      <c r="L55" s="78">
        <v>6.4000000000000003E-3</v>
      </c>
      <c r="M55" s="78">
        <v>3.5999999999999999E-3</v>
      </c>
      <c r="N55" s="78">
        <v>4.0000000000000002E-4</v>
      </c>
    </row>
    <row r="56" spans="2:14">
      <c r="B56" t="s">
        <v>2069</v>
      </c>
      <c r="C56" t="s">
        <v>2070</v>
      </c>
      <c r="D56" t="s">
        <v>1771</v>
      </c>
      <c r="E56" t="s">
        <v>2071</v>
      </c>
      <c r="F56" t="s">
        <v>1995</v>
      </c>
      <c r="G56" t="s">
        <v>106</v>
      </c>
      <c r="H56" s="77">
        <v>262935.67999999999</v>
      </c>
      <c r="I56" s="77">
        <v>6443</v>
      </c>
      <c r="J56" s="77">
        <v>0</v>
      </c>
      <c r="K56" s="77">
        <v>62545.972123980799</v>
      </c>
      <c r="L56" s="78">
        <v>1.2999999999999999E-3</v>
      </c>
      <c r="M56" s="78">
        <v>3.5099999999999999E-2</v>
      </c>
      <c r="N56" s="78">
        <v>4.4000000000000003E-3</v>
      </c>
    </row>
    <row r="57" spans="2:14">
      <c r="B57" t="s">
        <v>2072</v>
      </c>
      <c r="C57" t="s">
        <v>2073</v>
      </c>
      <c r="D57" t="s">
        <v>1771</v>
      </c>
      <c r="E57" t="s">
        <v>2074</v>
      </c>
      <c r="F57" t="s">
        <v>1995</v>
      </c>
      <c r="G57" t="s">
        <v>106</v>
      </c>
      <c r="H57" s="77">
        <v>93356.02</v>
      </c>
      <c r="I57" s="77">
        <v>7353</v>
      </c>
      <c r="J57" s="77">
        <v>0</v>
      </c>
      <c r="K57" s="77">
        <v>25343.616412015199</v>
      </c>
      <c r="L57" s="78">
        <v>4.0000000000000002E-4</v>
      </c>
      <c r="M57" s="78">
        <v>1.4200000000000001E-2</v>
      </c>
      <c r="N57" s="78">
        <v>1.8E-3</v>
      </c>
    </row>
    <row r="58" spans="2:14">
      <c r="B58" t="s">
        <v>2075</v>
      </c>
      <c r="C58" t="s">
        <v>2076</v>
      </c>
      <c r="D58" t="s">
        <v>123</v>
      </c>
      <c r="E58" t="s">
        <v>2077</v>
      </c>
      <c r="F58" t="s">
        <v>1995</v>
      </c>
      <c r="G58" t="s">
        <v>116</v>
      </c>
      <c r="H58" s="77">
        <v>348231.11</v>
      </c>
      <c r="I58" s="77">
        <v>4966.4099999999989</v>
      </c>
      <c r="J58" s="77">
        <v>0</v>
      </c>
      <c r="K58" s="77">
        <v>48151.582638634398</v>
      </c>
      <c r="L58" s="78">
        <v>5.1000000000000004E-3</v>
      </c>
      <c r="M58" s="78">
        <v>2.7E-2</v>
      </c>
      <c r="N58" s="78">
        <v>3.3999999999999998E-3</v>
      </c>
    </row>
    <row r="59" spans="2:14">
      <c r="B59" t="s">
        <v>2078</v>
      </c>
      <c r="C59" t="s">
        <v>2079</v>
      </c>
      <c r="D59" t="s">
        <v>1775</v>
      </c>
      <c r="E59" t="s">
        <v>2080</v>
      </c>
      <c r="F59" t="s">
        <v>1995</v>
      </c>
      <c r="G59" t="s">
        <v>106</v>
      </c>
      <c r="H59" s="77">
        <v>97296.3</v>
      </c>
      <c r="I59" s="77">
        <v>2414</v>
      </c>
      <c r="J59" s="77">
        <v>0</v>
      </c>
      <c r="K59" s="77">
        <v>8671.5210619440004</v>
      </c>
      <c r="L59" s="78">
        <v>3.3E-3</v>
      </c>
      <c r="M59" s="78">
        <v>4.8999999999999998E-3</v>
      </c>
      <c r="N59" s="78">
        <v>5.9999999999999995E-4</v>
      </c>
    </row>
    <row r="60" spans="2:14">
      <c r="B60" t="s">
        <v>2081</v>
      </c>
      <c r="C60" t="s">
        <v>2082</v>
      </c>
      <c r="D60" t="s">
        <v>123</v>
      </c>
      <c r="E60" t="s">
        <v>2083</v>
      </c>
      <c r="F60" t="s">
        <v>1995</v>
      </c>
      <c r="G60" t="s">
        <v>106</v>
      </c>
      <c r="H60" s="77">
        <v>73082.53</v>
      </c>
      <c r="I60" s="77">
        <v>4608.5</v>
      </c>
      <c r="J60" s="77">
        <v>0</v>
      </c>
      <c r="K60" s="77">
        <v>12434.6869945246</v>
      </c>
      <c r="L60" s="78">
        <v>7.7999999999999996E-3</v>
      </c>
      <c r="M60" s="78">
        <v>7.0000000000000001E-3</v>
      </c>
      <c r="N60" s="78">
        <v>8.9999999999999998E-4</v>
      </c>
    </row>
    <row r="61" spans="2:14">
      <c r="B61" t="s">
        <v>2084</v>
      </c>
      <c r="C61" t="s">
        <v>2085</v>
      </c>
      <c r="D61" t="s">
        <v>1771</v>
      </c>
      <c r="E61" t="s">
        <v>2083</v>
      </c>
      <c r="F61" t="s">
        <v>1995</v>
      </c>
      <c r="G61" t="s">
        <v>106</v>
      </c>
      <c r="H61" s="77">
        <v>206506.42</v>
      </c>
      <c r="I61" s="77">
        <v>5945.5</v>
      </c>
      <c r="J61" s="77">
        <v>0</v>
      </c>
      <c r="K61" s="77">
        <v>45329.782330461203</v>
      </c>
      <c r="L61" s="78">
        <v>6.1000000000000004E-3</v>
      </c>
      <c r="M61" s="78">
        <v>2.5499999999999998E-2</v>
      </c>
      <c r="N61" s="78">
        <v>3.2000000000000002E-3</v>
      </c>
    </row>
    <row r="62" spans="2:14">
      <c r="B62" t="s">
        <v>2086</v>
      </c>
      <c r="C62" t="s">
        <v>2087</v>
      </c>
      <c r="D62" t="s">
        <v>123</v>
      </c>
      <c r="E62" t="s">
        <v>2088</v>
      </c>
      <c r="F62" t="s">
        <v>1995</v>
      </c>
      <c r="G62" t="s">
        <v>110</v>
      </c>
      <c r="H62" s="77">
        <v>217671.17</v>
      </c>
      <c r="I62" s="77">
        <v>20573.000000000007</v>
      </c>
      <c r="J62" s="77">
        <v>0</v>
      </c>
      <c r="K62" s="77">
        <v>180621.660975857</v>
      </c>
      <c r="L62" s="78">
        <v>7.7000000000000002E-3</v>
      </c>
      <c r="M62" s="78">
        <v>0.10150000000000001</v>
      </c>
      <c r="N62" s="78">
        <v>1.2699999999999999E-2</v>
      </c>
    </row>
    <row r="63" spans="2:14">
      <c r="B63" t="s">
        <v>2089</v>
      </c>
      <c r="C63" t="s">
        <v>2090</v>
      </c>
      <c r="D63" t="s">
        <v>123</v>
      </c>
      <c r="E63" t="s">
        <v>2088</v>
      </c>
      <c r="F63" t="s">
        <v>1995</v>
      </c>
      <c r="G63" t="s">
        <v>110</v>
      </c>
      <c r="H63" s="77">
        <v>25173.82</v>
      </c>
      <c r="I63" s="77">
        <v>5294</v>
      </c>
      <c r="J63" s="77">
        <v>0</v>
      </c>
      <c r="K63" s="77">
        <v>5375.3203710287198</v>
      </c>
      <c r="L63" s="78">
        <v>4.4000000000000003E-3</v>
      </c>
      <c r="M63" s="78">
        <v>3.0000000000000001E-3</v>
      </c>
      <c r="N63" s="78">
        <v>4.0000000000000002E-4</v>
      </c>
    </row>
    <row r="64" spans="2:14">
      <c r="B64" t="s">
        <v>2091</v>
      </c>
      <c r="C64" t="s">
        <v>2092</v>
      </c>
      <c r="D64" t="s">
        <v>123</v>
      </c>
      <c r="E64" t="s">
        <v>2088</v>
      </c>
      <c r="F64" t="s">
        <v>1995</v>
      </c>
      <c r="G64" t="s">
        <v>110</v>
      </c>
      <c r="H64" s="77">
        <v>110037.48</v>
      </c>
      <c r="I64" s="77">
        <v>8213.3000000000102</v>
      </c>
      <c r="J64" s="77">
        <v>0</v>
      </c>
      <c r="K64" s="77">
        <v>36452.692838077703</v>
      </c>
      <c r="L64" s="78">
        <v>2.0799999999999999E-2</v>
      </c>
      <c r="M64" s="78">
        <v>2.0500000000000001E-2</v>
      </c>
      <c r="N64" s="78">
        <v>2.5999999999999999E-3</v>
      </c>
    </row>
    <row r="65" spans="2:14">
      <c r="B65" t="s">
        <v>2093</v>
      </c>
      <c r="C65" t="s">
        <v>2094</v>
      </c>
      <c r="D65" t="s">
        <v>123</v>
      </c>
      <c r="E65" t="s">
        <v>2088</v>
      </c>
      <c r="F65" t="s">
        <v>1995</v>
      </c>
      <c r="G65" t="s">
        <v>110</v>
      </c>
      <c r="H65" s="77">
        <v>171901.1</v>
      </c>
      <c r="I65" s="77">
        <v>2296.799999999997</v>
      </c>
      <c r="J65" s="77">
        <v>0</v>
      </c>
      <c r="K65" s="77">
        <v>15924.768556324299</v>
      </c>
      <c r="L65" s="78">
        <v>5.8999999999999999E-3</v>
      </c>
      <c r="M65" s="78">
        <v>8.8999999999999999E-3</v>
      </c>
      <c r="N65" s="78">
        <v>1.1000000000000001E-3</v>
      </c>
    </row>
    <row r="66" spans="2:14">
      <c r="B66" t="s">
        <v>2095</v>
      </c>
      <c r="C66" t="s">
        <v>2096</v>
      </c>
      <c r="D66" t="s">
        <v>2097</v>
      </c>
      <c r="E66" t="s">
        <v>2098</v>
      </c>
      <c r="F66" t="s">
        <v>1995</v>
      </c>
      <c r="G66" t="s">
        <v>200</v>
      </c>
      <c r="H66" s="77">
        <v>928554.09</v>
      </c>
      <c r="I66" s="77">
        <v>242799.99999999991</v>
      </c>
      <c r="J66" s="77">
        <v>0</v>
      </c>
      <c r="K66" s="77">
        <v>57718.205390642499</v>
      </c>
      <c r="L66" s="78">
        <v>1E-4</v>
      </c>
      <c r="M66" s="78">
        <v>3.2399999999999998E-2</v>
      </c>
      <c r="N66" s="78">
        <v>4.0000000000000001E-3</v>
      </c>
    </row>
    <row r="67" spans="2:14">
      <c r="B67" t="s">
        <v>2099</v>
      </c>
      <c r="C67" t="s">
        <v>2100</v>
      </c>
      <c r="D67" t="s">
        <v>2097</v>
      </c>
      <c r="E67" t="s">
        <v>2098</v>
      </c>
      <c r="F67" t="s">
        <v>1995</v>
      </c>
      <c r="G67" t="s">
        <v>200</v>
      </c>
      <c r="H67" s="77">
        <v>2537204.98</v>
      </c>
      <c r="I67" s="77">
        <v>23309.999999999942</v>
      </c>
      <c r="J67" s="77">
        <v>0</v>
      </c>
      <c r="K67" s="77">
        <v>15141.0069319336</v>
      </c>
      <c r="L67" s="78">
        <v>7.1000000000000004E-3</v>
      </c>
      <c r="M67" s="78">
        <v>8.5000000000000006E-3</v>
      </c>
      <c r="N67" s="78">
        <v>1.1000000000000001E-3</v>
      </c>
    </row>
    <row r="68" spans="2:14">
      <c r="B68" t="s">
        <v>2101</v>
      </c>
      <c r="C68" t="s">
        <v>2102</v>
      </c>
      <c r="D68" t="s">
        <v>123</v>
      </c>
      <c r="E68" t="s">
        <v>2103</v>
      </c>
      <c r="F68" t="s">
        <v>1995</v>
      </c>
      <c r="G68" t="s">
        <v>110</v>
      </c>
      <c r="H68" s="77">
        <v>13030.75</v>
      </c>
      <c r="I68" s="77">
        <v>17464</v>
      </c>
      <c r="J68" s="77">
        <v>0</v>
      </c>
      <c r="K68" s="77">
        <v>9178.7687720119993</v>
      </c>
      <c r="L68" s="78">
        <v>2.3999999999999998E-3</v>
      </c>
      <c r="M68" s="78">
        <v>5.1999999999999998E-3</v>
      </c>
      <c r="N68" s="78">
        <v>5.9999999999999995E-4</v>
      </c>
    </row>
    <row r="69" spans="2:14">
      <c r="B69" t="s">
        <v>2104</v>
      </c>
      <c r="C69" t="s">
        <v>2105</v>
      </c>
      <c r="D69" t="s">
        <v>1771</v>
      </c>
      <c r="E69" t="s">
        <v>2106</v>
      </c>
      <c r="F69" t="s">
        <v>1995</v>
      </c>
      <c r="G69" t="s">
        <v>106</v>
      </c>
      <c r="H69" s="77">
        <v>17369.59</v>
      </c>
      <c r="I69" s="77">
        <v>16768</v>
      </c>
      <c r="J69" s="77">
        <v>0</v>
      </c>
      <c r="K69" s="77">
        <v>10753.0712866304</v>
      </c>
      <c r="L69" s="78">
        <v>2.0000000000000001E-4</v>
      </c>
      <c r="M69" s="78">
        <v>6.0000000000000001E-3</v>
      </c>
      <c r="N69" s="78">
        <v>8.0000000000000004E-4</v>
      </c>
    </row>
    <row r="70" spans="2:14">
      <c r="B70" t="s">
        <v>2107</v>
      </c>
      <c r="C70" t="s">
        <v>2108</v>
      </c>
      <c r="D70" t="s">
        <v>1771</v>
      </c>
      <c r="E70" t="s">
        <v>2106</v>
      </c>
      <c r="F70" t="s">
        <v>1995</v>
      </c>
      <c r="G70" t="s">
        <v>106</v>
      </c>
      <c r="H70" s="77">
        <v>29031.91</v>
      </c>
      <c r="I70" s="77">
        <v>8065</v>
      </c>
      <c r="J70" s="77">
        <v>0</v>
      </c>
      <c r="K70" s="77">
        <v>8644.5357152180004</v>
      </c>
      <c r="L70" s="78">
        <v>1E-4</v>
      </c>
      <c r="M70" s="78">
        <v>4.8999999999999998E-3</v>
      </c>
      <c r="N70" s="78">
        <v>5.9999999999999995E-4</v>
      </c>
    </row>
    <row r="71" spans="2:14">
      <c r="B71" t="s">
        <v>2109</v>
      </c>
      <c r="C71" t="s">
        <v>2110</v>
      </c>
      <c r="D71" t="s">
        <v>1771</v>
      </c>
      <c r="E71" t="s">
        <v>2106</v>
      </c>
      <c r="F71" t="s">
        <v>1995</v>
      </c>
      <c r="G71" t="s">
        <v>106</v>
      </c>
      <c r="H71" s="77">
        <v>248069.92</v>
      </c>
      <c r="I71" s="77">
        <v>3342</v>
      </c>
      <c r="J71" s="77">
        <v>0</v>
      </c>
      <c r="K71" s="77">
        <v>30608.513913868799</v>
      </c>
      <c r="L71" s="78">
        <v>2.9999999999999997E-4</v>
      </c>
      <c r="M71" s="78">
        <v>1.72E-2</v>
      </c>
      <c r="N71" s="78">
        <v>2.0999999999999999E-3</v>
      </c>
    </row>
    <row r="72" spans="2:14">
      <c r="B72" t="s">
        <v>2111</v>
      </c>
      <c r="C72" t="s">
        <v>2112</v>
      </c>
      <c r="D72" t="s">
        <v>1771</v>
      </c>
      <c r="E72" t="s">
        <v>2106</v>
      </c>
      <c r="F72" t="s">
        <v>1995</v>
      </c>
      <c r="G72" t="s">
        <v>106</v>
      </c>
      <c r="H72" s="77">
        <v>137946.73000000001</v>
      </c>
      <c r="I72" s="77">
        <v>10641</v>
      </c>
      <c r="J72" s="77">
        <v>0</v>
      </c>
      <c r="K72" s="77">
        <v>54194.541403095602</v>
      </c>
      <c r="L72" s="78">
        <v>1E-3</v>
      </c>
      <c r="M72" s="78">
        <v>3.04E-2</v>
      </c>
      <c r="N72" s="78">
        <v>3.8E-3</v>
      </c>
    </row>
    <row r="73" spans="2:14">
      <c r="B73" t="s">
        <v>2113</v>
      </c>
      <c r="C73" t="s">
        <v>2114</v>
      </c>
      <c r="D73" t="s">
        <v>1771</v>
      </c>
      <c r="E73" t="s">
        <v>2106</v>
      </c>
      <c r="F73" t="s">
        <v>1995</v>
      </c>
      <c r="G73" t="s">
        <v>106</v>
      </c>
      <c r="H73" s="77">
        <v>133479.04000000001</v>
      </c>
      <c r="I73" s="77">
        <v>3620</v>
      </c>
      <c r="J73" s="77">
        <v>0</v>
      </c>
      <c r="K73" s="77">
        <v>17839.527087615999</v>
      </c>
      <c r="L73" s="78">
        <v>3.5000000000000001E-3</v>
      </c>
      <c r="M73" s="78">
        <v>0.01</v>
      </c>
      <c r="N73" s="78">
        <v>1.2999999999999999E-3</v>
      </c>
    </row>
    <row r="74" spans="2:14">
      <c r="B74" t="s">
        <v>2115</v>
      </c>
      <c r="C74" t="s">
        <v>2116</v>
      </c>
      <c r="D74" t="s">
        <v>123</v>
      </c>
      <c r="E74" t="s">
        <v>2106</v>
      </c>
      <c r="F74" t="s">
        <v>1995</v>
      </c>
      <c r="G74" t="s">
        <v>110</v>
      </c>
      <c r="H74" s="77">
        <v>17213.28</v>
      </c>
      <c r="I74" s="77">
        <v>22410</v>
      </c>
      <c r="J74" s="77">
        <v>0</v>
      </c>
      <c r="K74" s="77">
        <v>15558.824560003201</v>
      </c>
      <c r="L74" s="78">
        <v>1.4500000000000001E-2</v>
      </c>
      <c r="M74" s="78">
        <v>8.6999999999999994E-3</v>
      </c>
      <c r="N74" s="78">
        <v>1.1000000000000001E-3</v>
      </c>
    </row>
    <row r="75" spans="2:14">
      <c r="B75" t="s">
        <v>2117</v>
      </c>
      <c r="C75" t="s">
        <v>2118</v>
      </c>
      <c r="D75" t="s">
        <v>123</v>
      </c>
      <c r="E75" t="s">
        <v>2106</v>
      </c>
      <c r="F75" t="s">
        <v>1995</v>
      </c>
      <c r="G75" t="s">
        <v>110</v>
      </c>
      <c r="H75" s="77">
        <v>49034.239999999998</v>
      </c>
      <c r="I75" s="77">
        <v>19661.999999999989</v>
      </c>
      <c r="J75" s="77">
        <v>0</v>
      </c>
      <c r="K75" s="77">
        <v>38886.462224977899</v>
      </c>
      <c r="L75" s="78">
        <v>1.6E-2</v>
      </c>
      <c r="M75" s="78">
        <v>2.18E-2</v>
      </c>
      <c r="N75" s="78">
        <v>2.7000000000000001E-3</v>
      </c>
    </row>
    <row r="76" spans="2:14">
      <c r="B76" t="s">
        <v>2119</v>
      </c>
      <c r="C76" t="s">
        <v>2120</v>
      </c>
      <c r="D76" t="s">
        <v>1904</v>
      </c>
      <c r="E76" t="s">
        <v>2106</v>
      </c>
      <c r="F76" t="s">
        <v>1995</v>
      </c>
      <c r="G76" t="s">
        <v>106</v>
      </c>
      <c r="H76" s="77">
        <v>253720.5</v>
      </c>
      <c r="I76" s="77">
        <v>2960</v>
      </c>
      <c r="J76" s="77">
        <v>0</v>
      </c>
      <c r="K76" s="77">
        <v>27727.388145600002</v>
      </c>
      <c r="L76" s="78">
        <v>1.3100000000000001E-2</v>
      </c>
      <c r="M76" s="78">
        <v>1.5599999999999999E-2</v>
      </c>
      <c r="N76" s="78">
        <v>1.9E-3</v>
      </c>
    </row>
    <row r="77" spans="2:14">
      <c r="B77" t="s">
        <v>2121</v>
      </c>
      <c r="C77" t="s">
        <v>2122</v>
      </c>
      <c r="D77" t="s">
        <v>1771</v>
      </c>
      <c r="E77" t="s">
        <v>2106</v>
      </c>
      <c r="F77" t="s">
        <v>1995</v>
      </c>
      <c r="G77" t="s">
        <v>106</v>
      </c>
      <c r="H77" s="77">
        <v>68005.48</v>
      </c>
      <c r="I77" s="77">
        <v>17114</v>
      </c>
      <c r="J77" s="77">
        <v>0</v>
      </c>
      <c r="K77" s="77">
        <v>42969.186371862401</v>
      </c>
      <c r="L77" s="78">
        <v>2.0000000000000001E-4</v>
      </c>
      <c r="M77" s="78">
        <v>2.41E-2</v>
      </c>
      <c r="N77" s="78">
        <v>3.0000000000000001E-3</v>
      </c>
    </row>
    <row r="78" spans="2:14">
      <c r="B78" t="s">
        <v>2123</v>
      </c>
      <c r="C78" t="s">
        <v>2124</v>
      </c>
      <c r="D78" t="s">
        <v>1771</v>
      </c>
      <c r="E78" t="s">
        <v>2125</v>
      </c>
      <c r="F78" t="s">
        <v>1995</v>
      </c>
      <c r="G78" t="s">
        <v>106</v>
      </c>
      <c r="H78" s="77">
        <v>23662.19</v>
      </c>
      <c r="I78" s="77">
        <v>14992</v>
      </c>
      <c r="J78" s="77">
        <v>0</v>
      </c>
      <c r="K78" s="77">
        <v>13097.1319575616</v>
      </c>
      <c r="L78" s="78">
        <v>4.0000000000000002E-4</v>
      </c>
      <c r="M78" s="78">
        <v>7.4000000000000003E-3</v>
      </c>
      <c r="N78" s="78">
        <v>8.9999999999999998E-4</v>
      </c>
    </row>
    <row r="79" spans="2:14">
      <c r="B79" t="s">
        <v>2126</v>
      </c>
      <c r="C79" t="s">
        <v>2127</v>
      </c>
      <c r="D79" t="s">
        <v>107</v>
      </c>
      <c r="E79" t="s">
        <v>2128</v>
      </c>
      <c r="F79" t="s">
        <v>1995</v>
      </c>
      <c r="G79" t="s">
        <v>120</v>
      </c>
      <c r="H79" s="77">
        <v>143648.16</v>
      </c>
      <c r="I79" s="77">
        <v>8996.9999999999945</v>
      </c>
      <c r="J79" s="77">
        <v>0</v>
      </c>
      <c r="K79" s="77">
        <v>31645.767505302701</v>
      </c>
      <c r="L79" s="78">
        <v>1E-3</v>
      </c>
      <c r="M79" s="78">
        <v>1.78E-2</v>
      </c>
      <c r="N79" s="78">
        <v>2.2000000000000001E-3</v>
      </c>
    </row>
    <row r="80" spans="2:14">
      <c r="B80" s="79" t="s">
        <v>2129</v>
      </c>
      <c r="D80" s="16"/>
      <c r="E80" s="16"/>
      <c r="F80" s="16"/>
      <c r="G80" s="16"/>
      <c r="H80" s="81">
        <v>68676.070000000007</v>
      </c>
      <c r="J80" s="81">
        <v>0</v>
      </c>
      <c r="K80" s="81">
        <v>22682.766432362401</v>
      </c>
      <c r="M80" s="80">
        <v>1.2699999999999999E-2</v>
      </c>
      <c r="N80" s="80">
        <v>1.6000000000000001E-3</v>
      </c>
    </row>
    <row r="81" spans="2:14">
      <c r="B81" t="s">
        <v>2130</v>
      </c>
      <c r="C81" t="s">
        <v>2131</v>
      </c>
      <c r="D81" t="s">
        <v>1904</v>
      </c>
      <c r="E81" t="s">
        <v>1892</v>
      </c>
      <c r="F81" t="s">
        <v>2025</v>
      </c>
      <c r="G81" t="s">
        <v>106</v>
      </c>
      <c r="H81" s="77">
        <v>68676.070000000007</v>
      </c>
      <c r="I81" s="77">
        <v>8946</v>
      </c>
      <c r="J81" s="77">
        <v>0</v>
      </c>
      <c r="K81" s="77">
        <v>22682.766432362401</v>
      </c>
      <c r="L81" s="78">
        <v>1.9E-3</v>
      </c>
      <c r="M81" s="78">
        <v>1.2699999999999999E-2</v>
      </c>
      <c r="N81" s="78">
        <v>1.6000000000000001E-3</v>
      </c>
    </row>
    <row r="82" spans="2:14">
      <c r="B82" s="79" t="s">
        <v>941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212</v>
      </c>
      <c r="C83" t="s">
        <v>212</v>
      </c>
      <c r="D83" s="16"/>
      <c r="E83" s="16"/>
      <c r="F83" t="s">
        <v>212</v>
      </c>
      <c r="G83" t="s">
        <v>212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2033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212</v>
      </c>
      <c r="C85" t="s">
        <v>212</v>
      </c>
      <c r="D85" s="16"/>
      <c r="E85" s="16"/>
      <c r="F85" t="s">
        <v>212</v>
      </c>
      <c r="G85" t="s">
        <v>212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239</v>
      </c>
      <c r="D86" s="16"/>
      <c r="E86" s="16"/>
      <c r="F86" s="16"/>
      <c r="G86" s="16"/>
    </row>
    <row r="87" spans="2:14">
      <c r="B87" t="s">
        <v>339</v>
      </c>
      <c r="D87" s="16"/>
      <c r="E87" s="16"/>
      <c r="F87" s="16"/>
      <c r="G87" s="16"/>
    </row>
    <row r="88" spans="2:14">
      <c r="B88" t="s">
        <v>340</v>
      </c>
      <c r="D88" s="16"/>
      <c r="E88" s="16"/>
      <c r="F88" s="16"/>
      <c r="G88" s="16"/>
    </row>
    <row r="89" spans="2:14">
      <c r="B89" t="s">
        <v>341</v>
      </c>
      <c r="D89" s="16"/>
      <c r="E89" s="16"/>
      <c r="F89" s="16"/>
      <c r="G89" s="16"/>
    </row>
    <row r="90" spans="2:14">
      <c r="B90" t="s">
        <v>342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4032</v>
      </c>
    </row>
    <row r="3" spans="2:65" s="1" customFormat="1">
      <c r="B3" s="2" t="s">
        <v>2</v>
      </c>
      <c r="C3" s="26" t="s">
        <v>4033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/>
    </row>
    <row r="7" spans="2:65" ht="26.25" customHeight="1">
      <c r="B7" s="116" t="s">
        <v>93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2281781.39</v>
      </c>
      <c r="K11" s="7"/>
      <c r="L11" s="75">
        <v>251657.27802647153</v>
      </c>
      <c r="M11" s="7"/>
      <c r="N11" s="76">
        <v>1</v>
      </c>
      <c r="O11" s="76">
        <v>1.77E-2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2281781.39</v>
      </c>
      <c r="L21" s="81">
        <v>251657.27802647153</v>
      </c>
      <c r="N21" s="80">
        <v>1</v>
      </c>
      <c r="O21" s="80">
        <v>1.77E-2</v>
      </c>
    </row>
    <row r="22" spans="2:15">
      <c r="B22" s="79" t="s">
        <v>2132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2133</v>
      </c>
      <c r="C24" s="16"/>
      <c r="D24" s="16"/>
      <c r="E24" s="16"/>
      <c r="J24" s="81">
        <v>1267588.08</v>
      </c>
      <c r="L24" s="81">
        <v>93283.566638411634</v>
      </c>
      <c r="N24" s="80">
        <v>0.37069999999999997</v>
      </c>
      <c r="O24" s="80">
        <v>6.4999999999999997E-3</v>
      </c>
    </row>
    <row r="25" spans="2:15">
      <c r="B25" t="s">
        <v>2134</v>
      </c>
      <c r="C25" t="s">
        <v>2135</v>
      </c>
      <c r="D25" t="s">
        <v>123</v>
      </c>
      <c r="E25" t="s">
        <v>2136</v>
      </c>
      <c r="F25" t="s">
        <v>2025</v>
      </c>
      <c r="G25" t="s">
        <v>950</v>
      </c>
      <c r="H25" t="s">
        <v>216</v>
      </c>
      <c r="I25" t="s">
        <v>110</v>
      </c>
      <c r="J25" s="77">
        <v>2297.41</v>
      </c>
      <c r="K25" s="77">
        <v>102865.8878</v>
      </c>
      <c r="L25" s="77">
        <v>9531.9373614669803</v>
      </c>
      <c r="M25" s="78">
        <v>0.63290000000000002</v>
      </c>
      <c r="N25" s="78">
        <v>3.7900000000000003E-2</v>
      </c>
      <c r="O25" s="78">
        <v>6.9999999999999999E-4</v>
      </c>
    </row>
    <row r="26" spans="2:15">
      <c r="B26" t="s">
        <v>2137</v>
      </c>
      <c r="C26" t="s">
        <v>2138</v>
      </c>
      <c r="D26" t="s">
        <v>123</v>
      </c>
      <c r="E26" t="s">
        <v>2040</v>
      </c>
      <c r="F26" t="s">
        <v>2025</v>
      </c>
      <c r="G26" t="s">
        <v>1157</v>
      </c>
      <c r="H26" t="s">
        <v>216</v>
      </c>
      <c r="I26" t="s">
        <v>106</v>
      </c>
      <c r="J26" s="77">
        <v>390.16</v>
      </c>
      <c r="K26" s="77">
        <v>1026095</v>
      </c>
      <c r="L26" s="77">
        <v>14780.598034384</v>
      </c>
      <c r="M26" s="78">
        <v>0</v>
      </c>
      <c r="N26" s="78">
        <v>5.8700000000000002E-2</v>
      </c>
      <c r="O26" s="78">
        <v>1E-3</v>
      </c>
    </row>
    <row r="27" spans="2:15">
      <c r="B27" t="s">
        <v>2139</v>
      </c>
      <c r="C27" t="s">
        <v>2140</v>
      </c>
      <c r="D27" t="s">
        <v>123</v>
      </c>
      <c r="E27" t="s">
        <v>2098</v>
      </c>
      <c r="F27" t="s">
        <v>2025</v>
      </c>
      <c r="G27" t="s">
        <v>1285</v>
      </c>
      <c r="H27" t="s">
        <v>216</v>
      </c>
      <c r="I27" t="s">
        <v>106</v>
      </c>
      <c r="J27" s="77">
        <v>14236.64</v>
      </c>
      <c r="K27" s="77">
        <v>34601.819999999971</v>
      </c>
      <c r="L27" s="77">
        <v>18187.296130962801</v>
      </c>
      <c r="M27" s="78">
        <v>0</v>
      </c>
      <c r="N27" s="78">
        <v>7.2300000000000003E-2</v>
      </c>
      <c r="O27" s="78">
        <v>1.2999999999999999E-3</v>
      </c>
    </row>
    <row r="28" spans="2:15">
      <c r="B28" t="s">
        <v>2141</v>
      </c>
      <c r="C28" t="s">
        <v>2142</v>
      </c>
      <c r="D28" t="s">
        <v>123</v>
      </c>
      <c r="E28" t="s">
        <v>2136</v>
      </c>
      <c r="F28" t="s">
        <v>2025</v>
      </c>
      <c r="G28" t="s">
        <v>2143</v>
      </c>
      <c r="H28" t="s">
        <v>216</v>
      </c>
      <c r="I28" t="s">
        <v>110</v>
      </c>
      <c r="J28" s="77">
        <v>2208.36</v>
      </c>
      <c r="K28" s="77">
        <v>226145</v>
      </c>
      <c r="L28" s="77">
        <v>20143.1856851148</v>
      </c>
      <c r="M28" s="78">
        <v>0</v>
      </c>
      <c r="N28" s="78">
        <v>0.08</v>
      </c>
      <c r="O28" s="78">
        <v>1.4E-3</v>
      </c>
    </row>
    <row r="29" spans="2:15">
      <c r="B29" t="s">
        <v>2144</v>
      </c>
      <c r="C29" t="s">
        <v>2145</v>
      </c>
      <c r="D29" t="s">
        <v>123</v>
      </c>
      <c r="E29" t="s">
        <v>2146</v>
      </c>
      <c r="F29" t="s">
        <v>2025</v>
      </c>
      <c r="G29" t="s">
        <v>2143</v>
      </c>
      <c r="H29" t="s">
        <v>216</v>
      </c>
      <c r="I29" t="s">
        <v>106</v>
      </c>
      <c r="J29" s="77">
        <v>5415.83</v>
      </c>
      <c r="K29" s="77">
        <v>116645.6999999999</v>
      </c>
      <c r="L29" s="77">
        <v>23323.592750432501</v>
      </c>
      <c r="M29" s="78">
        <v>0</v>
      </c>
      <c r="N29" s="78">
        <v>9.2700000000000005E-2</v>
      </c>
      <c r="O29" s="78">
        <v>1.6000000000000001E-3</v>
      </c>
    </row>
    <row r="30" spans="2:15">
      <c r="B30" t="s">
        <v>2147</v>
      </c>
      <c r="C30" t="s">
        <v>2148</v>
      </c>
      <c r="D30" t="s">
        <v>123</v>
      </c>
      <c r="E30" t="s">
        <v>2149</v>
      </c>
      <c r="F30" t="s">
        <v>2025</v>
      </c>
      <c r="G30" t="s">
        <v>2150</v>
      </c>
      <c r="H30" t="s">
        <v>216</v>
      </c>
      <c r="I30" t="s">
        <v>113</v>
      </c>
      <c r="J30" s="77">
        <v>1243039.68</v>
      </c>
      <c r="K30" s="77">
        <v>126</v>
      </c>
      <c r="L30" s="77">
        <v>7316.9566760505604</v>
      </c>
      <c r="M30" s="78">
        <v>8.9999999999999998E-4</v>
      </c>
      <c r="N30" s="78">
        <v>2.9100000000000001E-2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1014193.31</v>
      </c>
      <c r="L31" s="81">
        <v>158373.71138805989</v>
      </c>
      <c r="N31" s="80">
        <v>0.62929999999999997</v>
      </c>
      <c r="O31" s="80">
        <v>1.11E-2</v>
      </c>
    </row>
    <row r="32" spans="2:15">
      <c r="B32" t="s">
        <v>2151</v>
      </c>
      <c r="C32" t="s">
        <v>2152</v>
      </c>
      <c r="D32" t="s">
        <v>123</v>
      </c>
      <c r="E32" t="s">
        <v>2153</v>
      </c>
      <c r="F32" t="s">
        <v>1995</v>
      </c>
      <c r="G32" t="s">
        <v>212</v>
      </c>
      <c r="H32" t="s">
        <v>213</v>
      </c>
      <c r="I32" t="s">
        <v>106</v>
      </c>
      <c r="J32" s="77">
        <v>10056.709999999999</v>
      </c>
      <c r="K32" s="77">
        <v>19790</v>
      </c>
      <c r="L32" s="77">
        <v>7347.9029800279995</v>
      </c>
      <c r="M32" s="78">
        <v>0</v>
      </c>
      <c r="N32" s="78">
        <v>2.92E-2</v>
      </c>
      <c r="O32" s="78">
        <v>5.0000000000000001E-4</v>
      </c>
    </row>
    <row r="33" spans="2:15">
      <c r="B33" t="s">
        <v>2154</v>
      </c>
      <c r="C33" t="s">
        <v>2155</v>
      </c>
      <c r="D33" t="s">
        <v>123</v>
      </c>
      <c r="E33" t="s">
        <v>2156</v>
      </c>
      <c r="F33" t="s">
        <v>2025</v>
      </c>
      <c r="G33" t="s">
        <v>212</v>
      </c>
      <c r="H33" t="s">
        <v>213</v>
      </c>
      <c r="I33" t="s">
        <v>113</v>
      </c>
      <c r="J33" s="77">
        <v>45189.51</v>
      </c>
      <c r="K33" s="77">
        <v>16070.320000000012</v>
      </c>
      <c r="L33" s="77">
        <v>33926.347260295297</v>
      </c>
      <c r="M33" s="78">
        <v>1E-4</v>
      </c>
      <c r="N33" s="78">
        <v>0.1348</v>
      </c>
      <c r="O33" s="78">
        <v>2.3999999999999998E-3</v>
      </c>
    </row>
    <row r="34" spans="2:15">
      <c r="B34" t="s">
        <v>2157</v>
      </c>
      <c r="C34" t="s">
        <v>2158</v>
      </c>
      <c r="D34" t="s">
        <v>123</v>
      </c>
      <c r="E34" t="s">
        <v>2159</v>
      </c>
      <c r="F34" t="s">
        <v>1995</v>
      </c>
      <c r="G34" t="s">
        <v>212</v>
      </c>
      <c r="H34" t="s">
        <v>213</v>
      </c>
      <c r="I34" t="s">
        <v>106</v>
      </c>
      <c r="J34" s="77">
        <v>56548.78</v>
      </c>
      <c r="K34" s="77">
        <v>3505</v>
      </c>
      <c r="L34" s="77">
        <v>7317.6722563880003</v>
      </c>
      <c r="M34" s="78">
        <v>0</v>
      </c>
      <c r="N34" s="78">
        <v>2.9100000000000001E-2</v>
      </c>
      <c r="O34" s="78">
        <v>5.0000000000000001E-4</v>
      </c>
    </row>
    <row r="35" spans="2:15">
      <c r="B35" t="s">
        <v>2160</v>
      </c>
      <c r="C35" t="s">
        <v>2161</v>
      </c>
      <c r="D35" t="s">
        <v>2162</v>
      </c>
      <c r="E35" t="s">
        <v>1892</v>
      </c>
      <c r="F35" t="s">
        <v>1995</v>
      </c>
      <c r="G35" t="s">
        <v>212</v>
      </c>
      <c r="H35" t="s">
        <v>213</v>
      </c>
      <c r="I35" t="s">
        <v>106</v>
      </c>
      <c r="J35" s="77">
        <v>749342.32</v>
      </c>
      <c r="K35" s="77">
        <v>1479.4000000000015</v>
      </c>
      <c r="L35" s="77">
        <v>40928.663881439403</v>
      </c>
      <c r="M35" s="78">
        <v>0</v>
      </c>
      <c r="N35" s="78">
        <v>0.16259999999999999</v>
      </c>
      <c r="O35" s="78">
        <v>2.8999999999999998E-3</v>
      </c>
    </row>
    <row r="36" spans="2:15">
      <c r="B36" t="s">
        <v>2163</v>
      </c>
      <c r="C36" t="s">
        <v>2164</v>
      </c>
      <c r="D36" t="s">
        <v>2162</v>
      </c>
      <c r="E36" t="s">
        <v>2128</v>
      </c>
      <c r="F36" t="s">
        <v>1995</v>
      </c>
      <c r="G36" t="s">
        <v>212</v>
      </c>
      <c r="H36" t="s">
        <v>213</v>
      </c>
      <c r="I36" t="s">
        <v>106</v>
      </c>
      <c r="J36" s="77">
        <v>153055.99</v>
      </c>
      <c r="K36" s="77">
        <v>12184.610000000002</v>
      </c>
      <c r="L36" s="77">
        <v>68853.125009909199</v>
      </c>
      <c r="M36" s="78">
        <v>0</v>
      </c>
      <c r="N36" s="78">
        <v>0.27360000000000001</v>
      </c>
      <c r="O36" s="78">
        <v>4.7999999999999996E-3</v>
      </c>
    </row>
    <row r="37" spans="2:15">
      <c r="B37" s="79" t="s">
        <v>941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I38" t="s">
        <v>212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239</v>
      </c>
      <c r="C39" s="16"/>
      <c r="D39" s="16"/>
      <c r="E39" s="16"/>
    </row>
    <row r="40" spans="2:15">
      <c r="B40" t="s">
        <v>339</v>
      </c>
      <c r="C40" s="16"/>
      <c r="D40" s="16"/>
      <c r="E40" s="16"/>
    </row>
    <row r="41" spans="2:15">
      <c r="B41" t="s">
        <v>340</v>
      </c>
      <c r="C41" s="16"/>
      <c r="D41" s="16"/>
      <c r="E41" s="16"/>
    </row>
    <row r="42" spans="2:15">
      <c r="B42" t="s">
        <v>341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4032</v>
      </c>
    </row>
    <row r="3" spans="2:60" s="1" customFormat="1">
      <c r="B3" s="2" t="s">
        <v>2</v>
      </c>
      <c r="C3" s="26" t="s">
        <v>4033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0" ht="26.25" customHeight="1">
      <c r="B7" s="116" t="s">
        <v>95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250643.87</v>
      </c>
      <c r="H11" s="7"/>
      <c r="I11" s="75">
        <v>270.58903992869602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212984.87</v>
      </c>
      <c r="I12" s="81">
        <v>249.18486288</v>
      </c>
      <c r="K12" s="80">
        <v>0.92090000000000005</v>
      </c>
      <c r="L12" s="80">
        <v>0</v>
      </c>
    </row>
    <row r="13" spans="2:60">
      <c r="B13" s="79" t="s">
        <v>2165</v>
      </c>
      <c r="D13" s="16"/>
      <c r="E13" s="16"/>
      <c r="G13" s="81">
        <v>212984.87</v>
      </c>
      <c r="I13" s="81">
        <v>249.18486288</v>
      </c>
      <c r="K13" s="80">
        <v>0.92090000000000005</v>
      </c>
      <c r="L13" s="80">
        <v>0</v>
      </c>
    </row>
    <row r="14" spans="2:60">
      <c r="B14" t="s">
        <v>2166</v>
      </c>
      <c r="C14" t="s">
        <v>2167</v>
      </c>
      <c r="D14" t="s">
        <v>100</v>
      </c>
      <c r="E14" t="s">
        <v>112</v>
      </c>
      <c r="F14" t="s">
        <v>102</v>
      </c>
      <c r="G14" s="77">
        <v>15638.75</v>
      </c>
      <c r="H14" s="77">
        <v>1500</v>
      </c>
      <c r="I14" s="77">
        <v>234.58125000000001</v>
      </c>
      <c r="J14" s="78">
        <v>7.7999999999999996E-3</v>
      </c>
      <c r="K14" s="78">
        <v>0.8669</v>
      </c>
      <c r="L14" s="78">
        <v>0</v>
      </c>
    </row>
    <row r="15" spans="2:60">
      <c r="B15" t="s">
        <v>2168</v>
      </c>
      <c r="C15" t="s">
        <v>2169</v>
      </c>
      <c r="D15" t="s">
        <v>100</v>
      </c>
      <c r="E15" t="s">
        <v>129</v>
      </c>
      <c r="F15" t="s">
        <v>102</v>
      </c>
      <c r="G15" s="77">
        <v>197346.12</v>
      </c>
      <c r="H15" s="77">
        <v>7.4</v>
      </c>
      <c r="I15" s="77">
        <v>14.60361288</v>
      </c>
      <c r="J15" s="78">
        <v>1.32E-2</v>
      </c>
      <c r="K15" s="78">
        <v>5.3999999999999999E-2</v>
      </c>
      <c r="L15" s="78">
        <v>0</v>
      </c>
    </row>
    <row r="16" spans="2:60">
      <c r="B16" s="79" t="s">
        <v>237</v>
      </c>
      <c r="D16" s="16"/>
      <c r="E16" s="16"/>
      <c r="G16" s="81">
        <v>37659</v>
      </c>
      <c r="I16" s="81">
        <v>21.404177048695999</v>
      </c>
      <c r="K16" s="80">
        <v>7.9100000000000004E-2</v>
      </c>
      <c r="L16" s="80">
        <v>0</v>
      </c>
    </row>
    <row r="17" spans="2:12">
      <c r="B17" s="79" t="s">
        <v>2170</v>
      </c>
      <c r="D17" s="16"/>
      <c r="E17" s="16"/>
      <c r="G17" s="81">
        <v>37659</v>
      </c>
      <c r="I17" s="81">
        <v>21.404177048695999</v>
      </c>
      <c r="K17" s="80">
        <v>7.9100000000000004E-2</v>
      </c>
      <c r="L17" s="80">
        <v>0</v>
      </c>
    </row>
    <row r="18" spans="2:12">
      <c r="B18" t="s">
        <v>2171</v>
      </c>
      <c r="C18" t="s">
        <v>2172</v>
      </c>
      <c r="D18" t="s">
        <v>1775</v>
      </c>
      <c r="E18" t="s">
        <v>1047</v>
      </c>
      <c r="F18" t="s">
        <v>106</v>
      </c>
      <c r="G18" s="77">
        <v>29788.09</v>
      </c>
      <c r="H18" s="77">
        <v>16.82</v>
      </c>
      <c r="I18" s="77">
        <v>18.498237076696</v>
      </c>
      <c r="J18" s="78">
        <v>8.9999999999999998E-4</v>
      </c>
      <c r="K18" s="78">
        <v>6.8400000000000002E-2</v>
      </c>
      <c r="L18" s="78">
        <v>0</v>
      </c>
    </row>
    <row r="19" spans="2:12">
      <c r="B19" t="s">
        <v>2173</v>
      </c>
      <c r="C19" t="s">
        <v>2174</v>
      </c>
      <c r="D19" t="s">
        <v>1771</v>
      </c>
      <c r="E19" t="s">
        <v>1153</v>
      </c>
      <c r="F19" t="s">
        <v>106</v>
      </c>
      <c r="G19" s="77">
        <v>7870.91</v>
      </c>
      <c r="H19" s="77">
        <v>10</v>
      </c>
      <c r="I19" s="77">
        <v>2.9059399720000001</v>
      </c>
      <c r="J19" s="78">
        <v>2.9999999999999997E-4</v>
      </c>
      <c r="K19" s="78">
        <v>1.0699999999999999E-2</v>
      </c>
      <c r="L19" s="78">
        <v>0</v>
      </c>
    </row>
    <row r="20" spans="2:12">
      <c r="B20" t="s">
        <v>239</v>
      </c>
      <c r="D20" s="16"/>
      <c r="E20" s="16"/>
    </row>
    <row r="21" spans="2:12">
      <c r="B21" t="s">
        <v>339</v>
      </c>
      <c r="D21" s="16"/>
      <c r="E21" s="16"/>
    </row>
    <row r="22" spans="2:12">
      <c r="B22" t="s">
        <v>340</v>
      </c>
      <c r="D22" s="16"/>
      <c r="E22" s="16"/>
    </row>
    <row r="23" spans="2:12">
      <c r="B23" t="s">
        <v>341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4032</v>
      </c>
    </row>
    <row r="3" spans="2:61" s="1" customFormat="1">
      <c r="B3" s="2" t="s">
        <v>2</v>
      </c>
      <c r="C3" s="26" t="s">
        <v>4033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61" ht="26.25" customHeight="1">
      <c r="B7" s="116" t="s">
        <v>98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2297.7743086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2295.1269600000001</v>
      </c>
      <c r="K12" s="80">
        <v>0.99880000000000002</v>
      </c>
      <c r="L12" s="80">
        <v>2.0000000000000001E-4</v>
      </c>
    </row>
    <row r="13" spans="2:61">
      <c r="B13" s="79" t="s">
        <v>2175</v>
      </c>
      <c r="C13" s="16"/>
      <c r="D13" s="16"/>
      <c r="E13" s="16"/>
      <c r="G13" s="81">
        <v>0</v>
      </c>
      <c r="I13" s="81">
        <v>2295.1269600000001</v>
      </c>
      <c r="K13" s="80">
        <v>0.99880000000000002</v>
      </c>
      <c r="L13" s="80">
        <v>2.0000000000000001E-4</v>
      </c>
    </row>
    <row r="14" spans="2:61">
      <c r="B14" t="s">
        <v>2176</v>
      </c>
      <c r="C14" t="s">
        <v>2177</v>
      </c>
      <c r="D14" t="s">
        <v>100</v>
      </c>
      <c r="E14" t="s">
        <v>123</v>
      </c>
      <c r="F14" t="s">
        <v>102</v>
      </c>
      <c r="G14" s="77">
        <v>107.98</v>
      </c>
      <c r="H14" s="77">
        <v>1110200</v>
      </c>
      <c r="I14" s="77">
        <v>1198.79396</v>
      </c>
      <c r="J14" s="78">
        <v>0</v>
      </c>
      <c r="K14" s="78">
        <v>0.52170000000000005</v>
      </c>
      <c r="L14" s="78">
        <v>1E-4</v>
      </c>
    </row>
    <row r="15" spans="2:61">
      <c r="B15" t="s">
        <v>2178</v>
      </c>
      <c r="C15" t="s">
        <v>2179</v>
      </c>
      <c r="D15" t="s">
        <v>100</v>
      </c>
      <c r="E15" t="s">
        <v>123</v>
      </c>
      <c r="F15" t="s">
        <v>102</v>
      </c>
      <c r="G15" s="77">
        <v>-107.98</v>
      </c>
      <c r="H15" s="77">
        <v>764000</v>
      </c>
      <c r="I15" s="77">
        <v>-824.96720000000005</v>
      </c>
      <c r="J15" s="78">
        <v>0</v>
      </c>
      <c r="K15" s="78">
        <v>-0.35899999999999999</v>
      </c>
      <c r="L15" s="78">
        <v>-1E-4</v>
      </c>
    </row>
    <row r="16" spans="2:61">
      <c r="B16" t="s">
        <v>2180</v>
      </c>
      <c r="C16" t="s">
        <v>2181</v>
      </c>
      <c r="D16" t="s">
        <v>100</v>
      </c>
      <c r="E16" t="s">
        <v>123</v>
      </c>
      <c r="F16" t="s">
        <v>102</v>
      </c>
      <c r="G16" s="77">
        <v>992.92</v>
      </c>
      <c r="H16" s="77">
        <v>193500</v>
      </c>
      <c r="I16" s="77">
        <v>1921.3001999999999</v>
      </c>
      <c r="J16" s="78">
        <v>0</v>
      </c>
      <c r="K16" s="78">
        <v>0.83620000000000005</v>
      </c>
      <c r="L16" s="78">
        <v>1E-4</v>
      </c>
    </row>
    <row r="17" spans="2:12">
      <c r="B17" t="s">
        <v>2182</v>
      </c>
      <c r="C17" t="s">
        <v>2183</v>
      </c>
      <c r="D17" t="s">
        <v>100</v>
      </c>
      <c r="E17" t="s">
        <v>123</v>
      </c>
      <c r="F17" t="s">
        <v>102</v>
      </c>
      <c r="G17" s="77">
        <v>-992.92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2184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2185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237</v>
      </c>
      <c r="C24" s="16"/>
      <c r="D24" s="16"/>
      <c r="E24" s="16"/>
      <c r="G24" s="81">
        <v>0</v>
      </c>
      <c r="I24" s="81">
        <v>2.6473485999999999</v>
      </c>
      <c r="K24" s="80">
        <v>1.1999999999999999E-3</v>
      </c>
      <c r="L24" s="80">
        <v>0</v>
      </c>
    </row>
    <row r="25" spans="2:12">
      <c r="B25" s="79" t="s">
        <v>2175</v>
      </c>
      <c r="C25" s="16"/>
      <c r="D25" s="16"/>
      <c r="E25" s="16"/>
      <c r="G25" s="81">
        <v>0</v>
      </c>
      <c r="I25" s="81">
        <v>2.6473485999999999</v>
      </c>
      <c r="K25" s="80">
        <v>1.1999999999999999E-3</v>
      </c>
      <c r="L25" s="80">
        <v>0</v>
      </c>
    </row>
    <row r="26" spans="2:12">
      <c r="B26" t="s">
        <v>2186</v>
      </c>
      <c r="C26" t="s">
        <v>2187</v>
      </c>
      <c r="D26" t="s">
        <v>123</v>
      </c>
      <c r="E26" t="s">
        <v>123</v>
      </c>
      <c r="F26" t="s">
        <v>106</v>
      </c>
      <c r="G26" s="77">
        <v>-143.41</v>
      </c>
      <c r="H26" s="77">
        <v>500</v>
      </c>
      <c r="I26" s="77">
        <v>-2.6473485999999999</v>
      </c>
      <c r="J26" s="78">
        <v>0</v>
      </c>
      <c r="K26" s="78">
        <v>-1.1999999999999999E-3</v>
      </c>
      <c r="L26" s="78">
        <v>0</v>
      </c>
    </row>
    <row r="27" spans="2:12">
      <c r="B27" t="s">
        <v>2188</v>
      </c>
      <c r="C27" t="s">
        <v>2189</v>
      </c>
      <c r="D27" t="s">
        <v>123</v>
      </c>
      <c r="E27" t="s">
        <v>123</v>
      </c>
      <c r="F27" t="s">
        <v>106</v>
      </c>
      <c r="G27" s="77">
        <v>143.41</v>
      </c>
      <c r="H27" s="77">
        <v>1000</v>
      </c>
      <c r="I27" s="77">
        <v>5.2946971999999999</v>
      </c>
      <c r="J27" s="78">
        <v>0</v>
      </c>
      <c r="K27" s="78">
        <v>2.3E-3</v>
      </c>
      <c r="L27" s="78">
        <v>0</v>
      </c>
    </row>
    <row r="28" spans="2:12">
      <c r="B28" s="79" t="s">
        <v>2190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s="16"/>
      <c r="E29" t="s">
        <v>212</v>
      </c>
      <c r="F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2191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s="16"/>
      <c r="E33" t="s">
        <v>212</v>
      </c>
      <c r="F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941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212</v>
      </c>
      <c r="C35" t="s">
        <v>212</v>
      </c>
      <c r="D35" s="16"/>
      <c r="E35" t="s">
        <v>212</v>
      </c>
      <c r="F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239</v>
      </c>
      <c r="C36" s="16"/>
      <c r="D36" s="16"/>
      <c r="E36" s="16"/>
    </row>
    <row r="37" spans="2:12">
      <c r="B37" t="s">
        <v>339</v>
      </c>
      <c r="C37" s="16"/>
      <c r="D37" s="16"/>
      <c r="E37" s="16"/>
    </row>
    <row r="38" spans="2:12">
      <c r="B38" t="s">
        <v>340</v>
      </c>
      <c r="C38" s="16"/>
      <c r="D38" s="16"/>
      <c r="E38" s="16"/>
    </row>
    <row r="39" spans="2:12">
      <c r="B39" t="s">
        <v>341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4032</v>
      </c>
    </row>
    <row r="3" spans="1:60" s="1" customFormat="1">
      <c r="B3" s="2" t="s">
        <v>2</v>
      </c>
      <c r="C3" s="26" t="s">
        <v>4033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8"/>
      <c r="BD6" s="16" t="s">
        <v>100</v>
      </c>
      <c r="BF6" s="16" t="s">
        <v>101</v>
      </c>
      <c r="BH6" s="19" t="s">
        <v>102</v>
      </c>
    </row>
    <row r="7" spans="1:60" ht="26.25" customHeight="1">
      <c r="B7" s="116" t="s">
        <v>103</v>
      </c>
      <c r="C7" s="117"/>
      <c r="D7" s="117"/>
      <c r="E7" s="117"/>
      <c r="F7" s="117"/>
      <c r="G7" s="117"/>
      <c r="H7" s="117"/>
      <c r="I7" s="117"/>
      <c r="J7" s="117"/>
      <c r="K7" s="11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2116.91</v>
      </c>
      <c r="H11" s="25"/>
      <c r="I11" s="75">
        <v>19116.140460043993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2116.91</v>
      </c>
      <c r="H14" s="19"/>
      <c r="I14" s="81">
        <v>19116.140460043993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2192</v>
      </c>
      <c r="C15" t="s">
        <v>2193</v>
      </c>
      <c r="D15" t="s">
        <v>123</v>
      </c>
      <c r="E15" t="s">
        <v>123</v>
      </c>
      <c r="F15" t="s">
        <v>106</v>
      </c>
      <c r="G15" s="77">
        <v>85.37</v>
      </c>
      <c r="H15" s="77">
        <v>11814.06</v>
      </c>
      <c r="I15" s="77">
        <v>-537.03761390499994</v>
      </c>
      <c r="J15" s="78">
        <v>-2.81E-2</v>
      </c>
      <c r="K15" s="78">
        <v>0</v>
      </c>
      <c r="BF15" s="16" t="s">
        <v>127</v>
      </c>
    </row>
    <row r="16" spans="1:60">
      <c r="B16" t="s">
        <v>2194</v>
      </c>
      <c r="C16" t="s">
        <v>2195</v>
      </c>
      <c r="D16" t="s">
        <v>123</v>
      </c>
      <c r="E16" t="s">
        <v>123</v>
      </c>
      <c r="F16" t="s">
        <v>106</v>
      </c>
      <c r="G16" s="77">
        <v>301.32</v>
      </c>
      <c r="H16" s="77">
        <v>99030</v>
      </c>
      <c r="I16" s="77">
        <v>-1340.6389613603999</v>
      </c>
      <c r="J16" s="78">
        <v>-7.0099999999999996E-2</v>
      </c>
      <c r="K16" s="78">
        <v>-1E-4</v>
      </c>
      <c r="BF16" s="16" t="s">
        <v>128</v>
      </c>
    </row>
    <row r="17" spans="2:58">
      <c r="B17" t="s">
        <v>2196</v>
      </c>
      <c r="C17" t="s">
        <v>2197</v>
      </c>
      <c r="D17" t="s">
        <v>123</v>
      </c>
      <c r="E17" t="s">
        <v>123</v>
      </c>
      <c r="F17" t="s">
        <v>106</v>
      </c>
      <c r="G17" s="77">
        <v>51.63</v>
      </c>
      <c r="H17" s="77">
        <v>1510025</v>
      </c>
      <c r="I17" s="77">
        <v>760.85939886400104</v>
      </c>
      <c r="J17" s="78">
        <v>3.9800000000000002E-2</v>
      </c>
      <c r="K17" s="78">
        <v>1E-4</v>
      </c>
      <c r="BF17" s="16" t="s">
        <v>129</v>
      </c>
    </row>
    <row r="18" spans="2:58">
      <c r="B18" t="s">
        <v>2198</v>
      </c>
      <c r="C18" t="s">
        <v>2199</v>
      </c>
      <c r="D18" t="s">
        <v>123</v>
      </c>
      <c r="E18" t="s">
        <v>123</v>
      </c>
      <c r="F18" t="s">
        <v>116</v>
      </c>
      <c r="G18" s="77">
        <v>28.41</v>
      </c>
      <c r="H18" s="77">
        <v>120330</v>
      </c>
      <c r="I18" s="77">
        <v>40.645210398295198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2200</v>
      </c>
      <c r="C19" t="s">
        <v>2201</v>
      </c>
      <c r="D19" t="s">
        <v>123</v>
      </c>
      <c r="E19" t="s">
        <v>123</v>
      </c>
      <c r="F19" t="s">
        <v>106</v>
      </c>
      <c r="G19" s="77">
        <v>1414.22</v>
      </c>
      <c r="H19" s="77">
        <v>443575</v>
      </c>
      <c r="I19" s="77">
        <v>19783.613384949898</v>
      </c>
      <c r="J19" s="78">
        <v>1.0348999999999999</v>
      </c>
      <c r="K19" s="78">
        <v>1.4E-3</v>
      </c>
      <c r="BF19" s="16" t="s">
        <v>131</v>
      </c>
    </row>
    <row r="20" spans="2:58">
      <c r="B20" t="s">
        <v>2202</v>
      </c>
      <c r="C20" t="s">
        <v>2203</v>
      </c>
      <c r="D20" t="s">
        <v>123</v>
      </c>
      <c r="E20" t="s">
        <v>123</v>
      </c>
      <c r="F20" t="s">
        <v>110</v>
      </c>
      <c r="G20" s="77">
        <v>182.02</v>
      </c>
      <c r="H20" s="77">
        <v>45830</v>
      </c>
      <c r="I20" s="77">
        <v>-183.37269888913599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2204</v>
      </c>
      <c r="C21" t="s">
        <v>2205</v>
      </c>
      <c r="D21" t="s">
        <v>123</v>
      </c>
      <c r="E21" t="s">
        <v>123</v>
      </c>
      <c r="F21" t="s">
        <v>200</v>
      </c>
      <c r="G21" s="77">
        <v>53.94</v>
      </c>
      <c r="H21" s="77">
        <v>229100</v>
      </c>
      <c r="I21" s="77">
        <v>592.07173998633402</v>
      </c>
      <c r="J21" s="78">
        <v>3.1E-2</v>
      </c>
      <c r="K21" s="78">
        <v>0</v>
      </c>
      <c r="BF21" s="16" t="s">
        <v>123</v>
      </c>
    </row>
    <row r="22" spans="2:58">
      <c r="B22" t="s">
        <v>239</v>
      </c>
      <c r="C22" s="19"/>
      <c r="D22" s="19"/>
      <c r="E22" s="19"/>
      <c r="F22" s="19"/>
      <c r="G22" s="19"/>
      <c r="H22" s="19"/>
    </row>
    <row r="23" spans="2:58">
      <c r="B23" t="s">
        <v>339</v>
      </c>
      <c r="C23" s="19"/>
      <c r="D23" s="19"/>
      <c r="E23" s="19"/>
      <c r="F23" s="19"/>
      <c r="G23" s="19"/>
      <c r="H23" s="19"/>
    </row>
    <row r="24" spans="2:58">
      <c r="B24" t="s">
        <v>340</v>
      </c>
      <c r="C24" s="19"/>
      <c r="D24" s="19"/>
      <c r="E24" s="19"/>
      <c r="F24" s="19"/>
      <c r="G24" s="19"/>
      <c r="H24" s="19"/>
    </row>
    <row r="25" spans="2:58">
      <c r="B25" t="s">
        <v>341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27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4032</v>
      </c>
    </row>
    <row r="3" spans="2:81" s="1" customFormat="1">
      <c r="B3" s="2" t="s">
        <v>2</v>
      </c>
      <c r="C3" s="26" t="s">
        <v>4033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6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81" ht="26.25" customHeight="1">
      <c r="B7" s="116" t="s">
        <v>133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339</v>
      </c>
    </row>
    <row r="42" spans="2:17">
      <c r="B42" t="s">
        <v>340</v>
      </c>
    </row>
    <row r="43" spans="2:17">
      <c r="B43" t="s">
        <v>341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8" workbookViewId="0">
      <selection activeCell="E38" sqref="E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4032</v>
      </c>
    </row>
    <row r="3" spans="2:72" s="1" customFormat="1">
      <c r="B3" s="2" t="s">
        <v>2</v>
      </c>
      <c r="C3" s="26" t="s">
        <v>4033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</row>
    <row r="7" spans="2:72" ht="26.25" customHeight="1">
      <c r="B7" s="116" t="s">
        <v>69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2214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2215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2216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2217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339</v>
      </c>
    </row>
    <row r="29" spans="2:16">
      <c r="B29" t="s">
        <v>340</v>
      </c>
    </row>
    <row r="30" spans="2:16">
      <c r="B30" t="s">
        <v>341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4032</v>
      </c>
    </row>
    <row r="3" spans="2:65" s="1" customFormat="1">
      <c r="B3" s="2" t="s">
        <v>2</v>
      </c>
      <c r="C3" s="26" t="s">
        <v>4033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65" ht="26.25" customHeight="1">
      <c r="B7" s="116" t="s">
        <v>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2219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339</v>
      </c>
      <c r="D27" s="16"/>
      <c r="E27" s="16"/>
      <c r="F27" s="16"/>
    </row>
    <row r="28" spans="2:19">
      <c r="B28" t="s">
        <v>340</v>
      </c>
      <c r="D28" s="16"/>
      <c r="E28" s="16"/>
      <c r="F28" s="16"/>
    </row>
    <row r="29" spans="2:19">
      <c r="B29" t="s">
        <v>341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G12" workbookViewId="0">
      <selection activeCell="L41" sqref="L4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4032</v>
      </c>
    </row>
    <row r="3" spans="2:81" s="1" customFormat="1">
      <c r="B3" s="2" t="s">
        <v>2</v>
      </c>
      <c r="C3" s="26" t="s">
        <v>4033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2:81" ht="26.25" customHeight="1">
      <c r="B7" s="116" t="s">
        <v>89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6.82</v>
      </c>
      <c r="K11" s="7"/>
      <c r="L11" s="7"/>
      <c r="M11" s="76">
        <v>3.0800000000000001E-2</v>
      </c>
      <c r="N11" s="75">
        <v>89102754.040000007</v>
      </c>
      <c r="O11" s="7"/>
      <c r="P11" s="75">
        <v>109974.6593915448</v>
      </c>
      <c r="Q11" s="7"/>
      <c r="R11" s="76">
        <v>1</v>
      </c>
      <c r="S11" s="76">
        <v>7.7000000000000002E-3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6.46</v>
      </c>
      <c r="M12" s="80">
        <v>2.9000000000000001E-2</v>
      </c>
      <c r="N12" s="81">
        <v>86192736.920000002</v>
      </c>
      <c r="P12" s="81">
        <v>103252.38521426861</v>
      </c>
      <c r="R12" s="80">
        <v>0.93889999999999996</v>
      </c>
      <c r="S12" s="80">
        <v>7.1999999999999998E-3</v>
      </c>
    </row>
    <row r="13" spans="2:81">
      <c r="B13" s="79" t="s">
        <v>2218</v>
      </c>
      <c r="C13" s="16"/>
      <c r="D13" s="16"/>
      <c r="E13" s="16"/>
      <c r="J13" s="81">
        <v>7.21</v>
      </c>
      <c r="M13" s="80">
        <v>2.5700000000000001E-2</v>
      </c>
      <c r="N13" s="81">
        <v>68888784.849999994</v>
      </c>
      <c r="P13" s="81">
        <v>87924.870978537685</v>
      </c>
      <c r="R13" s="80">
        <v>0.79949999999999999</v>
      </c>
      <c r="S13" s="80">
        <v>6.1999999999999998E-3</v>
      </c>
    </row>
    <row r="14" spans="2:81">
      <c r="B14" t="s">
        <v>2222</v>
      </c>
      <c r="C14" t="s">
        <v>2223</v>
      </c>
      <c r="D14" t="s">
        <v>123</v>
      </c>
      <c r="E14" t="s">
        <v>360</v>
      </c>
      <c r="F14" t="s">
        <v>127</v>
      </c>
      <c r="G14" t="s">
        <v>208</v>
      </c>
      <c r="H14" t="s">
        <v>209</v>
      </c>
      <c r="I14" s="96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14671107.84</v>
      </c>
      <c r="O14" s="77">
        <v>156.69999999999999</v>
      </c>
      <c r="P14" s="77">
        <v>22989.625985279999</v>
      </c>
      <c r="Q14" s="78">
        <v>9.1000000000000004E-3</v>
      </c>
      <c r="R14" s="78">
        <v>0.20899999999999999</v>
      </c>
      <c r="S14" s="78">
        <v>1.6000000000000001E-3</v>
      </c>
      <c r="W14" s="102"/>
    </row>
    <row r="15" spans="2:81">
      <c r="B15" t="s">
        <v>2224</v>
      </c>
      <c r="C15" t="s">
        <v>2225</v>
      </c>
      <c r="D15" t="s">
        <v>123</v>
      </c>
      <c r="E15" t="s">
        <v>360</v>
      </c>
      <c r="F15" t="s">
        <v>127</v>
      </c>
      <c r="G15" t="s">
        <v>208</v>
      </c>
      <c r="H15" t="s">
        <v>209</v>
      </c>
      <c r="I15" s="96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29944339.43</v>
      </c>
      <c r="O15" s="77">
        <v>137.79</v>
      </c>
      <c r="P15" s="77">
        <v>41260.305300597</v>
      </c>
      <c r="Q15" s="78">
        <v>7.9000000000000008E-3</v>
      </c>
      <c r="R15" s="78">
        <v>0.37519999999999998</v>
      </c>
      <c r="S15" s="78">
        <v>2.8999999999999998E-3</v>
      </c>
      <c r="W15" s="102"/>
    </row>
    <row r="16" spans="2:81">
      <c r="B16" t="s">
        <v>2226</v>
      </c>
      <c r="C16" t="s">
        <v>2227</v>
      </c>
      <c r="D16" t="s">
        <v>123</v>
      </c>
      <c r="E16" t="s">
        <v>2228</v>
      </c>
      <c r="F16" t="s">
        <v>745</v>
      </c>
      <c r="G16" t="s">
        <v>208</v>
      </c>
      <c r="H16" t="s">
        <v>209</v>
      </c>
      <c r="I16" s="96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9851095.2799999993</v>
      </c>
      <c r="O16" s="77">
        <v>113.83</v>
      </c>
      <c r="P16" s="77">
        <v>11213.501757223999</v>
      </c>
      <c r="Q16" s="78">
        <v>2.3199999999999998E-2</v>
      </c>
      <c r="R16" s="78">
        <v>0.10199999999999999</v>
      </c>
      <c r="S16" s="78">
        <v>8.0000000000000004E-4</v>
      </c>
      <c r="W16" s="102"/>
    </row>
    <row r="17" spans="2:23">
      <c r="B17" t="s">
        <v>2229</v>
      </c>
      <c r="C17" t="s">
        <v>2230</v>
      </c>
      <c r="D17" t="s">
        <v>123</v>
      </c>
      <c r="E17" t="s">
        <v>349</v>
      </c>
      <c r="F17" t="s">
        <v>350</v>
      </c>
      <c r="G17" t="s">
        <v>397</v>
      </c>
      <c r="H17" t="s">
        <v>209</v>
      </c>
      <c r="I17" s="96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5656.01</v>
      </c>
      <c r="O17" s="77">
        <v>173.84</v>
      </c>
      <c r="P17" s="77">
        <v>9.8324077840000008</v>
      </c>
      <c r="Q17" s="78">
        <v>0</v>
      </c>
      <c r="R17" s="78">
        <v>1E-4</v>
      </c>
      <c r="S17" s="78">
        <v>0</v>
      </c>
      <c r="W17" s="102"/>
    </row>
    <row r="18" spans="2:23">
      <c r="B18" t="s">
        <v>2231</v>
      </c>
      <c r="C18" t="s">
        <v>2232</v>
      </c>
      <c r="D18" t="s">
        <v>123</v>
      </c>
      <c r="E18" t="s">
        <v>396</v>
      </c>
      <c r="F18" t="s">
        <v>127</v>
      </c>
      <c r="G18" t="s">
        <v>397</v>
      </c>
      <c r="H18" t="s">
        <v>209</v>
      </c>
      <c r="I18" s="96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2721001.02</v>
      </c>
      <c r="O18" s="77">
        <v>141.53</v>
      </c>
      <c r="P18" s="77">
        <v>3851.0327436060002</v>
      </c>
      <c r="Q18" s="78">
        <v>6.3E-3</v>
      </c>
      <c r="R18" s="78">
        <v>3.5000000000000003E-2</v>
      </c>
      <c r="S18" s="78">
        <v>2.9999999999999997E-4</v>
      </c>
      <c r="W18" s="102"/>
    </row>
    <row r="19" spans="2:23">
      <c r="B19" t="s">
        <v>2233</v>
      </c>
      <c r="C19" t="s">
        <v>2234</v>
      </c>
      <c r="D19" t="s">
        <v>123</v>
      </c>
      <c r="E19" t="s">
        <v>2235</v>
      </c>
      <c r="F19" t="s">
        <v>350</v>
      </c>
      <c r="G19" t="s">
        <v>527</v>
      </c>
      <c r="H19" t="s">
        <v>150</v>
      </c>
      <c r="I19" s="96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8214971.0999999996</v>
      </c>
      <c r="O19" s="77">
        <v>99.04</v>
      </c>
      <c r="P19" s="77">
        <v>8136.1073774400002</v>
      </c>
      <c r="Q19" s="78">
        <v>2.5700000000000001E-2</v>
      </c>
      <c r="R19" s="78">
        <v>7.3999999999999996E-2</v>
      </c>
      <c r="S19" s="78">
        <v>5.9999999999999995E-4</v>
      </c>
      <c r="W19" s="102"/>
    </row>
    <row r="20" spans="2:23">
      <c r="B20" t="s">
        <v>2236</v>
      </c>
      <c r="C20" t="s">
        <v>2237</v>
      </c>
      <c r="D20" t="s">
        <v>123</v>
      </c>
      <c r="E20" t="s">
        <v>2238</v>
      </c>
      <c r="F20" t="s">
        <v>112</v>
      </c>
      <c r="G20" t="s">
        <v>212</v>
      </c>
      <c r="H20" t="s">
        <v>213</v>
      </c>
      <c r="I20" s="96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3480614.17</v>
      </c>
      <c r="O20" s="77">
        <v>13.344351999999988</v>
      </c>
      <c r="P20" s="77">
        <v>464.46540660667802</v>
      </c>
      <c r="Q20" s="78">
        <v>9.2999999999999992E-3</v>
      </c>
      <c r="R20" s="78">
        <v>4.1999999999999997E-3</v>
      </c>
      <c r="S20" s="78">
        <v>0</v>
      </c>
      <c r="W20" s="102"/>
    </row>
    <row r="21" spans="2:23">
      <c r="B21" s="79" t="s">
        <v>2219</v>
      </c>
      <c r="C21" s="16"/>
      <c r="D21" s="16"/>
      <c r="E21" s="16"/>
      <c r="I21" s="102"/>
      <c r="J21" s="81">
        <v>2.19</v>
      </c>
      <c r="M21" s="80">
        <v>4.7699999999999999E-2</v>
      </c>
      <c r="N21" s="81">
        <v>17257369.18</v>
      </c>
      <c r="P21" s="81">
        <v>15141.100745743999</v>
      </c>
      <c r="R21" s="80">
        <v>0.13769999999999999</v>
      </c>
      <c r="S21" s="80">
        <v>1.1000000000000001E-3</v>
      </c>
    </row>
    <row r="22" spans="2:23">
      <c r="B22" t="s">
        <v>2239</v>
      </c>
      <c r="C22" t="s">
        <v>2240</v>
      </c>
      <c r="D22" t="s">
        <v>123</v>
      </c>
      <c r="E22" t="s">
        <v>2228</v>
      </c>
      <c r="F22" t="s">
        <v>745</v>
      </c>
      <c r="G22" t="s">
        <v>208</v>
      </c>
      <c r="H22" t="s">
        <v>209</v>
      </c>
      <c r="I22" s="96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3259754.76</v>
      </c>
      <c r="O22" s="77">
        <v>96.86</v>
      </c>
      <c r="P22" s="77">
        <v>3157.3984605360001</v>
      </c>
      <c r="Q22" s="78">
        <v>8.0000000000000002E-3</v>
      </c>
      <c r="R22" s="78">
        <v>2.87E-2</v>
      </c>
      <c r="S22" s="78">
        <v>2.0000000000000001E-4</v>
      </c>
      <c r="W22" s="102"/>
    </row>
    <row r="23" spans="2:23">
      <c r="B23" t="s">
        <v>2241</v>
      </c>
      <c r="C23" t="s">
        <v>2242</v>
      </c>
      <c r="D23" t="s">
        <v>123</v>
      </c>
      <c r="E23" t="s">
        <v>2228</v>
      </c>
      <c r="F23" t="s">
        <v>745</v>
      </c>
      <c r="G23" t="s">
        <v>208</v>
      </c>
      <c r="H23" t="s">
        <v>209</v>
      </c>
      <c r="I23" s="96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1430124.86</v>
      </c>
      <c r="O23" s="77">
        <v>95.21</v>
      </c>
      <c r="P23" s="77">
        <v>1361.6218792059999</v>
      </c>
      <c r="Q23" s="78">
        <v>2.0999999999999999E-3</v>
      </c>
      <c r="R23" s="78">
        <v>1.24E-2</v>
      </c>
      <c r="S23" s="78">
        <v>1E-4</v>
      </c>
      <c r="W23" s="102"/>
    </row>
    <row r="24" spans="2:23">
      <c r="B24" t="s">
        <v>2243</v>
      </c>
      <c r="C24" t="s">
        <v>2244</v>
      </c>
      <c r="D24" t="s">
        <v>123</v>
      </c>
      <c r="E24" t="s">
        <v>2245</v>
      </c>
      <c r="F24" t="s">
        <v>367</v>
      </c>
      <c r="G24" t="s">
        <v>486</v>
      </c>
      <c r="H24" t="s">
        <v>150</v>
      </c>
      <c r="I24" s="96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3975466.47</v>
      </c>
      <c r="O24" s="77">
        <v>95.79</v>
      </c>
      <c r="P24" s="77">
        <v>3808.0993316129998</v>
      </c>
      <c r="Q24" s="78">
        <v>5.5999999999999999E-3</v>
      </c>
      <c r="R24" s="78">
        <v>3.4599999999999999E-2</v>
      </c>
      <c r="S24" s="78">
        <v>2.9999999999999997E-4</v>
      </c>
      <c r="W24" s="102"/>
    </row>
    <row r="25" spans="2:23">
      <c r="B25" t="s">
        <v>2246</v>
      </c>
      <c r="C25" t="s">
        <v>2247</v>
      </c>
      <c r="D25" t="s">
        <v>123</v>
      </c>
      <c r="E25" t="s">
        <v>1304</v>
      </c>
      <c r="F25" t="s">
        <v>718</v>
      </c>
      <c r="G25" t="s">
        <v>522</v>
      </c>
      <c r="H25" t="s">
        <v>209</v>
      </c>
      <c r="I25" s="96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2365101.5499999998</v>
      </c>
      <c r="O25" s="77">
        <v>88.33</v>
      </c>
      <c r="P25" s="77">
        <v>2089.0941991149998</v>
      </c>
      <c r="Q25" s="78">
        <v>3.0000000000000001E-3</v>
      </c>
      <c r="R25" s="78">
        <v>1.9E-2</v>
      </c>
      <c r="S25" s="78">
        <v>1E-4</v>
      </c>
      <c r="W25" s="102"/>
    </row>
    <row r="26" spans="2:23">
      <c r="B26" t="s">
        <v>2248</v>
      </c>
      <c r="C26" t="s">
        <v>2249</v>
      </c>
      <c r="D26" t="s">
        <v>123</v>
      </c>
      <c r="E26" t="s">
        <v>2250</v>
      </c>
      <c r="F26" t="s">
        <v>367</v>
      </c>
      <c r="G26" t="s">
        <v>609</v>
      </c>
      <c r="H26" t="s">
        <v>209</v>
      </c>
      <c r="I26" s="96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2663464.69</v>
      </c>
      <c r="O26" s="77">
        <v>98.46</v>
      </c>
      <c r="P26" s="77">
        <v>2622.4473337740001</v>
      </c>
      <c r="Q26" s="78">
        <v>9.9000000000000008E-3</v>
      </c>
      <c r="R26" s="78">
        <v>2.3800000000000002E-2</v>
      </c>
      <c r="S26" s="78">
        <v>2.0000000000000001E-4</v>
      </c>
      <c r="W26" s="102"/>
    </row>
    <row r="27" spans="2:23">
      <c r="B27" t="s">
        <v>2251</v>
      </c>
      <c r="C27" t="s">
        <v>2252</v>
      </c>
      <c r="D27" t="s">
        <v>123</v>
      </c>
      <c r="E27" t="s">
        <v>724</v>
      </c>
      <c r="F27" t="s">
        <v>666</v>
      </c>
      <c r="G27" t="s">
        <v>212</v>
      </c>
      <c r="H27" t="s">
        <v>213</v>
      </c>
      <c r="I27" s="96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3563456.85</v>
      </c>
      <c r="O27" s="77">
        <v>59</v>
      </c>
      <c r="P27" s="77">
        <v>2102.4395414999999</v>
      </c>
      <c r="Q27" s="78">
        <v>6.1999999999999998E-3</v>
      </c>
      <c r="R27" s="78">
        <v>1.9099999999999999E-2</v>
      </c>
      <c r="S27" s="78">
        <v>1E-4</v>
      </c>
      <c r="W27" s="102"/>
    </row>
    <row r="28" spans="2:23">
      <c r="B28" s="79" t="s">
        <v>344</v>
      </c>
      <c r="C28" s="16"/>
      <c r="D28" s="16"/>
      <c r="E28" s="16"/>
      <c r="I28" s="102"/>
      <c r="J28" s="81">
        <v>1.92</v>
      </c>
      <c r="M28" s="80">
        <v>5.7299999999999997E-2</v>
      </c>
      <c r="N28" s="81">
        <v>46582.89</v>
      </c>
      <c r="P28" s="81">
        <v>186.41348998693201</v>
      </c>
      <c r="R28" s="80">
        <v>1.6999999999999999E-3</v>
      </c>
      <c r="S28" s="80">
        <v>0</v>
      </c>
    </row>
    <row r="29" spans="2:23">
      <c r="B29" t="s">
        <v>2253</v>
      </c>
      <c r="C29" t="s">
        <v>2254</v>
      </c>
      <c r="D29" t="s">
        <v>123</v>
      </c>
      <c r="E29" t="s">
        <v>2255</v>
      </c>
      <c r="F29" t="s">
        <v>112</v>
      </c>
      <c r="G29" t="s">
        <v>382</v>
      </c>
      <c r="H29" t="s">
        <v>150</v>
      </c>
      <c r="I29" s="96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46582.89</v>
      </c>
      <c r="O29" s="77">
        <v>108.39</v>
      </c>
      <c r="P29" s="77">
        <v>186.41348998693201</v>
      </c>
      <c r="Q29" s="78">
        <v>4.0000000000000002E-4</v>
      </c>
      <c r="R29" s="78">
        <v>1.6999999999999999E-3</v>
      </c>
      <c r="S29" s="78">
        <v>0</v>
      </c>
      <c r="W29" s="102"/>
    </row>
    <row r="30" spans="2:23">
      <c r="B30" s="79" t="s">
        <v>941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J31" s="77">
        <v>0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237</v>
      </c>
      <c r="C32" s="16"/>
      <c r="D32" s="16"/>
      <c r="E32" s="16"/>
      <c r="J32" s="81">
        <v>12.31</v>
      </c>
      <c r="M32" s="80">
        <v>5.96E-2</v>
      </c>
      <c r="N32" s="81">
        <v>2910017.12</v>
      </c>
      <c r="P32" s="81">
        <v>6722.2741772762001</v>
      </c>
      <c r="R32" s="80">
        <v>6.1100000000000002E-2</v>
      </c>
      <c r="S32" s="80">
        <v>5.0000000000000001E-4</v>
      </c>
    </row>
    <row r="33" spans="2:19">
      <c r="B33" s="79" t="s">
        <v>345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212</v>
      </c>
      <c r="C34" t="s">
        <v>212</v>
      </c>
      <c r="D34" s="16"/>
      <c r="E34" s="16"/>
      <c r="F34" t="s">
        <v>212</v>
      </c>
      <c r="G34" t="s">
        <v>212</v>
      </c>
      <c r="J34" s="77">
        <v>0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346</v>
      </c>
      <c r="C35" s="16"/>
      <c r="D35" s="16"/>
      <c r="E35" s="16"/>
      <c r="J35" s="81">
        <v>12.31</v>
      </c>
      <c r="M35" s="80">
        <v>5.96E-2</v>
      </c>
      <c r="N35" s="81">
        <v>2910017.12</v>
      </c>
      <c r="P35" s="81">
        <v>6722.2741772762001</v>
      </c>
      <c r="R35" s="80">
        <v>6.1100000000000002E-2</v>
      </c>
      <c r="S35" s="80">
        <v>5.0000000000000001E-4</v>
      </c>
    </row>
    <row r="36" spans="2:19">
      <c r="B36" t="s">
        <v>2256</v>
      </c>
      <c r="C36" t="s">
        <v>2257</v>
      </c>
      <c r="D36" t="s">
        <v>944</v>
      </c>
      <c r="E36" t="s">
        <v>2258</v>
      </c>
      <c r="F36" t="s">
        <v>1007</v>
      </c>
      <c r="G36" t="s">
        <v>1125</v>
      </c>
      <c r="H36" t="s">
        <v>947</v>
      </c>
      <c r="I36" s="96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1556884.93</v>
      </c>
      <c r="O36" s="77">
        <v>79.780000000000072</v>
      </c>
      <c r="P36" s="77">
        <v>3458.2069238361701</v>
      </c>
      <c r="Q36" s="78">
        <v>9.2999999999999992E-3</v>
      </c>
      <c r="R36" s="78">
        <v>3.1399999999999997E-2</v>
      </c>
      <c r="S36" s="78">
        <v>2.0000000000000001E-4</v>
      </c>
    </row>
    <row r="37" spans="2:19">
      <c r="B37" t="s">
        <v>2259</v>
      </c>
      <c r="C37" t="s">
        <v>2260</v>
      </c>
      <c r="D37" t="s">
        <v>123</v>
      </c>
      <c r="E37" t="s">
        <v>2261</v>
      </c>
      <c r="F37" t="s">
        <v>1007</v>
      </c>
      <c r="G37" t="s">
        <v>1228</v>
      </c>
      <c r="H37" s="90" t="s">
        <v>4269</v>
      </c>
      <c r="I37" s="96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1353132.19</v>
      </c>
      <c r="O37" s="77">
        <v>86.640000000000072</v>
      </c>
      <c r="P37" s="77">
        <v>3264.0672534400301</v>
      </c>
      <c r="Q37" s="78">
        <v>3.3999999999999998E-3</v>
      </c>
      <c r="R37" s="78">
        <v>2.9700000000000001E-2</v>
      </c>
      <c r="S37" s="78">
        <v>2.0000000000000001E-4</v>
      </c>
    </row>
    <row r="38" spans="2:19">
      <c r="B38" t="s">
        <v>239</v>
      </c>
      <c r="C38" s="16"/>
      <c r="D38" s="16"/>
      <c r="E38" s="16"/>
    </row>
    <row r="39" spans="2:19">
      <c r="B39" t="s">
        <v>339</v>
      </c>
      <c r="C39" s="16"/>
      <c r="D39" s="16"/>
      <c r="E39" s="16"/>
    </row>
    <row r="40" spans="2:19">
      <c r="B40" t="s">
        <v>340</v>
      </c>
      <c r="C40" s="16"/>
      <c r="D40" s="16"/>
      <c r="E40" s="16"/>
    </row>
    <row r="41" spans="2:19">
      <c r="B41" t="s">
        <v>341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4032</v>
      </c>
    </row>
    <row r="3" spans="2:98" s="1" customFormat="1">
      <c r="B3" s="2" t="s">
        <v>2</v>
      </c>
      <c r="C3" s="26" t="s">
        <v>4033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2:98" ht="26.25" customHeight="1">
      <c r="B7" s="116" t="s">
        <v>91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105332891.56999999</v>
      </c>
      <c r="I11" s="7"/>
      <c r="J11" s="75">
        <v>425620.34050990548</v>
      </c>
      <c r="K11" s="7"/>
      <c r="L11" s="76">
        <v>1</v>
      </c>
      <c r="M11" s="76">
        <v>2.9899999999999999E-2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29031454.09</v>
      </c>
      <c r="J12" s="81">
        <v>82579.364175442868</v>
      </c>
      <c r="L12" s="80">
        <v>0.19400000000000001</v>
      </c>
      <c r="M12" s="80">
        <v>5.7999999999999996E-3</v>
      </c>
    </row>
    <row r="13" spans="2:98">
      <c r="B13" t="s">
        <v>2263</v>
      </c>
      <c r="C13" t="s">
        <v>2264</v>
      </c>
      <c r="D13" t="s">
        <v>123</v>
      </c>
      <c r="E13" t="s">
        <v>2265</v>
      </c>
      <c r="F13" t="s">
        <v>1047</v>
      </c>
      <c r="G13" t="s">
        <v>106</v>
      </c>
      <c r="H13" s="77">
        <v>75017.47</v>
      </c>
      <c r="I13" s="77">
        <v>100</v>
      </c>
      <c r="J13" s="77">
        <v>276.96449924000001</v>
      </c>
      <c r="K13" s="78">
        <v>2.0000000000000001E-4</v>
      </c>
      <c r="L13" s="78">
        <v>6.9999999999999999E-4</v>
      </c>
      <c r="M13" s="78">
        <v>0</v>
      </c>
    </row>
    <row r="14" spans="2:98">
      <c r="B14" t="s">
        <v>2266</v>
      </c>
      <c r="C14" t="s">
        <v>2267</v>
      </c>
      <c r="D14" t="s">
        <v>123</v>
      </c>
      <c r="E14" t="s">
        <v>2268</v>
      </c>
      <c r="F14" t="s">
        <v>1783</v>
      </c>
      <c r="G14" t="s">
        <v>106</v>
      </c>
      <c r="H14" s="77">
        <v>364463</v>
      </c>
      <c r="I14" s="77">
        <v>100</v>
      </c>
      <c r="J14" s="77">
        <v>1345.5973959999999</v>
      </c>
      <c r="K14" s="78">
        <v>0</v>
      </c>
      <c r="L14" s="78">
        <v>3.2000000000000002E-3</v>
      </c>
      <c r="M14" s="78">
        <v>1E-4</v>
      </c>
    </row>
    <row r="15" spans="2:98">
      <c r="B15" t="s">
        <v>2269</v>
      </c>
      <c r="C15" t="s">
        <v>2270</v>
      </c>
      <c r="D15" t="s">
        <v>123</v>
      </c>
      <c r="E15" t="s">
        <v>2271</v>
      </c>
      <c r="F15" t="s">
        <v>1793</v>
      </c>
      <c r="G15" t="s">
        <v>102</v>
      </c>
      <c r="H15" s="77">
        <v>231193.99</v>
      </c>
      <c r="I15" s="77">
        <v>2168.9050000000002</v>
      </c>
      <c r="J15" s="77">
        <v>5014.3780088095</v>
      </c>
      <c r="K15" s="78">
        <v>7.7000000000000002E-3</v>
      </c>
      <c r="L15" s="78">
        <v>1.18E-2</v>
      </c>
      <c r="M15" s="78">
        <v>4.0000000000000002E-4</v>
      </c>
    </row>
    <row r="16" spans="2:98">
      <c r="B16" t="s">
        <v>2272</v>
      </c>
      <c r="C16" t="s">
        <v>2273</v>
      </c>
      <c r="D16" t="s">
        <v>123</v>
      </c>
      <c r="E16" t="s">
        <v>2271</v>
      </c>
      <c r="F16" t="s">
        <v>1793</v>
      </c>
      <c r="G16" t="s">
        <v>102</v>
      </c>
      <c r="H16" s="77">
        <v>5573470.7300000004</v>
      </c>
      <c r="I16" s="77">
        <v>99.493399999999994</v>
      </c>
      <c r="J16" s="77">
        <v>5545.2355272818204</v>
      </c>
      <c r="K16" s="78">
        <v>1.06E-2</v>
      </c>
      <c r="L16" s="78">
        <v>1.2999999999999999E-2</v>
      </c>
      <c r="M16" s="78">
        <v>4.0000000000000002E-4</v>
      </c>
    </row>
    <row r="17" spans="2:13">
      <c r="B17" t="s">
        <v>2274</v>
      </c>
      <c r="C17" t="s">
        <v>2275</v>
      </c>
      <c r="D17" t="s">
        <v>123</v>
      </c>
      <c r="E17" t="s">
        <v>2276</v>
      </c>
      <c r="F17" t="s">
        <v>1040</v>
      </c>
      <c r="G17" t="s">
        <v>106</v>
      </c>
      <c r="H17" s="77">
        <v>136217.37</v>
      </c>
      <c r="I17" s="77">
        <v>334.45</v>
      </c>
      <c r="J17" s="77">
        <v>1681.9976457187799</v>
      </c>
      <c r="K17" s="78">
        <v>0</v>
      </c>
      <c r="L17" s="78">
        <v>4.0000000000000001E-3</v>
      </c>
      <c r="M17" s="78">
        <v>1E-4</v>
      </c>
    </row>
    <row r="18" spans="2:13">
      <c r="B18" t="s">
        <v>2277</v>
      </c>
      <c r="C18" t="s">
        <v>2278</v>
      </c>
      <c r="D18" t="s">
        <v>123</v>
      </c>
      <c r="E18" t="s">
        <v>2279</v>
      </c>
      <c r="F18" t="s">
        <v>718</v>
      </c>
      <c r="G18" t="s">
        <v>102</v>
      </c>
      <c r="H18" s="77">
        <v>10374751.49</v>
      </c>
      <c r="I18" s="77">
        <v>100</v>
      </c>
      <c r="J18" s="77">
        <v>10374.751490000001</v>
      </c>
      <c r="K18" s="78">
        <v>2.2700000000000001E-2</v>
      </c>
      <c r="L18" s="78">
        <v>2.4400000000000002E-2</v>
      </c>
      <c r="M18" s="78">
        <v>6.9999999999999999E-4</v>
      </c>
    </row>
    <row r="19" spans="2:13">
      <c r="B19" t="s">
        <v>2280</v>
      </c>
      <c r="C19" t="s">
        <v>2281</v>
      </c>
      <c r="D19" t="s">
        <v>123</v>
      </c>
      <c r="E19" t="s">
        <v>2282</v>
      </c>
      <c r="F19" t="s">
        <v>718</v>
      </c>
      <c r="G19" t="s">
        <v>110</v>
      </c>
      <c r="H19" s="77">
        <v>329904.39</v>
      </c>
      <c r="I19" s="77">
        <v>144.71680000000038</v>
      </c>
      <c r="J19" s="77">
        <v>1925.65436941742</v>
      </c>
      <c r="K19" s="78">
        <v>2.18E-2</v>
      </c>
      <c r="L19" s="78">
        <v>4.4999999999999997E-3</v>
      </c>
      <c r="M19" s="78">
        <v>1E-4</v>
      </c>
    </row>
    <row r="20" spans="2:13">
      <c r="B20" t="s">
        <v>2283</v>
      </c>
      <c r="C20" t="s">
        <v>2284</v>
      </c>
      <c r="D20" t="s">
        <v>123</v>
      </c>
      <c r="E20" t="s">
        <v>2285</v>
      </c>
      <c r="F20" t="s">
        <v>718</v>
      </c>
      <c r="G20" t="s">
        <v>102</v>
      </c>
      <c r="H20" s="77">
        <v>1397017.27</v>
      </c>
      <c r="I20" s="77">
        <v>100</v>
      </c>
      <c r="J20" s="77">
        <v>1397.0172700000001</v>
      </c>
      <c r="K20" s="78">
        <v>0</v>
      </c>
      <c r="L20" s="78">
        <v>3.3E-3</v>
      </c>
      <c r="M20" s="78">
        <v>1E-4</v>
      </c>
    </row>
    <row r="21" spans="2:13">
      <c r="B21" t="s">
        <v>2286</v>
      </c>
      <c r="C21" t="s">
        <v>2287</v>
      </c>
      <c r="D21" t="s">
        <v>123</v>
      </c>
      <c r="E21" t="s">
        <v>2288</v>
      </c>
      <c r="F21" t="s">
        <v>1579</v>
      </c>
      <c r="G21" t="s">
        <v>106</v>
      </c>
      <c r="H21" s="77">
        <v>91287.73</v>
      </c>
      <c r="I21" s="77">
        <v>100</v>
      </c>
      <c r="J21" s="77">
        <v>337.03429915999999</v>
      </c>
      <c r="K21" s="78">
        <v>0</v>
      </c>
      <c r="L21" s="78">
        <v>8.0000000000000004E-4</v>
      </c>
      <c r="M21" s="78">
        <v>0</v>
      </c>
    </row>
    <row r="22" spans="2:13">
      <c r="B22" t="s">
        <v>2289</v>
      </c>
      <c r="C22" t="s">
        <v>2290</v>
      </c>
      <c r="D22" t="s">
        <v>123</v>
      </c>
      <c r="E22" t="s">
        <v>2291</v>
      </c>
      <c r="F22" t="s">
        <v>1579</v>
      </c>
      <c r="G22" t="s">
        <v>106</v>
      </c>
      <c r="H22" s="77">
        <v>91287.73</v>
      </c>
      <c r="I22" s="77">
        <v>100</v>
      </c>
      <c r="J22" s="77">
        <v>337.03429915999999</v>
      </c>
      <c r="K22" s="78">
        <v>0</v>
      </c>
      <c r="L22" s="78">
        <v>8.0000000000000004E-4</v>
      </c>
      <c r="M22" s="78">
        <v>0</v>
      </c>
    </row>
    <row r="23" spans="2:13">
      <c r="B23" t="s">
        <v>2292</v>
      </c>
      <c r="C23" t="s">
        <v>2293</v>
      </c>
      <c r="D23" t="s">
        <v>123</v>
      </c>
      <c r="E23" t="s">
        <v>2294</v>
      </c>
      <c r="F23" t="s">
        <v>1579</v>
      </c>
      <c r="G23" t="s">
        <v>106</v>
      </c>
      <c r="H23" s="77">
        <v>91287.73</v>
      </c>
      <c r="I23" s="77">
        <v>100</v>
      </c>
      <c r="J23" s="77">
        <v>337.03429915999999</v>
      </c>
      <c r="K23" s="78">
        <v>0</v>
      </c>
      <c r="L23" s="78">
        <v>8.0000000000000004E-4</v>
      </c>
      <c r="M23" s="78">
        <v>0</v>
      </c>
    </row>
    <row r="24" spans="2:13">
      <c r="B24" t="s">
        <v>2295</v>
      </c>
      <c r="C24" t="s">
        <v>2296</v>
      </c>
      <c r="D24" t="s">
        <v>123</v>
      </c>
      <c r="E24" t="s">
        <v>2294</v>
      </c>
      <c r="F24" t="s">
        <v>1579</v>
      </c>
      <c r="G24" t="s">
        <v>102</v>
      </c>
      <c r="H24" s="77">
        <v>9124.7199999999993</v>
      </c>
      <c r="I24" s="77">
        <v>3904.375</v>
      </c>
      <c r="J24" s="77">
        <v>356.26328649999999</v>
      </c>
      <c r="K24" s="78">
        <v>9.1000000000000004E-3</v>
      </c>
      <c r="L24" s="78">
        <v>8.0000000000000004E-4</v>
      </c>
      <c r="M24" s="78">
        <v>0</v>
      </c>
    </row>
    <row r="25" spans="2:13">
      <c r="B25" t="s">
        <v>2297</v>
      </c>
      <c r="C25" t="s">
        <v>2298</v>
      </c>
      <c r="D25" t="s">
        <v>123</v>
      </c>
      <c r="E25" t="s">
        <v>2299</v>
      </c>
      <c r="F25" t="s">
        <v>1579</v>
      </c>
      <c r="G25" t="s">
        <v>106</v>
      </c>
      <c r="H25" s="77">
        <v>91287.73</v>
      </c>
      <c r="I25" s="77">
        <v>100</v>
      </c>
      <c r="J25" s="77">
        <v>337.03429915999999</v>
      </c>
      <c r="K25" s="78">
        <v>0</v>
      </c>
      <c r="L25" s="78">
        <v>8.0000000000000004E-4</v>
      </c>
      <c r="M25" s="78">
        <v>0</v>
      </c>
    </row>
    <row r="26" spans="2:13">
      <c r="B26" t="s">
        <v>2300</v>
      </c>
      <c r="C26" t="s">
        <v>2301</v>
      </c>
      <c r="D26" t="s">
        <v>123</v>
      </c>
      <c r="E26" t="s">
        <v>2302</v>
      </c>
      <c r="F26" t="s">
        <v>615</v>
      </c>
      <c r="G26" t="s">
        <v>102</v>
      </c>
      <c r="H26" s="77">
        <v>7377051.71</v>
      </c>
      <c r="I26" s="77">
        <v>101.42910000000001</v>
      </c>
      <c r="J26" s="77">
        <v>7482.4771559876099</v>
      </c>
      <c r="K26" s="78">
        <v>1.14E-2</v>
      </c>
      <c r="L26" s="78">
        <v>1.7600000000000001E-2</v>
      </c>
      <c r="M26" s="78">
        <v>5.0000000000000001E-4</v>
      </c>
    </row>
    <row r="27" spans="2:13">
      <c r="B27" t="s">
        <v>2303</v>
      </c>
      <c r="C27" t="s">
        <v>2304</v>
      </c>
      <c r="D27" t="s">
        <v>123</v>
      </c>
      <c r="E27" t="s">
        <v>2305</v>
      </c>
      <c r="F27" t="s">
        <v>1596</v>
      </c>
      <c r="G27" t="s">
        <v>106</v>
      </c>
      <c r="H27" s="77">
        <v>27361.33</v>
      </c>
      <c r="I27" s="77">
        <v>824.19639999999993</v>
      </c>
      <c r="J27" s="77">
        <v>832.58696957802704</v>
      </c>
      <c r="K27" s="78">
        <v>3.3E-3</v>
      </c>
      <c r="L27" s="78">
        <v>2E-3</v>
      </c>
      <c r="M27" s="78">
        <v>1E-4</v>
      </c>
    </row>
    <row r="28" spans="2:13">
      <c r="B28" t="s">
        <v>2306</v>
      </c>
      <c r="C28" t="s">
        <v>2307</v>
      </c>
      <c r="D28" t="s">
        <v>123</v>
      </c>
      <c r="E28" t="s">
        <v>2308</v>
      </c>
      <c r="F28" t="s">
        <v>1596</v>
      </c>
      <c r="G28" t="s">
        <v>106</v>
      </c>
      <c r="H28" s="77">
        <v>101557.33</v>
      </c>
      <c r="I28" s="77">
        <v>322.17920000000021</v>
      </c>
      <c r="J28" s="77">
        <v>1208.0098225941499</v>
      </c>
      <c r="K28" s="78">
        <v>8.8999999999999999E-3</v>
      </c>
      <c r="L28" s="78">
        <v>2.8E-3</v>
      </c>
      <c r="M28" s="78">
        <v>1E-4</v>
      </c>
    </row>
    <row r="29" spans="2:13">
      <c r="B29" t="s">
        <v>2309</v>
      </c>
      <c r="C29" t="s">
        <v>2310</v>
      </c>
      <c r="D29" t="s">
        <v>123</v>
      </c>
      <c r="E29" t="s">
        <v>2311</v>
      </c>
      <c r="F29" t="s">
        <v>1596</v>
      </c>
      <c r="G29" t="s">
        <v>106</v>
      </c>
      <c r="H29" s="77">
        <v>39260.39</v>
      </c>
      <c r="I29" s="77">
        <v>580.20000000000005</v>
      </c>
      <c r="J29" s="77">
        <v>840.99618602375995</v>
      </c>
      <c r="K29" s="78">
        <v>3.8999999999999998E-3</v>
      </c>
      <c r="L29" s="78">
        <v>2E-3</v>
      </c>
      <c r="M29" s="78">
        <v>1E-4</v>
      </c>
    </row>
    <row r="30" spans="2:13">
      <c r="B30" t="s">
        <v>2312</v>
      </c>
      <c r="C30" t="s">
        <v>2313</v>
      </c>
      <c r="D30" t="s">
        <v>123</v>
      </c>
      <c r="E30" t="s">
        <v>2314</v>
      </c>
      <c r="F30" t="s">
        <v>1596</v>
      </c>
      <c r="G30" t="s">
        <v>106</v>
      </c>
      <c r="H30" s="77">
        <v>100245.38</v>
      </c>
      <c r="I30" s="77">
        <v>369.08189999999888</v>
      </c>
      <c r="J30" s="77">
        <v>1365.99404628968</v>
      </c>
      <c r="K30" s="78">
        <v>2E-3</v>
      </c>
      <c r="L30" s="78">
        <v>3.2000000000000002E-3</v>
      </c>
      <c r="M30" s="78">
        <v>1E-4</v>
      </c>
    </row>
    <row r="31" spans="2:13">
      <c r="B31" t="s">
        <v>2315</v>
      </c>
      <c r="C31" t="s">
        <v>2316</v>
      </c>
      <c r="D31" t="s">
        <v>123</v>
      </c>
      <c r="E31" t="s">
        <v>2317</v>
      </c>
      <c r="F31" t="s">
        <v>1596</v>
      </c>
      <c r="G31" t="s">
        <v>106</v>
      </c>
      <c r="H31" s="77">
        <v>609.92999999999995</v>
      </c>
      <c r="I31" s="77">
        <v>15266.785100000019</v>
      </c>
      <c r="J31" s="77">
        <v>343.78686511470801</v>
      </c>
      <c r="K31" s="78">
        <v>7.6E-3</v>
      </c>
      <c r="L31" s="78">
        <v>8.0000000000000004E-4</v>
      </c>
      <c r="M31" s="78">
        <v>0</v>
      </c>
    </row>
    <row r="32" spans="2:13">
      <c r="B32" t="s">
        <v>2318</v>
      </c>
      <c r="C32" t="s">
        <v>2319</v>
      </c>
      <c r="D32" t="s">
        <v>123</v>
      </c>
      <c r="E32" t="s">
        <v>2320</v>
      </c>
      <c r="F32" t="s">
        <v>2321</v>
      </c>
      <c r="G32" t="s">
        <v>106</v>
      </c>
      <c r="H32" s="77">
        <v>265713</v>
      </c>
      <c r="I32" s="77">
        <v>222.5001000000004</v>
      </c>
      <c r="J32" s="77">
        <v>2182.7535621123998</v>
      </c>
      <c r="K32" s="78">
        <v>3.0999999999999999E-3</v>
      </c>
      <c r="L32" s="78">
        <v>5.1000000000000004E-3</v>
      </c>
      <c r="M32" s="78">
        <v>2.0000000000000001E-4</v>
      </c>
    </row>
    <row r="33" spans="2:13">
      <c r="B33" t="s">
        <v>2322</v>
      </c>
      <c r="C33" t="s">
        <v>2323</v>
      </c>
      <c r="D33" t="s">
        <v>123</v>
      </c>
      <c r="E33" t="s">
        <v>2238</v>
      </c>
      <c r="F33" t="s">
        <v>112</v>
      </c>
      <c r="G33" t="s">
        <v>102</v>
      </c>
      <c r="H33" s="77">
        <v>681127</v>
      </c>
      <c r="I33" s="77">
        <v>1E-4</v>
      </c>
      <c r="J33" s="77">
        <v>6.8112700000000001E-4</v>
      </c>
      <c r="K33" s="78">
        <v>2.4899999999999999E-2</v>
      </c>
      <c r="L33" s="78">
        <v>0</v>
      </c>
      <c r="M33" s="78">
        <v>0</v>
      </c>
    </row>
    <row r="34" spans="2:13">
      <c r="B34" t="s">
        <v>2324</v>
      </c>
      <c r="C34" t="s">
        <v>2325</v>
      </c>
      <c r="D34" t="s">
        <v>123</v>
      </c>
      <c r="E34" t="s">
        <v>2326</v>
      </c>
      <c r="F34" t="s">
        <v>544</v>
      </c>
      <c r="G34" t="s">
        <v>106</v>
      </c>
      <c r="H34" s="77">
        <v>68288.740000000005</v>
      </c>
      <c r="I34" s="77">
        <v>1115.5498999999993</v>
      </c>
      <c r="J34" s="77">
        <v>2812.5470321244102</v>
      </c>
      <c r="K34" s="78">
        <v>2.8999999999999998E-3</v>
      </c>
      <c r="L34" s="78">
        <v>6.6E-3</v>
      </c>
      <c r="M34" s="78">
        <v>2.0000000000000001E-4</v>
      </c>
    </row>
    <row r="35" spans="2:13">
      <c r="B35" t="s">
        <v>2327</v>
      </c>
      <c r="C35" t="s">
        <v>2328</v>
      </c>
      <c r="D35" t="s">
        <v>123</v>
      </c>
      <c r="E35" t="s">
        <v>2329</v>
      </c>
      <c r="F35" t="s">
        <v>367</v>
      </c>
      <c r="G35" t="s">
        <v>106</v>
      </c>
      <c r="H35" s="77">
        <v>1513927.93</v>
      </c>
      <c r="I35" s="77">
        <v>648.44300000000021</v>
      </c>
      <c r="J35" s="77">
        <v>36244.215164883601</v>
      </c>
      <c r="K35" s="78">
        <v>2.5499999999999998E-2</v>
      </c>
      <c r="L35" s="78">
        <v>8.5199999999999998E-2</v>
      </c>
      <c r="M35" s="78">
        <v>2.5000000000000001E-3</v>
      </c>
    </row>
    <row r="36" spans="2:13">
      <c r="B36" s="79" t="s">
        <v>237</v>
      </c>
      <c r="C36" s="16"/>
      <c r="D36" s="16"/>
      <c r="E36" s="16"/>
      <c r="H36" s="81">
        <v>76301437.480000004</v>
      </c>
      <c r="J36" s="81">
        <v>343040.97633446264</v>
      </c>
      <c r="L36" s="80">
        <v>0.80600000000000005</v>
      </c>
      <c r="M36" s="80">
        <v>2.41E-2</v>
      </c>
    </row>
    <row r="37" spans="2:13">
      <c r="B37" s="79" t="s">
        <v>345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212</v>
      </c>
      <c r="C38" t="s">
        <v>212</v>
      </c>
      <c r="D38" s="16"/>
      <c r="E38" s="16"/>
      <c r="F38" t="s">
        <v>212</v>
      </c>
      <c r="G38" t="s">
        <v>212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346</v>
      </c>
      <c r="C39" s="16"/>
      <c r="D39" s="16"/>
      <c r="E39" s="16"/>
      <c r="H39" s="81">
        <v>76301437.480000004</v>
      </c>
      <c r="J39" s="81">
        <v>343040.97633446264</v>
      </c>
      <c r="L39" s="80">
        <v>0.80600000000000005</v>
      </c>
      <c r="M39" s="80">
        <v>2.41E-2</v>
      </c>
    </row>
    <row r="40" spans="2:13">
      <c r="B40" t="s">
        <v>2330</v>
      </c>
      <c r="C40" t="s">
        <v>2331</v>
      </c>
      <c r="D40" t="s">
        <v>123</v>
      </c>
      <c r="E40" t="s">
        <v>2332</v>
      </c>
      <c r="F40" t="s">
        <v>1072</v>
      </c>
      <c r="G40" t="s">
        <v>106</v>
      </c>
      <c r="H40" s="77">
        <v>1673692.7</v>
      </c>
      <c r="I40" s="77">
        <v>146.62190000000001</v>
      </c>
      <c r="J40" s="77">
        <v>9060.1681362395993</v>
      </c>
      <c r="K40" s="78">
        <v>1.32E-2</v>
      </c>
      <c r="L40" s="78">
        <v>2.1299999999999999E-2</v>
      </c>
      <c r="M40" s="78">
        <v>5.9999999999999995E-4</v>
      </c>
    </row>
    <row r="41" spans="2:13">
      <c r="B41" t="s">
        <v>2333</v>
      </c>
      <c r="C41" t="s">
        <v>2334</v>
      </c>
      <c r="D41" t="s">
        <v>123</v>
      </c>
      <c r="E41" t="s">
        <v>2335</v>
      </c>
      <c r="F41" t="s">
        <v>1047</v>
      </c>
      <c r="G41" t="s">
        <v>106</v>
      </c>
      <c r="H41" s="77">
        <v>5049.75</v>
      </c>
      <c r="I41" s="77">
        <v>14777.717700000005</v>
      </c>
      <c r="J41" s="77">
        <v>2755.1099559598301</v>
      </c>
      <c r="K41" s="78">
        <v>8.0000000000000004E-4</v>
      </c>
      <c r="L41" s="78">
        <v>6.4999999999999997E-3</v>
      </c>
      <c r="M41" s="78">
        <v>2.0000000000000001E-4</v>
      </c>
    </row>
    <row r="42" spans="2:13">
      <c r="B42" t="s">
        <v>2336</v>
      </c>
      <c r="C42" t="s">
        <v>2337</v>
      </c>
      <c r="D42" t="s">
        <v>123</v>
      </c>
      <c r="E42" t="s">
        <v>2338</v>
      </c>
      <c r="F42" t="s">
        <v>1047</v>
      </c>
      <c r="G42" t="s">
        <v>106</v>
      </c>
      <c r="H42" s="77">
        <v>1918292</v>
      </c>
      <c r="I42" s="77">
        <v>238.20069999999933</v>
      </c>
      <c r="J42" s="77">
        <v>16870.1693167864</v>
      </c>
      <c r="K42" s="78">
        <v>1.15E-2</v>
      </c>
      <c r="L42" s="78">
        <v>3.9600000000000003E-2</v>
      </c>
      <c r="M42" s="78">
        <v>1.1999999999999999E-3</v>
      </c>
    </row>
    <row r="43" spans="2:13">
      <c r="B43" t="s">
        <v>2339</v>
      </c>
      <c r="C43" t="s">
        <v>2340</v>
      </c>
      <c r="D43" t="s">
        <v>123</v>
      </c>
      <c r="E43" t="s">
        <v>1124</v>
      </c>
      <c r="F43" t="s">
        <v>1047</v>
      </c>
      <c r="G43" t="s">
        <v>106</v>
      </c>
      <c r="H43" s="77">
        <v>1054534.01</v>
      </c>
      <c r="I43" s="77">
        <v>94.301699999999911</v>
      </c>
      <c r="J43" s="77">
        <v>3671.4853964921599</v>
      </c>
      <c r="K43" s="78">
        <v>1.1000000000000001E-3</v>
      </c>
      <c r="L43" s="78">
        <v>8.6E-3</v>
      </c>
      <c r="M43" s="78">
        <v>2.9999999999999997E-4</v>
      </c>
    </row>
    <row r="44" spans="2:13">
      <c r="B44" t="s">
        <v>2341</v>
      </c>
      <c r="C44" t="s">
        <v>2342</v>
      </c>
      <c r="D44" t="s">
        <v>123</v>
      </c>
      <c r="E44" t="s">
        <v>2343</v>
      </c>
      <c r="F44" t="s">
        <v>967</v>
      </c>
      <c r="G44" t="s">
        <v>110</v>
      </c>
      <c r="H44" s="77">
        <v>750407</v>
      </c>
      <c r="I44" s="77">
        <v>100</v>
      </c>
      <c r="J44" s="77">
        <v>3026.6915938000002</v>
      </c>
      <c r="K44" s="78">
        <v>1.0200000000000001E-2</v>
      </c>
      <c r="L44" s="78">
        <v>7.1000000000000004E-3</v>
      </c>
      <c r="M44" s="78">
        <v>2.0000000000000001E-4</v>
      </c>
    </row>
    <row r="45" spans="2:13">
      <c r="B45" t="s">
        <v>2344</v>
      </c>
      <c r="C45" t="s">
        <v>2345</v>
      </c>
      <c r="D45" t="s">
        <v>123</v>
      </c>
      <c r="E45" t="s">
        <v>2343</v>
      </c>
      <c r="F45" t="s">
        <v>967</v>
      </c>
      <c r="G45" t="s">
        <v>110</v>
      </c>
      <c r="H45" s="77">
        <v>1743020.13</v>
      </c>
      <c r="I45" s="77">
        <v>97.624000000000109</v>
      </c>
      <c r="J45" s="77">
        <v>6863.2575262999599</v>
      </c>
      <c r="K45" s="78">
        <v>2.5899999999999999E-2</v>
      </c>
      <c r="L45" s="78">
        <v>1.61E-2</v>
      </c>
      <c r="M45" s="78">
        <v>5.0000000000000001E-4</v>
      </c>
    </row>
    <row r="46" spans="2:13">
      <c r="B46" t="s">
        <v>2346</v>
      </c>
      <c r="C46" t="s">
        <v>2347</v>
      </c>
      <c r="D46" t="s">
        <v>123</v>
      </c>
      <c r="E46" t="s">
        <v>2343</v>
      </c>
      <c r="F46" t="s">
        <v>967</v>
      </c>
      <c r="G46" t="s">
        <v>110</v>
      </c>
      <c r="H46" s="77">
        <v>242339.4</v>
      </c>
      <c r="I46" s="77">
        <v>100</v>
      </c>
      <c r="J46" s="77">
        <v>977.45173595999995</v>
      </c>
      <c r="K46" s="78">
        <v>2.92E-2</v>
      </c>
      <c r="L46" s="78">
        <v>2.3E-3</v>
      </c>
      <c r="M46" s="78">
        <v>1E-4</v>
      </c>
    </row>
    <row r="47" spans="2:13">
      <c r="B47" t="s">
        <v>2348</v>
      </c>
      <c r="C47" t="s">
        <v>2349</v>
      </c>
      <c r="D47" t="s">
        <v>123</v>
      </c>
      <c r="E47" t="s">
        <v>2350</v>
      </c>
      <c r="F47" t="s">
        <v>967</v>
      </c>
      <c r="G47" t="s">
        <v>106</v>
      </c>
      <c r="H47" s="77">
        <v>4158229.84</v>
      </c>
      <c r="I47" s="77">
        <v>218.58120000000028</v>
      </c>
      <c r="J47" s="77">
        <v>33556.989257747096</v>
      </c>
      <c r="K47" s="78">
        <v>8.8999999999999999E-3</v>
      </c>
      <c r="L47" s="78">
        <v>7.8799999999999995E-2</v>
      </c>
      <c r="M47" s="78">
        <v>2.3999999999999998E-3</v>
      </c>
    </row>
    <row r="48" spans="2:13">
      <c r="B48" t="s">
        <v>2351</v>
      </c>
      <c r="C48" t="s">
        <v>2352</v>
      </c>
      <c r="D48" t="s">
        <v>123</v>
      </c>
      <c r="E48" t="s">
        <v>2353</v>
      </c>
      <c r="F48" t="s">
        <v>967</v>
      </c>
      <c r="G48" t="s">
        <v>106</v>
      </c>
      <c r="H48" s="77">
        <v>3608980.72</v>
      </c>
      <c r="I48" s="77">
        <v>114.91610000000003</v>
      </c>
      <c r="J48" s="77">
        <v>15311.8312056055</v>
      </c>
      <c r="K48" s="78">
        <v>2.6800000000000001E-2</v>
      </c>
      <c r="L48" s="78">
        <v>3.5999999999999997E-2</v>
      </c>
      <c r="M48" s="78">
        <v>1.1000000000000001E-3</v>
      </c>
    </row>
    <row r="49" spans="2:13">
      <c r="B49" t="s">
        <v>2354</v>
      </c>
      <c r="C49" t="s">
        <v>2355</v>
      </c>
      <c r="D49" t="s">
        <v>123</v>
      </c>
      <c r="E49" t="s">
        <v>2353</v>
      </c>
      <c r="F49" t="s">
        <v>967</v>
      </c>
      <c r="G49" t="s">
        <v>106</v>
      </c>
      <c r="H49" s="77">
        <v>383190.77</v>
      </c>
      <c r="I49" s="77">
        <v>100</v>
      </c>
      <c r="J49" s="77">
        <v>1414.7403228400001</v>
      </c>
      <c r="K49" s="78">
        <v>1.84E-2</v>
      </c>
      <c r="L49" s="78">
        <v>3.3E-3</v>
      </c>
      <c r="M49" s="78">
        <v>1E-4</v>
      </c>
    </row>
    <row r="50" spans="2:13">
      <c r="B50" t="s">
        <v>2356</v>
      </c>
      <c r="C50" t="s">
        <v>2357</v>
      </c>
      <c r="D50" t="s">
        <v>123</v>
      </c>
      <c r="E50" t="s">
        <v>2358</v>
      </c>
      <c r="F50" t="s">
        <v>967</v>
      </c>
      <c r="G50" t="s">
        <v>106</v>
      </c>
      <c r="H50" s="77">
        <v>7128820.8600000003</v>
      </c>
      <c r="I50" s="77">
        <v>142.97959999999995</v>
      </c>
      <c r="J50" s="77">
        <v>37631.668259872102</v>
      </c>
      <c r="K50" s="78">
        <v>7.1999999999999998E-3</v>
      </c>
      <c r="L50" s="78">
        <v>8.8400000000000006E-2</v>
      </c>
      <c r="M50" s="78">
        <v>2.5999999999999999E-3</v>
      </c>
    </row>
    <row r="51" spans="2:13">
      <c r="B51" t="s">
        <v>2359</v>
      </c>
      <c r="C51" t="s">
        <v>2360</v>
      </c>
      <c r="D51" t="s">
        <v>123</v>
      </c>
      <c r="E51" t="s">
        <v>2361</v>
      </c>
      <c r="F51" t="s">
        <v>1783</v>
      </c>
      <c r="G51" t="s">
        <v>106</v>
      </c>
      <c r="H51" s="77">
        <v>32251.62</v>
      </c>
      <c r="I51" s="77">
        <v>2072.1439000000028</v>
      </c>
      <c r="J51" s="77">
        <v>2467.3635131685201</v>
      </c>
      <c r="K51" s="78">
        <v>2.8999999999999998E-3</v>
      </c>
      <c r="L51" s="78">
        <v>5.7999999999999996E-3</v>
      </c>
      <c r="M51" s="78">
        <v>2.0000000000000001E-4</v>
      </c>
    </row>
    <row r="52" spans="2:13">
      <c r="B52" t="s">
        <v>2362</v>
      </c>
      <c r="C52" t="s">
        <v>2363</v>
      </c>
      <c r="D52" t="s">
        <v>123</v>
      </c>
      <c r="E52" t="s">
        <v>2364</v>
      </c>
      <c r="F52" t="s">
        <v>980</v>
      </c>
      <c r="G52" t="s">
        <v>106</v>
      </c>
      <c r="H52" s="77">
        <v>33267.33</v>
      </c>
      <c r="I52" s="77">
        <v>2258.1483000000003</v>
      </c>
      <c r="J52" s="77">
        <v>2773.5250881716402</v>
      </c>
      <c r="K52" s="78">
        <v>0</v>
      </c>
      <c r="L52" s="78">
        <v>6.4999999999999997E-3</v>
      </c>
      <c r="M52" s="78">
        <v>2.0000000000000001E-4</v>
      </c>
    </row>
    <row r="53" spans="2:13">
      <c r="B53" t="s">
        <v>2365</v>
      </c>
      <c r="C53" t="s">
        <v>2366</v>
      </c>
      <c r="D53" t="s">
        <v>123</v>
      </c>
      <c r="E53" t="s">
        <v>2364</v>
      </c>
      <c r="F53" t="s">
        <v>980</v>
      </c>
      <c r="G53" t="s">
        <v>106</v>
      </c>
      <c r="H53" s="77">
        <v>39695.06</v>
      </c>
      <c r="I53" s="77">
        <v>2467.1546999999991</v>
      </c>
      <c r="J53" s="77">
        <v>3615.71788398627</v>
      </c>
      <c r="K53" s="78">
        <v>0</v>
      </c>
      <c r="L53" s="78">
        <v>8.5000000000000006E-3</v>
      </c>
      <c r="M53" s="78">
        <v>2.9999999999999997E-4</v>
      </c>
    </row>
    <row r="54" spans="2:13">
      <c r="B54" t="s">
        <v>2367</v>
      </c>
      <c r="C54" t="s">
        <v>2368</v>
      </c>
      <c r="D54" t="s">
        <v>123</v>
      </c>
      <c r="E54" t="s">
        <v>2369</v>
      </c>
      <c r="F54" t="s">
        <v>1023</v>
      </c>
      <c r="G54" t="s">
        <v>110</v>
      </c>
      <c r="H54" s="77">
        <v>3513666.03</v>
      </c>
      <c r="I54" s="77">
        <v>115.77859999999986</v>
      </c>
      <c r="J54" s="77">
        <v>16408.1670023345</v>
      </c>
      <c r="K54" s="78">
        <v>3.3799999999999997E-2</v>
      </c>
      <c r="L54" s="78">
        <v>3.8600000000000002E-2</v>
      </c>
      <c r="M54" s="78">
        <v>1.1999999999999999E-3</v>
      </c>
    </row>
    <row r="55" spans="2:13">
      <c r="B55" t="s">
        <v>2370</v>
      </c>
      <c r="C55" t="s">
        <v>2371</v>
      </c>
      <c r="D55" t="s">
        <v>123</v>
      </c>
      <c r="E55" t="s">
        <v>2372</v>
      </c>
      <c r="F55" t="s">
        <v>1023</v>
      </c>
      <c r="G55" t="s">
        <v>106</v>
      </c>
      <c r="H55" s="77">
        <v>70798.78</v>
      </c>
      <c r="I55" s="77">
        <v>7958.1319999999987</v>
      </c>
      <c r="J55" s="77">
        <v>20801.6892741872</v>
      </c>
      <c r="K55" s="78">
        <v>1.95E-2</v>
      </c>
      <c r="L55" s="78">
        <v>4.8899999999999999E-2</v>
      </c>
      <c r="M55" s="78">
        <v>1.5E-3</v>
      </c>
    </row>
    <row r="56" spans="2:13">
      <c r="B56" t="s">
        <v>2373</v>
      </c>
      <c r="C56" t="s">
        <v>2374</v>
      </c>
      <c r="D56" t="s">
        <v>123</v>
      </c>
      <c r="E56" t="s">
        <v>2375</v>
      </c>
      <c r="F56" t="s">
        <v>1023</v>
      </c>
      <c r="G56" t="s">
        <v>106</v>
      </c>
      <c r="H56" s="77">
        <v>46165.88</v>
      </c>
      <c r="I56" s="77">
        <v>11056.168000000027</v>
      </c>
      <c r="J56" s="77">
        <v>18844.622412458299</v>
      </c>
      <c r="K56" s="78">
        <v>2.8000000000000001E-2</v>
      </c>
      <c r="L56" s="78">
        <v>4.4299999999999999E-2</v>
      </c>
      <c r="M56" s="78">
        <v>1.2999999999999999E-3</v>
      </c>
    </row>
    <row r="57" spans="2:13">
      <c r="B57" t="s">
        <v>2376</v>
      </c>
      <c r="C57" t="s">
        <v>2377</v>
      </c>
      <c r="D57" t="s">
        <v>123</v>
      </c>
      <c r="E57" t="s">
        <v>2378</v>
      </c>
      <c r="F57" t="s">
        <v>1023</v>
      </c>
      <c r="G57" t="s">
        <v>110</v>
      </c>
      <c r="H57" s="77">
        <v>635874.61</v>
      </c>
      <c r="I57" s="77">
        <v>97.475799999999907</v>
      </c>
      <c r="J57" s="77">
        <v>2499.9975694048699</v>
      </c>
      <c r="K57" s="78">
        <v>2.4500000000000001E-2</v>
      </c>
      <c r="L57" s="78">
        <v>5.8999999999999999E-3</v>
      </c>
      <c r="M57" s="78">
        <v>2.0000000000000001E-4</v>
      </c>
    </row>
    <row r="58" spans="2:13">
      <c r="B58" t="s">
        <v>2379</v>
      </c>
      <c r="C58" t="s">
        <v>2380</v>
      </c>
      <c r="D58" t="s">
        <v>123</v>
      </c>
      <c r="E58" t="s">
        <v>2381</v>
      </c>
      <c r="F58" t="s">
        <v>1023</v>
      </c>
      <c r="G58" t="s">
        <v>106</v>
      </c>
      <c r="H58" s="77">
        <v>21469.71</v>
      </c>
      <c r="I58" s="77">
        <v>12995.514800000052</v>
      </c>
      <c r="J58" s="77">
        <v>10301.0467653737</v>
      </c>
      <c r="K58" s="78">
        <v>2.58E-2</v>
      </c>
      <c r="L58" s="78">
        <v>2.4199999999999999E-2</v>
      </c>
      <c r="M58" s="78">
        <v>6.9999999999999999E-4</v>
      </c>
    </row>
    <row r="59" spans="2:13">
      <c r="B59" t="s">
        <v>2382</v>
      </c>
      <c r="C59" t="s">
        <v>2383</v>
      </c>
      <c r="D59" t="s">
        <v>123</v>
      </c>
      <c r="E59" t="s">
        <v>2384</v>
      </c>
      <c r="F59" t="s">
        <v>1023</v>
      </c>
      <c r="G59" t="s">
        <v>110</v>
      </c>
      <c r="H59" s="77">
        <v>3096472.12</v>
      </c>
      <c r="I59" s="77">
        <v>118.33109999999965</v>
      </c>
      <c r="J59" s="77">
        <v>14778.7386731516</v>
      </c>
      <c r="K59" s="78">
        <v>5.4899999999999997E-2</v>
      </c>
      <c r="L59" s="78">
        <v>3.4700000000000002E-2</v>
      </c>
      <c r="M59" s="78">
        <v>1E-3</v>
      </c>
    </row>
    <row r="60" spans="2:13">
      <c r="B60" t="s">
        <v>2385</v>
      </c>
      <c r="C60" t="s">
        <v>2386</v>
      </c>
      <c r="D60" t="s">
        <v>123</v>
      </c>
      <c r="E60" t="s">
        <v>2387</v>
      </c>
      <c r="F60" t="s">
        <v>1023</v>
      </c>
      <c r="G60" t="s">
        <v>106</v>
      </c>
      <c r="H60" s="77">
        <v>41437.120000000003</v>
      </c>
      <c r="I60" s="77">
        <v>11369.545599999967</v>
      </c>
      <c r="J60" s="77">
        <v>17393.795640758999</v>
      </c>
      <c r="K60" s="78">
        <v>2.8199999999999999E-2</v>
      </c>
      <c r="L60" s="78">
        <v>4.0899999999999999E-2</v>
      </c>
      <c r="M60" s="78">
        <v>1.1999999999999999E-3</v>
      </c>
    </row>
    <row r="61" spans="2:13">
      <c r="B61" t="s">
        <v>2388</v>
      </c>
      <c r="C61" t="s">
        <v>2389</v>
      </c>
      <c r="D61" t="s">
        <v>123</v>
      </c>
      <c r="E61" t="s">
        <v>2390</v>
      </c>
      <c r="F61" t="s">
        <v>1023</v>
      </c>
      <c r="G61" t="s">
        <v>113</v>
      </c>
      <c r="H61" s="77">
        <v>36467.99</v>
      </c>
      <c r="I61" s="77">
        <v>9236.656100000022</v>
      </c>
      <c r="J61" s="77">
        <v>15736.2609016597</v>
      </c>
      <c r="K61" s="78">
        <v>5.3800000000000001E-2</v>
      </c>
      <c r="L61" s="78">
        <v>3.6999999999999998E-2</v>
      </c>
      <c r="M61" s="78">
        <v>1.1000000000000001E-3</v>
      </c>
    </row>
    <row r="62" spans="2:13">
      <c r="B62" t="s">
        <v>2391</v>
      </c>
      <c r="C62" t="s">
        <v>2392</v>
      </c>
      <c r="D62" t="s">
        <v>123</v>
      </c>
      <c r="E62" t="s">
        <v>2393</v>
      </c>
      <c r="F62" t="s">
        <v>1023</v>
      </c>
      <c r="G62" t="s">
        <v>106</v>
      </c>
      <c r="H62" s="77">
        <v>2575072.4</v>
      </c>
      <c r="I62" s="77">
        <v>111.07360000000011</v>
      </c>
      <c r="J62" s="77">
        <v>10559.9529790214</v>
      </c>
      <c r="K62" s="78">
        <v>3.1099999999999999E-2</v>
      </c>
      <c r="L62" s="78">
        <v>2.4799999999999999E-2</v>
      </c>
      <c r="M62" s="78">
        <v>6.9999999999999999E-4</v>
      </c>
    </row>
    <row r="63" spans="2:13">
      <c r="B63" t="s">
        <v>2394</v>
      </c>
      <c r="C63" t="s">
        <v>2395</v>
      </c>
      <c r="D63" t="s">
        <v>123</v>
      </c>
      <c r="E63" t="s">
        <v>2396</v>
      </c>
      <c r="F63" t="s">
        <v>1023</v>
      </c>
      <c r="G63" t="s">
        <v>106</v>
      </c>
      <c r="H63" s="77">
        <v>2521977.7400000002</v>
      </c>
      <c r="I63" s="77">
        <v>111.63990000000004</v>
      </c>
      <c r="J63" s="77">
        <v>10394.949412329899</v>
      </c>
      <c r="K63" s="78">
        <v>2.5499999999999998E-2</v>
      </c>
      <c r="L63" s="78">
        <v>2.4400000000000002E-2</v>
      </c>
      <c r="M63" s="78">
        <v>6.9999999999999999E-4</v>
      </c>
    </row>
    <row r="64" spans="2:13">
      <c r="B64" t="s">
        <v>2397</v>
      </c>
      <c r="C64" t="s">
        <v>2398</v>
      </c>
      <c r="D64" t="s">
        <v>123</v>
      </c>
      <c r="E64" t="s">
        <v>2399</v>
      </c>
      <c r="F64" t="s">
        <v>1023</v>
      </c>
      <c r="G64" t="s">
        <v>106</v>
      </c>
      <c r="H64" s="77">
        <v>4285412.8600000003</v>
      </c>
      <c r="I64" s="77">
        <v>1E-4</v>
      </c>
      <c r="J64" s="77">
        <v>1.582174427912E-2</v>
      </c>
      <c r="K64" s="78">
        <v>3.6400000000000002E-2</v>
      </c>
      <c r="L64" s="78">
        <v>0</v>
      </c>
      <c r="M64" s="78">
        <v>0</v>
      </c>
    </row>
    <row r="65" spans="2:13">
      <c r="B65" t="s">
        <v>2400</v>
      </c>
      <c r="C65" t="s">
        <v>2401</v>
      </c>
      <c r="D65" t="s">
        <v>123</v>
      </c>
      <c r="E65" t="s">
        <v>2153</v>
      </c>
      <c r="F65" t="s">
        <v>1023</v>
      </c>
      <c r="G65" t="s">
        <v>106</v>
      </c>
      <c r="H65" s="77">
        <v>5110664.54</v>
      </c>
      <c r="I65" s="77">
        <v>90.118700000000246</v>
      </c>
      <c r="J65" s="77">
        <v>17004.1131302348</v>
      </c>
      <c r="K65" s="78">
        <v>1.7500000000000002E-2</v>
      </c>
      <c r="L65" s="78">
        <v>0.04</v>
      </c>
      <c r="M65" s="78">
        <v>1.1999999999999999E-3</v>
      </c>
    </row>
    <row r="66" spans="2:13">
      <c r="B66" t="s">
        <v>2402</v>
      </c>
      <c r="C66" t="s">
        <v>2403</v>
      </c>
      <c r="D66" t="s">
        <v>123</v>
      </c>
      <c r="E66" t="s">
        <v>2153</v>
      </c>
      <c r="F66" t="s">
        <v>1023</v>
      </c>
      <c r="G66" t="s">
        <v>106</v>
      </c>
      <c r="H66" s="77">
        <v>5376787.5199999996</v>
      </c>
      <c r="I66" s="77">
        <v>149.82929999999996</v>
      </c>
      <c r="J66" s="77">
        <v>29742.7634588728</v>
      </c>
      <c r="K66" s="78">
        <v>2.5399999999999999E-2</v>
      </c>
      <c r="L66" s="78">
        <v>6.9900000000000004E-2</v>
      </c>
      <c r="M66" s="78">
        <v>2.0999999999999999E-3</v>
      </c>
    </row>
    <row r="67" spans="2:13">
      <c r="B67" t="s">
        <v>2404</v>
      </c>
      <c r="C67" t="s">
        <v>2405</v>
      </c>
      <c r="D67" t="s">
        <v>123</v>
      </c>
      <c r="E67" t="s">
        <v>2406</v>
      </c>
      <c r="F67" t="s">
        <v>1103</v>
      </c>
      <c r="G67" t="s">
        <v>106</v>
      </c>
      <c r="H67" s="77">
        <v>17346.060000000001</v>
      </c>
      <c r="I67" s="77">
        <v>4245.309499999993</v>
      </c>
      <c r="J67" s="77">
        <v>2718.76640084164</v>
      </c>
      <c r="K67" s="78">
        <v>8.9999999999999998E-4</v>
      </c>
      <c r="L67" s="78">
        <v>6.4000000000000003E-3</v>
      </c>
      <c r="M67" s="78">
        <v>2.0000000000000001E-4</v>
      </c>
    </row>
    <row r="68" spans="2:13">
      <c r="B68" t="s">
        <v>2407</v>
      </c>
      <c r="C68" t="s">
        <v>2408</v>
      </c>
      <c r="D68" t="s">
        <v>123</v>
      </c>
      <c r="E68" t="s">
        <v>2409</v>
      </c>
      <c r="F68" t="s">
        <v>1103</v>
      </c>
      <c r="G68" t="s">
        <v>106</v>
      </c>
      <c r="H68" s="77">
        <v>52765.62</v>
      </c>
      <c r="I68" s="77">
        <v>3362.7688000000003</v>
      </c>
      <c r="J68" s="77">
        <v>6551.0323975483798</v>
      </c>
      <c r="K68" s="78">
        <v>1.2999999999999999E-3</v>
      </c>
      <c r="L68" s="78">
        <v>1.54E-2</v>
      </c>
      <c r="M68" s="78">
        <v>5.0000000000000001E-4</v>
      </c>
    </row>
    <row r="69" spans="2:13">
      <c r="B69" t="s">
        <v>2410</v>
      </c>
      <c r="C69" t="s">
        <v>2411</v>
      </c>
      <c r="D69" t="s">
        <v>123</v>
      </c>
      <c r="E69" t="s">
        <v>2412</v>
      </c>
      <c r="F69" t="s">
        <v>1552</v>
      </c>
      <c r="G69" t="s">
        <v>102</v>
      </c>
      <c r="H69" s="77">
        <v>1976346</v>
      </c>
      <c r="I69" s="77">
        <v>183</v>
      </c>
      <c r="J69" s="77">
        <v>3616.7131800000002</v>
      </c>
      <c r="K69" s="78">
        <v>3.3999999999999998E-3</v>
      </c>
      <c r="L69" s="78">
        <v>8.5000000000000006E-3</v>
      </c>
      <c r="M69" s="78">
        <v>2.9999999999999997E-4</v>
      </c>
    </row>
    <row r="70" spans="2:13">
      <c r="B70" t="s">
        <v>2413</v>
      </c>
      <c r="C70" t="s">
        <v>2414</v>
      </c>
      <c r="D70" t="s">
        <v>123</v>
      </c>
      <c r="E70" t="s">
        <v>2343</v>
      </c>
      <c r="F70" t="s">
        <v>381</v>
      </c>
      <c r="G70" t="s">
        <v>110</v>
      </c>
      <c r="H70" s="77">
        <v>684419.49</v>
      </c>
      <c r="I70" s="77">
        <v>95.150000000000034</v>
      </c>
      <c r="J70" s="77">
        <v>2626.6514987741498</v>
      </c>
      <c r="K70" s="78">
        <v>2.5100000000000001E-2</v>
      </c>
      <c r="L70" s="78">
        <v>6.1999999999999998E-3</v>
      </c>
      <c r="M70" s="78">
        <v>2.0000000000000001E-4</v>
      </c>
    </row>
    <row r="71" spans="2:13">
      <c r="B71" t="s">
        <v>2415</v>
      </c>
      <c r="C71" t="s">
        <v>2416</v>
      </c>
      <c r="D71" t="s">
        <v>123</v>
      </c>
      <c r="E71" t="s">
        <v>2417</v>
      </c>
      <c r="F71" t="s">
        <v>632</v>
      </c>
      <c r="G71" t="s">
        <v>106</v>
      </c>
      <c r="H71" s="77">
        <v>23348678.420000002</v>
      </c>
      <c r="I71" s="77">
        <v>1E-4</v>
      </c>
      <c r="J71" s="77">
        <v>8.6203320726639998E-2</v>
      </c>
      <c r="K71" s="78">
        <v>4.7000000000000002E-3</v>
      </c>
      <c r="L71" s="78">
        <v>0</v>
      </c>
      <c r="M71" s="78">
        <v>0</v>
      </c>
    </row>
    <row r="72" spans="2:13">
      <c r="B72" t="s">
        <v>2418</v>
      </c>
      <c r="C72" t="s">
        <v>2419</v>
      </c>
      <c r="D72" t="s">
        <v>123</v>
      </c>
      <c r="E72" t="s">
        <v>2420</v>
      </c>
      <c r="F72" t="s">
        <v>1596</v>
      </c>
      <c r="G72" t="s">
        <v>106</v>
      </c>
      <c r="H72" s="77">
        <v>117843.4</v>
      </c>
      <c r="I72" s="77">
        <v>704.5738000000008</v>
      </c>
      <c r="J72" s="77">
        <v>3065.4444195166102</v>
      </c>
      <c r="K72" s="78">
        <v>5.9999999999999995E-4</v>
      </c>
      <c r="L72" s="78">
        <v>7.1999999999999998E-3</v>
      </c>
      <c r="M72" s="78">
        <v>2.0000000000000001E-4</v>
      </c>
    </row>
    <row r="73" spans="2:13">
      <c r="B73" t="s">
        <v>239</v>
      </c>
      <c r="C73" s="16"/>
      <c r="D73" s="16"/>
      <c r="E73" s="16"/>
    </row>
    <row r="74" spans="2:13">
      <c r="B74" t="s">
        <v>339</v>
      </c>
      <c r="C74" s="16"/>
      <c r="D74" s="16"/>
      <c r="E74" s="16"/>
    </row>
    <row r="75" spans="2:13">
      <c r="B75" t="s">
        <v>340</v>
      </c>
      <c r="C75" s="16"/>
      <c r="D75" s="16"/>
      <c r="E75" s="16"/>
    </row>
    <row r="76" spans="2:13">
      <c r="B76" t="s">
        <v>341</v>
      </c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B586"/>
  <sheetViews>
    <sheetView rightToLeft="1" topLeftCell="A230" workbookViewId="0">
      <selection activeCell="C246" sqref="C24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54" s="1" customFormat="1">
      <c r="B1" s="2" t="s">
        <v>0</v>
      </c>
      <c r="C1" s="87">
        <v>45106</v>
      </c>
    </row>
    <row r="2" spans="2:54" s="1" customFormat="1">
      <c r="B2" s="2" t="s">
        <v>1</v>
      </c>
      <c r="C2" s="12" t="s">
        <v>4032</v>
      </c>
    </row>
    <row r="3" spans="2:54" s="1" customFormat="1">
      <c r="B3" s="2" t="s">
        <v>2</v>
      </c>
      <c r="C3" s="26" t="s">
        <v>4033</v>
      </c>
    </row>
    <row r="4" spans="2:54" s="1" customFormat="1">
      <c r="B4" s="2" t="s">
        <v>3</v>
      </c>
      <c r="C4" s="88" t="s">
        <v>197</v>
      </c>
    </row>
    <row r="6" spans="2:54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54" ht="26.25" customHeight="1">
      <c r="B7" s="116" t="s">
        <v>139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54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B8" s="16"/>
    </row>
    <row r="9" spans="2:54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B9" s="16"/>
    </row>
    <row r="10" spans="2:54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B10" s="16"/>
    </row>
    <row r="11" spans="2:54" s="23" customFormat="1" ht="18" customHeight="1">
      <c r="B11" s="24" t="s">
        <v>140</v>
      </c>
      <c r="C11" s="7"/>
      <c r="D11" s="7"/>
      <c r="E11" s="7"/>
      <c r="F11" s="75">
        <v>823944597.00399995</v>
      </c>
      <c r="G11" s="7"/>
      <c r="H11" s="75">
        <v>2486755.8200883917</v>
      </c>
      <c r="I11" s="7"/>
      <c r="J11" s="76">
        <v>1</v>
      </c>
      <c r="K11" s="76">
        <v>0.17449999999999999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B11" s="16"/>
    </row>
    <row r="12" spans="2:54">
      <c r="B12" s="79" t="s">
        <v>205</v>
      </c>
      <c r="C12" s="16"/>
      <c r="F12" s="81">
        <v>163352415.96399999</v>
      </c>
      <c r="H12" s="81">
        <v>257641.41228465232</v>
      </c>
      <c r="J12" s="80">
        <v>0.1036</v>
      </c>
      <c r="K12" s="80">
        <v>1.8100000000000002E-2</v>
      </c>
    </row>
    <row r="13" spans="2:54">
      <c r="B13" s="79" t="s">
        <v>2421</v>
      </c>
      <c r="C13" s="16"/>
      <c r="F13" s="81">
        <v>9441501.3100000005</v>
      </c>
      <c r="H13" s="81">
        <v>25546.027548411446</v>
      </c>
      <c r="J13" s="80">
        <v>1.03E-2</v>
      </c>
      <c r="K13" s="80">
        <v>1.8E-3</v>
      </c>
    </row>
    <row r="14" spans="2:54">
      <c r="B14" t="s">
        <v>2422</v>
      </c>
      <c r="C14" t="s">
        <v>2423</v>
      </c>
      <c r="D14" t="s">
        <v>102</v>
      </c>
      <c r="E14" s="119">
        <v>40909</v>
      </c>
      <c r="F14" s="77">
        <v>416269.98100000003</v>
      </c>
      <c r="G14" s="77">
        <v>57.58402200000004</v>
      </c>
      <c r="H14" s="77">
        <v>239.70499743843601</v>
      </c>
      <c r="I14" s="78">
        <v>6.1999999999999998E-3</v>
      </c>
      <c r="J14" s="78">
        <v>1E-4</v>
      </c>
      <c r="K14" s="78">
        <v>0</v>
      </c>
    </row>
    <row r="15" spans="2:54">
      <c r="B15" t="s">
        <v>2424</v>
      </c>
      <c r="C15" t="s">
        <v>2425</v>
      </c>
      <c r="D15" t="s">
        <v>102</v>
      </c>
      <c r="E15" s="119">
        <v>41959</v>
      </c>
      <c r="F15" s="77">
        <v>73297.849000000002</v>
      </c>
      <c r="G15" s="77">
        <v>84.289204000000055</v>
      </c>
      <c r="H15" s="77">
        <v>61.782173471222002</v>
      </c>
      <c r="I15" s="78">
        <v>6.1999999999999998E-3</v>
      </c>
      <c r="J15" s="78">
        <v>0</v>
      </c>
      <c r="K15" s="78">
        <v>0</v>
      </c>
    </row>
    <row r="16" spans="2:54">
      <c r="B16" t="s">
        <v>2426</v>
      </c>
      <c r="C16" t="s">
        <v>2427</v>
      </c>
      <c r="D16" t="s">
        <v>106</v>
      </c>
      <c r="E16" s="119">
        <v>44742</v>
      </c>
      <c r="F16" s="77">
        <v>410020.96</v>
      </c>
      <c r="G16" s="77">
        <v>101.30130000000025</v>
      </c>
      <c r="H16" s="77">
        <v>1533.4964296821599</v>
      </c>
      <c r="I16" s="78">
        <v>2.41E-2</v>
      </c>
      <c r="J16" s="78">
        <v>5.9999999999999995E-4</v>
      </c>
      <c r="K16" s="78">
        <v>1E-4</v>
      </c>
    </row>
    <row r="17" spans="2:11">
      <c r="B17" t="s">
        <v>2428</v>
      </c>
      <c r="C17" t="s">
        <v>2429</v>
      </c>
      <c r="D17" t="s">
        <v>106</v>
      </c>
      <c r="E17" s="119">
        <v>44560</v>
      </c>
      <c r="F17" s="77">
        <v>130154</v>
      </c>
      <c r="G17" s="77">
        <v>105.0513</v>
      </c>
      <c r="H17" s="77">
        <v>504.80150755538398</v>
      </c>
      <c r="I17" s="78">
        <v>4.7000000000000002E-3</v>
      </c>
      <c r="J17" s="78">
        <v>2.0000000000000001E-4</v>
      </c>
      <c r="K17" s="78">
        <v>0</v>
      </c>
    </row>
    <row r="18" spans="2:11">
      <c r="B18" t="s">
        <v>2430</v>
      </c>
      <c r="C18" t="s">
        <v>2431</v>
      </c>
      <c r="D18" t="s">
        <v>106</v>
      </c>
      <c r="E18" s="119">
        <v>44621</v>
      </c>
      <c r="F18" s="77">
        <v>176004.81</v>
      </c>
      <c r="G18" s="77">
        <v>75.303200000000061</v>
      </c>
      <c r="H18" s="77">
        <v>489.32754207783302</v>
      </c>
      <c r="I18" s="78">
        <v>7.7999999999999996E-3</v>
      </c>
      <c r="J18" s="78">
        <v>2.0000000000000001E-4</v>
      </c>
      <c r="K18" s="78">
        <v>0</v>
      </c>
    </row>
    <row r="19" spans="2:11">
      <c r="B19" t="s">
        <v>2432</v>
      </c>
      <c r="C19" t="s">
        <v>2433</v>
      </c>
      <c r="D19" t="s">
        <v>106</v>
      </c>
      <c r="E19" s="119">
        <v>44581</v>
      </c>
      <c r="F19" s="77">
        <v>74086.990000000005</v>
      </c>
      <c r="G19" s="77">
        <v>131.99100000000007</v>
      </c>
      <c r="H19" s="77">
        <v>361.03388292056297</v>
      </c>
      <c r="I19" s="78">
        <v>6.7000000000000002E-3</v>
      </c>
      <c r="J19" s="78">
        <v>1E-4</v>
      </c>
      <c r="K19" s="78">
        <v>0</v>
      </c>
    </row>
    <row r="20" spans="2:11">
      <c r="B20" t="s">
        <v>2434</v>
      </c>
      <c r="C20" t="s">
        <v>2435</v>
      </c>
      <c r="D20" t="s">
        <v>106</v>
      </c>
      <c r="E20" s="119">
        <v>44279</v>
      </c>
      <c r="F20" s="77">
        <v>170841.74</v>
      </c>
      <c r="G20" s="77">
        <v>101.68639999999998</v>
      </c>
      <c r="H20" s="77">
        <v>641.38463336160498</v>
      </c>
      <c r="I20" s="78">
        <v>2.1600000000000001E-2</v>
      </c>
      <c r="J20" s="78">
        <v>2.9999999999999997E-4</v>
      </c>
      <c r="K20" s="78">
        <v>0</v>
      </c>
    </row>
    <row r="21" spans="2:11">
      <c r="B21" t="s">
        <v>2436</v>
      </c>
      <c r="C21" t="s">
        <v>2437</v>
      </c>
      <c r="D21" t="s">
        <v>106</v>
      </c>
      <c r="E21" s="119">
        <v>43755</v>
      </c>
      <c r="F21" s="77">
        <v>322457.71000000002</v>
      </c>
      <c r="G21" s="77">
        <v>175.96379999999965</v>
      </c>
      <c r="H21" s="77">
        <v>2094.8734369439499</v>
      </c>
      <c r="I21" s="78">
        <v>7.3200000000000001E-2</v>
      </c>
      <c r="J21" s="78">
        <v>8.0000000000000004E-4</v>
      </c>
      <c r="K21" s="78">
        <v>1E-4</v>
      </c>
    </row>
    <row r="22" spans="2:11">
      <c r="B22" t="s">
        <v>2438</v>
      </c>
      <c r="C22" t="s">
        <v>2439</v>
      </c>
      <c r="D22" t="s">
        <v>106</v>
      </c>
      <c r="E22" s="119">
        <v>43466</v>
      </c>
      <c r="F22" s="77">
        <v>1356821.78</v>
      </c>
      <c r="G22" s="77">
        <v>155.33290000000002</v>
      </c>
      <c r="H22" s="77">
        <v>7781.2245642611497</v>
      </c>
      <c r="I22" s="78">
        <v>2.1000000000000001E-2</v>
      </c>
      <c r="J22" s="78">
        <v>3.0999999999999999E-3</v>
      </c>
      <c r="K22" s="78">
        <v>5.0000000000000001E-4</v>
      </c>
    </row>
    <row r="23" spans="2:11">
      <c r="B23" t="s">
        <v>2440</v>
      </c>
      <c r="C23" t="s">
        <v>2441</v>
      </c>
      <c r="D23" t="s">
        <v>106</v>
      </c>
      <c r="E23" s="119">
        <v>37315</v>
      </c>
      <c r="F23" s="77">
        <v>1000000</v>
      </c>
      <c r="G23" s="77">
        <v>1E-4</v>
      </c>
      <c r="H23" s="77">
        <v>3.692E-3</v>
      </c>
      <c r="I23" s="78">
        <v>0.1</v>
      </c>
      <c r="J23" s="78">
        <v>0</v>
      </c>
      <c r="K23" s="78">
        <v>0</v>
      </c>
    </row>
    <row r="24" spans="2:11">
      <c r="B24" t="s">
        <v>2442</v>
      </c>
      <c r="C24" t="s">
        <v>2443</v>
      </c>
      <c r="D24" t="s">
        <v>106</v>
      </c>
      <c r="E24" s="119">
        <v>36907</v>
      </c>
      <c r="F24" s="77">
        <v>499706</v>
      </c>
      <c r="G24" s="77">
        <v>1E-4</v>
      </c>
      <c r="H24" s="77">
        <v>1.844914552E-3</v>
      </c>
      <c r="I24" s="78">
        <v>2.3400000000000001E-2</v>
      </c>
      <c r="J24" s="78">
        <v>0</v>
      </c>
      <c r="K24" s="78">
        <v>0</v>
      </c>
    </row>
    <row r="25" spans="2:11">
      <c r="B25" t="s">
        <v>2444</v>
      </c>
      <c r="C25" t="s">
        <v>2445</v>
      </c>
      <c r="D25" t="s">
        <v>106</v>
      </c>
      <c r="E25" s="119">
        <v>37073</v>
      </c>
      <c r="F25" s="77">
        <v>987500</v>
      </c>
      <c r="G25" s="77">
        <v>0.22589999999999999</v>
      </c>
      <c r="H25" s="77">
        <v>8.2359751499999998</v>
      </c>
      <c r="I25" s="78">
        <v>4.5600000000000002E-2</v>
      </c>
      <c r="J25" s="78">
        <v>0</v>
      </c>
      <c r="K25" s="78">
        <v>0</v>
      </c>
    </row>
    <row r="26" spans="2:11">
      <c r="B26" t="s">
        <v>2446</v>
      </c>
      <c r="C26" t="s">
        <v>2447</v>
      </c>
      <c r="D26" t="s">
        <v>106</v>
      </c>
      <c r="E26" s="119">
        <v>41274</v>
      </c>
      <c r="F26" s="77">
        <v>104979.12</v>
      </c>
      <c r="G26" s="77">
        <v>1E-4</v>
      </c>
      <c r="H26" s="77">
        <v>3.8758291103999998E-4</v>
      </c>
      <c r="I26" s="78">
        <v>6.3E-3</v>
      </c>
      <c r="J26" s="78">
        <v>0</v>
      </c>
      <c r="K26" s="78">
        <v>0</v>
      </c>
    </row>
    <row r="27" spans="2:11">
      <c r="B27" t="s">
        <v>2448</v>
      </c>
      <c r="C27" t="s">
        <v>2449</v>
      </c>
      <c r="D27" t="s">
        <v>106</v>
      </c>
      <c r="E27" s="119">
        <v>42481</v>
      </c>
      <c r="F27" s="77">
        <v>1859175.2</v>
      </c>
      <c r="G27" s="77">
        <v>100.94820000000001</v>
      </c>
      <c r="H27" s="77">
        <v>6929.15999601771</v>
      </c>
      <c r="I27" s="78">
        <v>8.2000000000000007E-3</v>
      </c>
      <c r="J27" s="78">
        <v>2.8E-3</v>
      </c>
      <c r="K27" s="78">
        <v>5.0000000000000001E-4</v>
      </c>
    </row>
    <row r="28" spans="2:11">
      <c r="B28" t="s">
        <v>2450</v>
      </c>
      <c r="C28" t="s">
        <v>2451</v>
      </c>
      <c r="D28" t="s">
        <v>106</v>
      </c>
      <c r="E28" s="119">
        <v>42555</v>
      </c>
      <c r="F28" s="77">
        <v>227789.72</v>
      </c>
      <c r="G28" s="77">
        <v>100.19469999999997</v>
      </c>
      <c r="H28" s="77">
        <v>842.63707255122904</v>
      </c>
      <c r="I28" s="78">
        <v>4.5600000000000002E-2</v>
      </c>
      <c r="J28" s="78">
        <v>2.9999999999999997E-4</v>
      </c>
      <c r="K28" s="78">
        <v>1E-4</v>
      </c>
    </row>
    <row r="29" spans="2:11">
      <c r="B29" t="s">
        <v>2452</v>
      </c>
      <c r="C29" t="s">
        <v>2453</v>
      </c>
      <c r="D29" t="s">
        <v>106</v>
      </c>
      <c r="E29" s="119">
        <v>43850</v>
      </c>
      <c r="F29" s="77">
        <v>1632395.45</v>
      </c>
      <c r="G29" s="77">
        <v>67.33850000000001</v>
      </c>
      <c r="H29" s="77">
        <v>4058.35941248274</v>
      </c>
      <c r="I29" s="78">
        <v>2.3199999999999998E-2</v>
      </c>
      <c r="J29" s="78">
        <v>1.6000000000000001E-3</v>
      </c>
      <c r="K29" s="78">
        <v>2.9999999999999997E-4</v>
      </c>
    </row>
    <row r="30" spans="2:11">
      <c r="B30" s="79" t="s">
        <v>2454</v>
      </c>
      <c r="C30" s="16"/>
      <c r="E30" s="120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E31" s="120"/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2455</v>
      </c>
      <c r="C32" s="16"/>
      <c r="E32" s="120"/>
      <c r="F32" s="81">
        <v>36505858.409999996</v>
      </c>
      <c r="H32" s="81">
        <v>32391.08743066878</v>
      </c>
      <c r="J32" s="80">
        <v>1.2999999999999999E-2</v>
      </c>
      <c r="K32" s="80">
        <v>2.3E-3</v>
      </c>
    </row>
    <row r="33" spans="2:11">
      <c r="B33" t="s">
        <v>2456</v>
      </c>
      <c r="C33" t="s">
        <v>2457</v>
      </c>
      <c r="D33" t="s">
        <v>102</v>
      </c>
      <c r="E33" s="119">
        <v>43614</v>
      </c>
      <c r="F33" s="77">
        <v>17866023.32</v>
      </c>
      <c r="G33" s="77">
        <v>94.327214999999782</v>
      </c>
      <c r="H33" s="77">
        <v>16852.522229006499</v>
      </c>
      <c r="I33" s="78">
        <v>1.54E-2</v>
      </c>
      <c r="J33" s="78">
        <v>6.7999999999999996E-3</v>
      </c>
      <c r="K33" s="78">
        <v>1.1999999999999999E-3</v>
      </c>
    </row>
    <row r="34" spans="2:11">
      <c r="B34" t="s">
        <v>2458</v>
      </c>
      <c r="C34" t="s">
        <v>2459</v>
      </c>
      <c r="D34" t="s">
        <v>102</v>
      </c>
      <c r="E34" s="119">
        <v>42170</v>
      </c>
      <c r="F34" s="77">
        <v>13305036.23</v>
      </c>
      <c r="G34" s="77">
        <v>81.618808999999999</v>
      </c>
      <c r="H34" s="77">
        <v>10859.412107944499</v>
      </c>
      <c r="I34" s="78">
        <v>1.9800000000000002E-2</v>
      </c>
      <c r="J34" s="78">
        <v>4.4000000000000003E-3</v>
      </c>
      <c r="K34" s="78">
        <v>8.0000000000000004E-4</v>
      </c>
    </row>
    <row r="35" spans="2:11">
      <c r="B35" t="s">
        <v>2460</v>
      </c>
      <c r="C35" t="s">
        <v>2461</v>
      </c>
      <c r="D35" t="s">
        <v>102</v>
      </c>
      <c r="E35" s="119">
        <v>44655</v>
      </c>
      <c r="F35" s="77">
        <v>5334798.8600000003</v>
      </c>
      <c r="G35" s="77">
        <v>87.710018999999932</v>
      </c>
      <c r="H35" s="77">
        <v>4679.1530937177804</v>
      </c>
      <c r="I35" s="78">
        <v>7.3000000000000001E-3</v>
      </c>
      <c r="J35" s="78">
        <v>1.9E-3</v>
      </c>
      <c r="K35" s="78">
        <v>2.9999999999999997E-4</v>
      </c>
    </row>
    <row r="36" spans="2:11">
      <c r="B36" s="79" t="s">
        <v>2462</v>
      </c>
      <c r="C36" s="16"/>
      <c r="E36" s="120"/>
      <c r="F36" s="81">
        <v>117405056.244</v>
      </c>
      <c r="H36" s="81">
        <v>199704.29730557208</v>
      </c>
      <c r="J36" s="80">
        <v>8.0299999999999996E-2</v>
      </c>
      <c r="K36" s="80">
        <v>1.4E-2</v>
      </c>
    </row>
    <row r="37" spans="2:11">
      <c r="B37" t="s">
        <v>2463</v>
      </c>
      <c r="C37" t="s">
        <v>2464</v>
      </c>
      <c r="D37" t="s">
        <v>102</v>
      </c>
      <c r="E37" s="119">
        <v>44166</v>
      </c>
      <c r="F37" s="77">
        <v>8717963.3000000007</v>
      </c>
      <c r="G37" s="77">
        <v>54.359995000000055</v>
      </c>
      <c r="H37" s="77">
        <v>4739.08441398184</v>
      </c>
      <c r="I37" s="78">
        <v>2.2700000000000001E-2</v>
      </c>
      <c r="J37" s="78">
        <v>1.9E-3</v>
      </c>
      <c r="K37" s="78">
        <v>2.9999999999999997E-4</v>
      </c>
    </row>
    <row r="38" spans="2:11">
      <c r="B38" t="s">
        <v>2465</v>
      </c>
      <c r="C38" t="s">
        <v>2466</v>
      </c>
      <c r="D38" t="s">
        <v>102</v>
      </c>
      <c r="E38" s="119">
        <v>44048</v>
      </c>
      <c r="F38" s="77">
        <v>6746062.3200000003</v>
      </c>
      <c r="G38" s="77">
        <v>139.68743400000002</v>
      </c>
      <c r="H38" s="77">
        <v>9423.4013508488697</v>
      </c>
      <c r="I38" s="78">
        <v>2.2100000000000002E-2</v>
      </c>
      <c r="J38" s="78">
        <v>3.8E-3</v>
      </c>
      <c r="K38" s="78">
        <v>6.9999999999999999E-4</v>
      </c>
    </row>
    <row r="39" spans="2:11">
      <c r="B39" t="s">
        <v>2467</v>
      </c>
      <c r="C39" t="s">
        <v>2468</v>
      </c>
      <c r="D39" t="s">
        <v>106</v>
      </c>
      <c r="E39" s="119">
        <v>42352</v>
      </c>
      <c r="F39" s="77">
        <v>4301715.88</v>
      </c>
      <c r="G39" s="77">
        <v>96.430399999999722</v>
      </c>
      <c r="H39" s="77">
        <v>15315.013476166199</v>
      </c>
      <c r="I39" s="78">
        <v>3.6700000000000003E-2</v>
      </c>
      <c r="J39" s="78">
        <v>6.1999999999999998E-3</v>
      </c>
      <c r="K39" s="78">
        <v>1.1000000000000001E-3</v>
      </c>
    </row>
    <row r="40" spans="2:11">
      <c r="B40" t="s">
        <v>2469</v>
      </c>
      <c r="C40" t="s">
        <v>2470</v>
      </c>
      <c r="D40" t="s">
        <v>110</v>
      </c>
      <c r="E40" s="119">
        <v>44743</v>
      </c>
      <c r="F40" s="77">
        <v>253471.76</v>
      </c>
      <c r="G40" s="77">
        <v>95.864599999999953</v>
      </c>
      <c r="H40" s="77">
        <v>980.074610954994</v>
      </c>
      <c r="I40" s="78">
        <v>6.0000000000000001E-3</v>
      </c>
      <c r="J40" s="78">
        <v>4.0000000000000002E-4</v>
      </c>
      <c r="K40" s="78">
        <v>1E-4</v>
      </c>
    </row>
    <row r="41" spans="2:11">
      <c r="B41" t="s">
        <v>2471</v>
      </c>
      <c r="C41" t="s">
        <v>2472</v>
      </c>
      <c r="D41" t="s">
        <v>106</v>
      </c>
      <c r="E41" s="119">
        <v>43556</v>
      </c>
      <c r="F41" s="77">
        <v>2623135.4300000002</v>
      </c>
      <c r="G41" s="77">
        <v>118.42109999999964</v>
      </c>
      <c r="H41" s="77">
        <v>11468.6288069286</v>
      </c>
      <c r="I41" s="78">
        <v>4.5999999999999999E-3</v>
      </c>
      <c r="J41" s="78">
        <v>4.5999999999999999E-3</v>
      </c>
      <c r="K41" s="78">
        <v>8.0000000000000004E-4</v>
      </c>
    </row>
    <row r="42" spans="2:11">
      <c r="B42" t="s">
        <v>2473</v>
      </c>
      <c r="C42" t="s">
        <v>2474</v>
      </c>
      <c r="D42" t="s">
        <v>106</v>
      </c>
      <c r="E42" s="119">
        <v>39008</v>
      </c>
      <c r="F42" s="77">
        <v>4889904</v>
      </c>
      <c r="G42" s="77">
        <v>7.4696000000000122</v>
      </c>
      <c r="H42" s="77">
        <v>1348.5261458273301</v>
      </c>
      <c r="I42" s="78">
        <v>5.8299999999999998E-2</v>
      </c>
      <c r="J42" s="78">
        <v>5.0000000000000001E-4</v>
      </c>
      <c r="K42" s="78">
        <v>1E-4</v>
      </c>
    </row>
    <row r="43" spans="2:11">
      <c r="B43" t="s">
        <v>2475</v>
      </c>
      <c r="C43" t="s">
        <v>2476</v>
      </c>
      <c r="D43" t="s">
        <v>102</v>
      </c>
      <c r="E43" s="119">
        <v>44317</v>
      </c>
      <c r="F43" s="77">
        <v>6730022</v>
      </c>
      <c r="G43" s="77">
        <v>112.24363</v>
      </c>
      <c r="H43" s="77">
        <v>7554.0209925986001</v>
      </c>
      <c r="I43" s="78">
        <v>5.8999999999999999E-3</v>
      </c>
      <c r="J43" s="78">
        <v>3.0000000000000001E-3</v>
      </c>
      <c r="K43" s="78">
        <v>5.0000000000000001E-4</v>
      </c>
    </row>
    <row r="44" spans="2:11">
      <c r="B44" t="s">
        <v>2477</v>
      </c>
      <c r="C44" t="s">
        <v>2478</v>
      </c>
      <c r="D44" t="s">
        <v>106</v>
      </c>
      <c r="E44" s="119">
        <v>42736</v>
      </c>
      <c r="F44" s="77">
        <v>3063845.2740000002</v>
      </c>
      <c r="G44" s="77">
        <v>112.40710000000038</v>
      </c>
      <c r="H44" s="77">
        <v>12715.1727606968</v>
      </c>
      <c r="I44" s="78">
        <v>1.8100000000000002E-2</v>
      </c>
      <c r="J44" s="78">
        <v>5.1000000000000004E-3</v>
      </c>
      <c r="K44" s="78">
        <v>8.9999999999999998E-4</v>
      </c>
    </row>
    <row r="45" spans="2:11">
      <c r="B45" t="s">
        <v>2479</v>
      </c>
      <c r="C45" t="s">
        <v>2480</v>
      </c>
      <c r="D45" t="s">
        <v>106</v>
      </c>
      <c r="E45" s="119">
        <v>41883</v>
      </c>
      <c r="F45" s="77">
        <v>3192169.14</v>
      </c>
      <c r="G45" s="77">
        <v>126.7798999999997</v>
      </c>
      <c r="H45" s="77">
        <v>14941.630490286399</v>
      </c>
      <c r="I45" s="78">
        <v>1.03E-2</v>
      </c>
      <c r="J45" s="78">
        <v>6.0000000000000001E-3</v>
      </c>
      <c r="K45" s="78">
        <v>1E-3</v>
      </c>
    </row>
    <row r="46" spans="2:11">
      <c r="B46" t="s">
        <v>2481</v>
      </c>
      <c r="C46" t="s">
        <v>2482</v>
      </c>
      <c r="D46" t="s">
        <v>106</v>
      </c>
      <c r="E46" s="119">
        <v>38961</v>
      </c>
      <c r="F46" s="77">
        <v>1846932</v>
      </c>
      <c r="G46" s="77">
        <v>2.63E-2</v>
      </c>
      <c r="H46" s="77">
        <v>1.7933635842719999</v>
      </c>
      <c r="I46" s="78">
        <v>1.46E-2</v>
      </c>
      <c r="J46" s="78">
        <v>0</v>
      </c>
      <c r="K46" s="78">
        <v>0</v>
      </c>
    </row>
    <row r="47" spans="2:11">
      <c r="B47" t="s">
        <v>2483</v>
      </c>
      <c r="C47" t="s">
        <v>2484</v>
      </c>
      <c r="D47" t="s">
        <v>106</v>
      </c>
      <c r="E47" s="119">
        <v>42979</v>
      </c>
      <c r="F47" s="77">
        <v>2660814.98</v>
      </c>
      <c r="G47" s="77">
        <v>124.52149999999975</v>
      </c>
      <c r="H47" s="77">
        <v>12232.654589884</v>
      </c>
      <c r="I47" s="78">
        <v>8.0999999999999996E-3</v>
      </c>
      <c r="J47" s="78">
        <v>4.8999999999999998E-3</v>
      </c>
      <c r="K47" s="78">
        <v>8.9999999999999998E-4</v>
      </c>
    </row>
    <row r="48" spans="2:11">
      <c r="B48" t="s">
        <v>2485</v>
      </c>
      <c r="C48" t="s">
        <v>2486</v>
      </c>
      <c r="D48" t="s">
        <v>106</v>
      </c>
      <c r="E48" s="119">
        <v>42005</v>
      </c>
      <c r="F48" s="77">
        <v>1393086</v>
      </c>
      <c r="G48" s="77">
        <v>131.82669999999993</v>
      </c>
      <c r="H48" s="77">
        <v>6780.2077428436996</v>
      </c>
      <c r="I48" s="78">
        <v>7.0000000000000007E-2</v>
      </c>
      <c r="J48" s="78">
        <v>2.7000000000000001E-3</v>
      </c>
      <c r="K48" s="78">
        <v>5.0000000000000001E-4</v>
      </c>
    </row>
    <row r="49" spans="2:11">
      <c r="B49" t="s">
        <v>2487</v>
      </c>
      <c r="C49" t="s">
        <v>2488</v>
      </c>
      <c r="D49" t="s">
        <v>106</v>
      </c>
      <c r="E49" s="121">
        <v>38565</v>
      </c>
      <c r="F49" s="77">
        <v>3989605.16</v>
      </c>
      <c r="G49" s="77">
        <v>1E-4</v>
      </c>
      <c r="H49" s="77">
        <v>1.472962225072E-2</v>
      </c>
      <c r="I49" s="78">
        <v>6.83E-2</v>
      </c>
      <c r="J49" s="78">
        <v>0</v>
      </c>
      <c r="K49" s="78">
        <v>0</v>
      </c>
    </row>
    <row r="50" spans="2:11">
      <c r="B50" t="s">
        <v>2489</v>
      </c>
      <c r="C50" t="s">
        <v>2490</v>
      </c>
      <c r="D50" t="s">
        <v>106</v>
      </c>
      <c r="E50" s="119">
        <v>44317</v>
      </c>
      <c r="F50" s="77">
        <v>736821.22</v>
      </c>
      <c r="G50" s="77">
        <v>116.0780000000001</v>
      </c>
      <c r="H50" s="77">
        <v>3157.7208435949101</v>
      </c>
      <c r="I50" s="78">
        <v>2.3E-3</v>
      </c>
      <c r="J50" s="78">
        <v>1.2999999999999999E-3</v>
      </c>
      <c r="K50" s="78">
        <v>2.0000000000000001E-4</v>
      </c>
    </row>
    <row r="51" spans="2:11">
      <c r="B51" t="s">
        <v>2491</v>
      </c>
      <c r="C51" t="s">
        <v>2492</v>
      </c>
      <c r="D51" t="s">
        <v>106</v>
      </c>
      <c r="E51" s="119">
        <v>42403</v>
      </c>
      <c r="F51" s="77">
        <v>4240453.4000000004</v>
      </c>
      <c r="G51" s="77">
        <v>119.60200000000029</v>
      </c>
      <c r="H51" s="77">
        <v>18724.594842627899</v>
      </c>
      <c r="I51" s="78">
        <v>4.3E-3</v>
      </c>
      <c r="J51" s="78">
        <v>7.4999999999999997E-3</v>
      </c>
      <c r="K51" s="78">
        <v>1.2999999999999999E-3</v>
      </c>
    </row>
    <row r="52" spans="2:11">
      <c r="B52" t="s">
        <v>2493</v>
      </c>
      <c r="C52" t="s">
        <v>2494</v>
      </c>
      <c r="D52" t="s">
        <v>106</v>
      </c>
      <c r="E52" s="119">
        <v>38636</v>
      </c>
      <c r="F52" s="77">
        <v>4046386.75</v>
      </c>
      <c r="G52" s="77">
        <v>3.9708999999999999</v>
      </c>
      <c r="H52" s="77">
        <v>593.22307061462902</v>
      </c>
      <c r="I52" s="78">
        <v>2.8500000000000001E-2</v>
      </c>
      <c r="J52" s="78">
        <v>2.0000000000000001E-4</v>
      </c>
      <c r="K52" s="78">
        <v>0</v>
      </c>
    </row>
    <row r="53" spans="2:11">
      <c r="B53" t="s">
        <v>2495</v>
      </c>
      <c r="C53" t="s">
        <v>2496</v>
      </c>
      <c r="D53" t="s">
        <v>106</v>
      </c>
      <c r="E53" s="119">
        <v>36857</v>
      </c>
      <c r="F53" s="77">
        <v>1479000</v>
      </c>
      <c r="G53" s="77">
        <v>1E-4</v>
      </c>
      <c r="H53" s="77">
        <v>5.4604679999999996E-3</v>
      </c>
      <c r="I53" s="78">
        <v>3.8899999999999997E-2</v>
      </c>
      <c r="J53" s="78">
        <v>0</v>
      </c>
      <c r="K53" s="78">
        <v>0</v>
      </c>
    </row>
    <row r="54" spans="2:11">
      <c r="B54" t="s">
        <v>2497</v>
      </c>
      <c r="C54" t="s">
        <v>2498</v>
      </c>
      <c r="D54" t="s">
        <v>106</v>
      </c>
      <c r="E54" s="119">
        <v>43556</v>
      </c>
      <c r="F54" s="77">
        <v>1411364.6</v>
      </c>
      <c r="G54" s="77">
        <v>140.3986000000001</v>
      </c>
      <c r="H54" s="77">
        <v>7315.8314262793601</v>
      </c>
      <c r="I54" s="78">
        <v>0.01</v>
      </c>
      <c r="J54" s="78">
        <v>2.8999999999999998E-3</v>
      </c>
      <c r="K54" s="78">
        <v>5.0000000000000001E-4</v>
      </c>
    </row>
    <row r="55" spans="2:11">
      <c r="B55" t="s">
        <v>2499</v>
      </c>
      <c r="C55" t="s">
        <v>2500</v>
      </c>
      <c r="D55" t="s">
        <v>102</v>
      </c>
      <c r="E55" s="119">
        <v>41881</v>
      </c>
      <c r="F55" s="77">
        <v>9679386.8499999996</v>
      </c>
      <c r="G55" s="77">
        <v>77.68344200000007</v>
      </c>
      <c r="H55" s="77">
        <v>7519.2808695753802</v>
      </c>
      <c r="I55" s="78">
        <v>1.0500000000000001E-2</v>
      </c>
      <c r="J55" s="78">
        <v>3.0000000000000001E-3</v>
      </c>
      <c r="K55" s="78">
        <v>5.0000000000000001E-4</v>
      </c>
    </row>
    <row r="56" spans="2:11">
      <c r="B56" t="s">
        <v>2501</v>
      </c>
      <c r="C56" t="s">
        <v>2502</v>
      </c>
      <c r="D56" t="s">
        <v>102</v>
      </c>
      <c r="E56" s="119">
        <v>42589</v>
      </c>
      <c r="F56" s="77">
        <v>6053881.2999999998</v>
      </c>
      <c r="G56" s="77">
        <v>129.13833999999997</v>
      </c>
      <c r="H56" s="77">
        <v>7817.8818163904198</v>
      </c>
      <c r="I56" s="78">
        <v>1.34E-2</v>
      </c>
      <c r="J56" s="78">
        <v>3.0999999999999999E-3</v>
      </c>
      <c r="K56" s="78">
        <v>5.0000000000000001E-4</v>
      </c>
    </row>
    <row r="57" spans="2:11">
      <c r="B57" t="s">
        <v>2503</v>
      </c>
      <c r="C57" t="s">
        <v>2504</v>
      </c>
      <c r="D57" t="s">
        <v>102</v>
      </c>
      <c r="E57" s="119">
        <v>43739</v>
      </c>
      <c r="F57" s="77">
        <v>16772951.68</v>
      </c>
      <c r="G57" s="77">
        <v>104.34860899999981</v>
      </c>
      <c r="H57" s="77">
        <v>17502.341766322101</v>
      </c>
      <c r="I57" s="78">
        <v>1.3899999999999999E-2</v>
      </c>
      <c r="J57" s="78">
        <v>7.0000000000000001E-3</v>
      </c>
      <c r="K57" s="78">
        <v>1.1999999999999999E-3</v>
      </c>
    </row>
    <row r="58" spans="2:11">
      <c r="B58" t="s">
        <v>2505</v>
      </c>
      <c r="C58" t="s">
        <v>2506</v>
      </c>
      <c r="D58" t="s">
        <v>102</v>
      </c>
      <c r="E58" s="119">
        <v>44104</v>
      </c>
      <c r="F58" s="77">
        <v>12866177.859999999</v>
      </c>
      <c r="G58" s="77">
        <v>67.570455999999993</v>
      </c>
      <c r="H58" s="77">
        <v>8693.7350497730404</v>
      </c>
      <c r="I58" s="78">
        <v>2.52E-2</v>
      </c>
      <c r="J58" s="78">
        <v>3.5000000000000001E-3</v>
      </c>
      <c r="K58" s="78">
        <v>5.9999999999999995E-4</v>
      </c>
    </row>
    <row r="59" spans="2:11">
      <c r="B59" t="s">
        <v>2507</v>
      </c>
      <c r="C59" t="s">
        <v>2508</v>
      </c>
      <c r="D59" t="s">
        <v>106</v>
      </c>
      <c r="E59" s="119">
        <v>44196</v>
      </c>
      <c r="F59" s="77">
        <v>1430006</v>
      </c>
      <c r="G59" s="77">
        <v>110.896</v>
      </c>
      <c r="H59" s="77">
        <v>5854.8454232819204</v>
      </c>
      <c r="I59" s="78">
        <v>2.2599999999999999E-2</v>
      </c>
      <c r="J59" s="78">
        <v>2.3999999999999998E-3</v>
      </c>
      <c r="K59" s="78">
        <v>4.0000000000000002E-4</v>
      </c>
    </row>
    <row r="60" spans="2:11">
      <c r="B60" t="s">
        <v>2509</v>
      </c>
      <c r="C60" t="s">
        <v>2510</v>
      </c>
      <c r="D60" t="s">
        <v>106</v>
      </c>
      <c r="E60" s="119">
        <v>44257</v>
      </c>
      <c r="F60" s="77">
        <v>460074.85</v>
      </c>
      <c r="G60" s="77">
        <v>100.82199999999976</v>
      </c>
      <c r="H60" s="77">
        <v>1712.55880816576</v>
      </c>
      <c r="I60" s="78">
        <v>5.0799999999999998E-2</v>
      </c>
      <c r="J60" s="78">
        <v>6.9999999999999999E-4</v>
      </c>
      <c r="K60" s="78">
        <v>1E-4</v>
      </c>
    </row>
    <row r="61" spans="2:11">
      <c r="B61" t="s">
        <v>2511</v>
      </c>
      <c r="C61" t="s">
        <v>2512</v>
      </c>
      <c r="D61" t="s">
        <v>102</v>
      </c>
      <c r="E61" s="119">
        <v>44308</v>
      </c>
      <c r="F61" s="77">
        <v>1106028.58</v>
      </c>
      <c r="G61" s="77">
        <v>100.32940800000033</v>
      </c>
      <c r="H61" s="77">
        <v>1109.6719266248101</v>
      </c>
      <c r="I61" s="78">
        <v>1.7299999999999999E-2</v>
      </c>
      <c r="J61" s="78">
        <v>4.0000000000000002E-4</v>
      </c>
      <c r="K61" s="78">
        <v>1E-4</v>
      </c>
    </row>
    <row r="62" spans="2:11">
      <c r="B62" t="s">
        <v>2513</v>
      </c>
      <c r="C62" t="s">
        <v>2514</v>
      </c>
      <c r="D62" t="s">
        <v>102</v>
      </c>
      <c r="E62" s="119">
        <v>44311</v>
      </c>
      <c r="F62" s="77">
        <v>4915682.57</v>
      </c>
      <c r="G62" s="77">
        <v>100.9734709999999</v>
      </c>
      <c r="H62" s="77">
        <v>4963.5353142710001</v>
      </c>
      <c r="I62" s="78">
        <v>5.3100000000000001E-2</v>
      </c>
      <c r="J62" s="78">
        <v>2E-3</v>
      </c>
      <c r="K62" s="78">
        <v>2.9999999999999997E-4</v>
      </c>
    </row>
    <row r="63" spans="2:11">
      <c r="B63" t="s">
        <v>2515</v>
      </c>
      <c r="C63" t="s">
        <v>2516</v>
      </c>
      <c r="D63" t="s">
        <v>110</v>
      </c>
      <c r="E63" s="119">
        <v>42527</v>
      </c>
      <c r="F63" s="77">
        <v>1798113.34</v>
      </c>
      <c r="G63" s="77">
        <v>237.69490000000016</v>
      </c>
      <c r="H63" s="77">
        <v>17238.847213359</v>
      </c>
      <c r="I63" s="78">
        <v>1.95E-2</v>
      </c>
      <c r="J63" s="78">
        <v>6.8999999999999999E-3</v>
      </c>
      <c r="K63" s="78">
        <v>1.1999999999999999E-3</v>
      </c>
    </row>
    <row r="64" spans="2:11">
      <c r="B64" s="79" t="s">
        <v>237</v>
      </c>
      <c r="C64" s="16"/>
      <c r="E64" s="120"/>
      <c r="F64" s="81">
        <v>660592181.03999996</v>
      </c>
      <c r="H64" s="81">
        <v>2229114.4078037394</v>
      </c>
      <c r="J64" s="80">
        <v>0.89639999999999997</v>
      </c>
      <c r="K64" s="80">
        <v>0.15640000000000001</v>
      </c>
    </row>
    <row r="65" spans="2:11">
      <c r="B65" s="79" t="s">
        <v>2517</v>
      </c>
      <c r="C65" s="16"/>
      <c r="E65" s="120"/>
      <c r="F65" s="81">
        <v>30517813.530000001</v>
      </c>
      <c r="H65" s="81">
        <v>196683.53953435441</v>
      </c>
      <c r="J65" s="80">
        <v>7.9100000000000004E-2</v>
      </c>
      <c r="K65" s="80">
        <v>1.38E-2</v>
      </c>
    </row>
    <row r="66" spans="2:11">
      <c r="B66" t="s">
        <v>2518</v>
      </c>
      <c r="C66" t="s">
        <v>2519</v>
      </c>
      <c r="D66" t="s">
        <v>106</v>
      </c>
      <c r="E66" s="119">
        <v>44852</v>
      </c>
      <c r="F66" s="77">
        <v>276095</v>
      </c>
      <c r="G66" s="77">
        <v>82.215999999999994</v>
      </c>
      <c r="H66" s="77">
        <v>838.06282711840004</v>
      </c>
      <c r="I66" s="78">
        <v>1.37E-2</v>
      </c>
      <c r="J66" s="78">
        <v>2.9999999999999997E-4</v>
      </c>
      <c r="K66" s="78">
        <v>1E-4</v>
      </c>
    </row>
    <row r="67" spans="2:11">
      <c r="B67" t="s">
        <v>2520</v>
      </c>
      <c r="C67" t="s">
        <v>2521</v>
      </c>
      <c r="D67" t="s">
        <v>106</v>
      </c>
      <c r="E67" s="119">
        <v>42879</v>
      </c>
      <c r="F67" s="77">
        <v>2966588</v>
      </c>
      <c r="G67" s="77">
        <v>211.74429999999975</v>
      </c>
      <c r="H67" s="77">
        <v>23191.597031634901</v>
      </c>
      <c r="I67" s="78">
        <v>2.3E-3</v>
      </c>
      <c r="J67" s="78">
        <v>9.2999999999999992E-3</v>
      </c>
      <c r="K67" s="78">
        <v>1.6000000000000001E-3</v>
      </c>
    </row>
    <row r="68" spans="2:11">
      <c r="B68" t="s">
        <v>2522</v>
      </c>
      <c r="C68" t="s">
        <v>2523</v>
      </c>
      <c r="D68" t="s">
        <v>106</v>
      </c>
      <c r="E68" s="119">
        <v>43244</v>
      </c>
      <c r="F68" s="77">
        <v>2198956.2799999998</v>
      </c>
      <c r="G68" s="77">
        <v>173.25129999999982</v>
      </c>
      <c r="H68" s="77">
        <v>14065.4875009348</v>
      </c>
      <c r="I68" s="78">
        <v>3.7000000000000002E-3</v>
      </c>
      <c r="J68" s="78">
        <v>5.7000000000000002E-3</v>
      </c>
      <c r="K68" s="78">
        <v>1E-3</v>
      </c>
    </row>
    <row r="69" spans="2:11">
      <c r="B69" t="s">
        <v>2524</v>
      </c>
      <c r="C69" t="s">
        <v>2525</v>
      </c>
      <c r="D69" t="s">
        <v>106</v>
      </c>
      <c r="E69" s="119">
        <v>42649</v>
      </c>
      <c r="F69" s="77">
        <v>2617658.92</v>
      </c>
      <c r="G69" s="77">
        <v>274.55649999999957</v>
      </c>
      <c r="H69" s="77">
        <v>26534.229415250698</v>
      </c>
      <c r="I69" s="78">
        <v>6.4999999999999997E-3</v>
      </c>
      <c r="J69" s="78">
        <v>1.0699999999999999E-2</v>
      </c>
      <c r="K69" s="78">
        <v>1.9E-3</v>
      </c>
    </row>
    <row r="70" spans="2:11">
      <c r="B70" t="s">
        <v>2526</v>
      </c>
      <c r="C70" t="s">
        <v>2527</v>
      </c>
      <c r="D70" t="s">
        <v>106</v>
      </c>
      <c r="E70" s="119">
        <v>44518</v>
      </c>
      <c r="F70" s="77">
        <v>911329.88</v>
      </c>
      <c r="G70" s="77">
        <v>93.633300000000062</v>
      </c>
      <c r="H70" s="77">
        <v>3150.4140240369102</v>
      </c>
      <c r="I70" s="78">
        <v>7.7100000000000002E-2</v>
      </c>
      <c r="J70" s="78">
        <v>1.2999999999999999E-3</v>
      </c>
      <c r="K70" s="78">
        <v>2.0000000000000001E-4</v>
      </c>
    </row>
    <row r="71" spans="2:11">
      <c r="B71" t="s">
        <v>2528</v>
      </c>
      <c r="C71" t="s">
        <v>2529</v>
      </c>
      <c r="D71" t="s">
        <v>106</v>
      </c>
      <c r="E71" s="119">
        <v>43885</v>
      </c>
      <c r="F71" s="77">
        <v>2444426.39</v>
      </c>
      <c r="G71" s="77">
        <v>108.15410000000003</v>
      </c>
      <c r="H71" s="77">
        <v>9760.7152614897295</v>
      </c>
      <c r="I71" s="78">
        <v>3.5000000000000001E-3</v>
      </c>
      <c r="J71" s="78">
        <v>3.8999999999999998E-3</v>
      </c>
      <c r="K71" s="78">
        <v>6.9999999999999999E-4</v>
      </c>
    </row>
    <row r="72" spans="2:11">
      <c r="B72" t="s">
        <v>2530</v>
      </c>
      <c r="C72" t="s">
        <v>2531</v>
      </c>
      <c r="D72" t="s">
        <v>106</v>
      </c>
      <c r="E72" s="119">
        <v>43944</v>
      </c>
      <c r="F72" s="77">
        <v>1084749.55</v>
      </c>
      <c r="G72" s="77">
        <v>127.6857</v>
      </c>
      <c r="H72" s="77">
        <v>5113.6786473587799</v>
      </c>
      <c r="I72" s="78">
        <v>7.3200000000000001E-2</v>
      </c>
      <c r="J72" s="78">
        <v>2.0999999999999999E-3</v>
      </c>
      <c r="K72" s="78">
        <v>4.0000000000000002E-4</v>
      </c>
    </row>
    <row r="73" spans="2:11">
      <c r="B73" t="s">
        <v>2532</v>
      </c>
      <c r="C73" t="s">
        <v>2533</v>
      </c>
      <c r="D73" t="s">
        <v>106</v>
      </c>
      <c r="E73" s="119">
        <v>44194</v>
      </c>
      <c r="F73" s="77">
        <v>1106121.1000000001</v>
      </c>
      <c r="G73" s="77">
        <v>158.46140000000008</v>
      </c>
      <c r="H73" s="77">
        <v>6471.2452289489402</v>
      </c>
      <c r="I73" s="78">
        <v>7.3200000000000001E-2</v>
      </c>
      <c r="J73" s="78">
        <v>2.5999999999999999E-3</v>
      </c>
      <c r="K73" s="78">
        <v>5.0000000000000001E-4</v>
      </c>
    </row>
    <row r="74" spans="2:11">
      <c r="B74" t="s">
        <v>2534</v>
      </c>
      <c r="C74" t="s">
        <v>2535</v>
      </c>
      <c r="D74" t="s">
        <v>106</v>
      </c>
      <c r="E74" s="119">
        <v>42430</v>
      </c>
      <c r="F74" s="77">
        <v>5215600.2300000004</v>
      </c>
      <c r="G74" s="77">
        <v>262.00879999999984</v>
      </c>
      <c r="H74" s="77">
        <v>50452.404176451499</v>
      </c>
      <c r="I74" s="78">
        <v>2.2800000000000001E-2</v>
      </c>
      <c r="J74" s="78">
        <v>2.0299999999999999E-2</v>
      </c>
      <c r="K74" s="78">
        <v>3.5000000000000001E-3</v>
      </c>
    </row>
    <row r="75" spans="2:11">
      <c r="B75" t="s">
        <v>2536</v>
      </c>
      <c r="C75" t="s">
        <v>2537</v>
      </c>
      <c r="D75" t="s">
        <v>106</v>
      </c>
      <c r="E75" s="119">
        <v>43321</v>
      </c>
      <c r="F75" s="77">
        <v>2856079.43</v>
      </c>
      <c r="G75" s="77">
        <v>165.64410000000035</v>
      </c>
      <c r="H75" s="77">
        <v>17466.582731765098</v>
      </c>
      <c r="I75" s="78">
        <v>1.5699999999999999E-2</v>
      </c>
      <c r="J75" s="78">
        <v>7.0000000000000001E-3</v>
      </c>
      <c r="K75" s="78">
        <v>1.1999999999999999E-3</v>
      </c>
    </row>
    <row r="76" spans="2:11">
      <c r="B76" t="s">
        <v>2538</v>
      </c>
      <c r="C76" t="s">
        <v>2539</v>
      </c>
      <c r="D76" t="s">
        <v>106</v>
      </c>
      <c r="E76" s="119">
        <v>44197</v>
      </c>
      <c r="F76" s="77">
        <v>2983623</v>
      </c>
      <c r="G76" s="77">
        <v>102.29079999999975</v>
      </c>
      <c r="H76" s="77">
        <v>11267.8800173453</v>
      </c>
      <c r="I76" s="78">
        <v>1.5299999999999999E-2</v>
      </c>
      <c r="J76" s="78">
        <v>4.4999999999999997E-3</v>
      </c>
      <c r="K76" s="78">
        <v>8.0000000000000004E-4</v>
      </c>
    </row>
    <row r="77" spans="2:11">
      <c r="B77" t="s">
        <v>2540</v>
      </c>
      <c r="C77" t="s">
        <v>2541</v>
      </c>
      <c r="D77" t="s">
        <v>106</v>
      </c>
      <c r="E77" s="119">
        <v>42871</v>
      </c>
      <c r="F77" s="77">
        <v>875364.72</v>
      </c>
      <c r="G77" s="77">
        <v>115.86479999999989</v>
      </c>
      <c r="H77" s="77">
        <v>3744.5725371078802</v>
      </c>
      <c r="I77" s="78">
        <v>4.0000000000000002E-4</v>
      </c>
      <c r="J77" s="78">
        <v>1.5E-3</v>
      </c>
      <c r="K77" s="78">
        <v>2.9999999999999997E-4</v>
      </c>
    </row>
    <row r="78" spans="2:11">
      <c r="B78" t="s">
        <v>2542</v>
      </c>
      <c r="C78" t="s">
        <v>2543</v>
      </c>
      <c r="D78" t="s">
        <v>106</v>
      </c>
      <c r="E78" s="119">
        <v>43800</v>
      </c>
      <c r="F78" s="77">
        <v>1003070.71</v>
      </c>
      <c r="G78" s="77">
        <v>211.35</v>
      </c>
      <c r="H78" s="77">
        <v>7827.0028790998203</v>
      </c>
      <c r="I78" s="78">
        <v>7.6E-3</v>
      </c>
      <c r="J78" s="78">
        <v>3.0999999999999999E-3</v>
      </c>
      <c r="K78" s="78">
        <v>5.0000000000000001E-4</v>
      </c>
    </row>
    <row r="79" spans="2:11">
      <c r="B79" t="s">
        <v>2544</v>
      </c>
      <c r="C79" t="s">
        <v>2545</v>
      </c>
      <c r="D79" t="s">
        <v>106</v>
      </c>
      <c r="E79" s="119">
        <v>44287</v>
      </c>
      <c r="F79" s="77">
        <v>1466359.38</v>
      </c>
      <c r="G79" s="77">
        <v>122.12390000000001</v>
      </c>
      <c r="H79" s="77">
        <v>6611.5422705227602</v>
      </c>
      <c r="I79" s="78">
        <v>1.0200000000000001E-2</v>
      </c>
      <c r="J79" s="78">
        <v>2.7000000000000001E-3</v>
      </c>
      <c r="K79" s="78">
        <v>5.0000000000000001E-4</v>
      </c>
    </row>
    <row r="80" spans="2:11">
      <c r="B80" t="s">
        <v>2546</v>
      </c>
      <c r="C80" t="s">
        <v>2547</v>
      </c>
      <c r="D80" t="s">
        <v>106</v>
      </c>
      <c r="E80" s="119">
        <v>44378</v>
      </c>
      <c r="F80" s="77">
        <v>2511790.94</v>
      </c>
      <c r="G80" s="77">
        <v>109.86239999999957</v>
      </c>
      <c r="H80" s="77">
        <v>10188.1249852889</v>
      </c>
      <c r="I80" s="78">
        <v>1.6299999999999999E-2</v>
      </c>
      <c r="J80" s="78">
        <v>4.1000000000000003E-3</v>
      </c>
      <c r="K80" s="78">
        <v>6.9999999999999999E-4</v>
      </c>
    </row>
    <row r="81" spans="2:11">
      <c r="B81" s="79" t="s">
        <v>2548</v>
      </c>
      <c r="C81" s="16"/>
      <c r="E81" s="120"/>
      <c r="F81" s="81">
        <v>2639.3</v>
      </c>
      <c r="H81" s="81">
        <v>3883.7106536009342</v>
      </c>
      <c r="J81" s="80">
        <v>1.6000000000000001E-3</v>
      </c>
      <c r="K81" s="80">
        <v>2.9999999999999997E-4</v>
      </c>
    </row>
    <row r="82" spans="2:11">
      <c r="B82" t="s">
        <v>2549</v>
      </c>
      <c r="C82" t="s">
        <v>2550</v>
      </c>
      <c r="D82" t="s">
        <v>113</v>
      </c>
      <c r="E82" s="119">
        <v>42173</v>
      </c>
      <c r="F82" s="77">
        <v>123.24</v>
      </c>
      <c r="G82" s="77">
        <v>17418.170000000071</v>
      </c>
      <c r="H82" s="77">
        <v>100.283425605964</v>
      </c>
      <c r="I82" s="78">
        <v>0</v>
      </c>
      <c r="J82" s="78">
        <v>0</v>
      </c>
      <c r="K82" s="78">
        <v>0</v>
      </c>
    </row>
    <row r="83" spans="2:11">
      <c r="B83" t="s">
        <v>2551</v>
      </c>
      <c r="C83" t="s">
        <v>2552</v>
      </c>
      <c r="D83" t="s">
        <v>113</v>
      </c>
      <c r="E83" s="119">
        <v>42202</v>
      </c>
      <c r="F83" s="77">
        <v>1920.3</v>
      </c>
      <c r="G83" s="77">
        <v>17311.160000000044</v>
      </c>
      <c r="H83" s="77">
        <v>1552.99550414092</v>
      </c>
      <c r="I83" s="78">
        <v>0</v>
      </c>
      <c r="J83" s="78">
        <v>5.9999999999999995E-4</v>
      </c>
      <c r="K83" s="78">
        <v>1E-4</v>
      </c>
    </row>
    <row r="84" spans="2:11">
      <c r="B84" t="s">
        <v>2553</v>
      </c>
      <c r="C84" t="s">
        <v>2554</v>
      </c>
      <c r="D84" t="s">
        <v>106</v>
      </c>
      <c r="E84" s="119">
        <v>44616</v>
      </c>
      <c r="F84" s="77">
        <v>595.76</v>
      </c>
      <c r="G84" s="77">
        <v>101404.19000000009</v>
      </c>
      <c r="H84" s="77">
        <v>2230.4317238540498</v>
      </c>
      <c r="I84" s="78">
        <v>0</v>
      </c>
      <c r="J84" s="78">
        <v>8.9999999999999998E-4</v>
      </c>
      <c r="K84" s="78">
        <v>2.0000000000000001E-4</v>
      </c>
    </row>
    <row r="85" spans="2:11">
      <c r="B85" s="79" t="s">
        <v>2555</v>
      </c>
      <c r="C85" s="16"/>
      <c r="E85" s="120"/>
      <c r="F85" s="81">
        <v>47103227.950000003</v>
      </c>
      <c r="H85" s="81">
        <v>161588.23022564792</v>
      </c>
      <c r="J85" s="80">
        <v>6.5000000000000002E-2</v>
      </c>
      <c r="K85" s="80">
        <v>1.1299999999999999E-2</v>
      </c>
    </row>
    <row r="86" spans="2:11">
      <c r="B86" t="s">
        <v>2556</v>
      </c>
      <c r="C86" t="s">
        <v>2557</v>
      </c>
      <c r="D86" t="s">
        <v>106</v>
      </c>
      <c r="E86" s="119">
        <v>43431</v>
      </c>
      <c r="F86" s="77">
        <v>245649.58</v>
      </c>
      <c r="G86" s="77">
        <v>835.91760000000033</v>
      </c>
      <c r="H86" s="77">
        <v>7581.2564475321296</v>
      </c>
      <c r="I86" s="78">
        <v>1.1999999999999999E-3</v>
      </c>
      <c r="J86" s="78">
        <v>3.0000000000000001E-3</v>
      </c>
      <c r="K86" s="78">
        <v>5.0000000000000001E-4</v>
      </c>
    </row>
    <row r="87" spans="2:11">
      <c r="B87" t="s">
        <v>2558</v>
      </c>
      <c r="C87" t="s">
        <v>2559</v>
      </c>
      <c r="D87" t="s">
        <v>106</v>
      </c>
      <c r="E87" s="119">
        <v>43090</v>
      </c>
      <c r="F87" s="77">
        <v>5001838.92</v>
      </c>
      <c r="G87" s="77">
        <v>111.15059999999991</v>
      </c>
      <c r="H87" s="77">
        <v>20525.947099505102</v>
      </c>
      <c r="I87" s="78">
        <v>4.0000000000000002E-4</v>
      </c>
      <c r="J87" s="78">
        <v>8.3000000000000001E-3</v>
      </c>
      <c r="K87" s="78">
        <v>1.4E-3</v>
      </c>
    </row>
    <row r="88" spans="2:11">
      <c r="B88" t="s">
        <v>2560</v>
      </c>
      <c r="C88" t="s">
        <v>2561</v>
      </c>
      <c r="D88" t="s">
        <v>106</v>
      </c>
      <c r="E88" s="119">
        <v>42460</v>
      </c>
      <c r="F88" s="77">
        <v>6975226.5300000003</v>
      </c>
      <c r="G88" s="77">
        <v>60.979799999999976</v>
      </c>
      <c r="H88" s="77">
        <v>15703.845160401201</v>
      </c>
      <c r="I88" s="78">
        <v>6.9999999999999999E-4</v>
      </c>
      <c r="J88" s="78">
        <v>6.3E-3</v>
      </c>
      <c r="K88" s="78">
        <v>1.1000000000000001E-3</v>
      </c>
    </row>
    <row r="89" spans="2:11">
      <c r="B89" t="s">
        <v>2562</v>
      </c>
      <c r="C89" t="s">
        <v>2563</v>
      </c>
      <c r="D89" t="s">
        <v>106</v>
      </c>
      <c r="E89" s="119">
        <v>43431</v>
      </c>
      <c r="F89" s="77">
        <v>4065272.22</v>
      </c>
      <c r="G89" s="77">
        <v>88.207200000000071</v>
      </c>
      <c r="H89" s="77">
        <v>13239.005448886301</v>
      </c>
      <c r="I89" s="78">
        <v>8.0000000000000004E-4</v>
      </c>
      <c r="J89" s="78">
        <v>5.3E-3</v>
      </c>
      <c r="K89" s="78">
        <v>8.9999999999999998E-4</v>
      </c>
    </row>
    <row r="90" spans="2:11">
      <c r="B90" t="s">
        <v>2564</v>
      </c>
      <c r="C90" t="s">
        <v>2565</v>
      </c>
      <c r="D90" t="s">
        <v>106</v>
      </c>
      <c r="E90" s="119">
        <v>42095</v>
      </c>
      <c r="F90" s="77">
        <v>7313006.9699999997</v>
      </c>
      <c r="G90" s="77">
        <v>67.681000000000125</v>
      </c>
      <c r="H90" s="77">
        <v>18273.613985274202</v>
      </c>
      <c r="I90" s="78">
        <v>4.0000000000000002E-4</v>
      </c>
      <c r="J90" s="78">
        <v>7.3000000000000001E-3</v>
      </c>
      <c r="K90" s="78">
        <v>1.2999999999999999E-3</v>
      </c>
    </row>
    <row r="91" spans="2:11">
      <c r="B91" t="s">
        <v>2566</v>
      </c>
      <c r="C91" t="s">
        <v>2567</v>
      </c>
      <c r="D91" t="s">
        <v>106</v>
      </c>
      <c r="E91" s="119">
        <v>43466</v>
      </c>
      <c r="F91" s="77">
        <v>3855797.27</v>
      </c>
      <c r="G91" s="77">
        <v>117.94570000000012</v>
      </c>
      <c r="H91" s="77">
        <v>16790.282221879399</v>
      </c>
      <c r="I91" s="78">
        <v>2.0000000000000001E-4</v>
      </c>
      <c r="J91" s="78">
        <v>6.7999999999999996E-3</v>
      </c>
      <c r="K91" s="78">
        <v>1.1999999999999999E-3</v>
      </c>
    </row>
    <row r="92" spans="2:11">
      <c r="B92" t="s">
        <v>2568</v>
      </c>
      <c r="C92" t="s">
        <v>2569</v>
      </c>
      <c r="D92" t="s">
        <v>106</v>
      </c>
      <c r="E92" s="119">
        <v>42831</v>
      </c>
      <c r="F92" s="77">
        <v>4185409.22</v>
      </c>
      <c r="G92" s="77">
        <v>134.38390000000012</v>
      </c>
      <c r="H92" s="77">
        <v>20765.713591817301</v>
      </c>
      <c r="I92" s="78">
        <v>5.5999999999999999E-3</v>
      </c>
      <c r="J92" s="78">
        <v>8.3999999999999995E-3</v>
      </c>
      <c r="K92" s="78">
        <v>1.5E-3</v>
      </c>
    </row>
    <row r="93" spans="2:11">
      <c r="B93" t="s">
        <v>2570</v>
      </c>
      <c r="C93" t="s">
        <v>2571</v>
      </c>
      <c r="D93" t="s">
        <v>106</v>
      </c>
      <c r="E93" s="119">
        <v>43382</v>
      </c>
      <c r="F93" s="77">
        <v>1673315.08</v>
      </c>
      <c r="G93" s="77">
        <v>187.70859999999999</v>
      </c>
      <c r="H93" s="77">
        <v>11596.4106974684</v>
      </c>
      <c r="I93" s="78">
        <v>1.3100000000000001E-2</v>
      </c>
      <c r="J93" s="78">
        <v>4.7000000000000002E-3</v>
      </c>
      <c r="K93" s="78">
        <v>8.0000000000000004E-4</v>
      </c>
    </row>
    <row r="94" spans="2:11">
      <c r="B94" t="s">
        <v>2572</v>
      </c>
      <c r="C94" t="s">
        <v>2573</v>
      </c>
      <c r="D94" t="s">
        <v>106</v>
      </c>
      <c r="E94" s="119">
        <v>43382</v>
      </c>
      <c r="F94" s="77">
        <v>12736.6</v>
      </c>
      <c r="G94" s="77">
        <v>252.69399999999999</v>
      </c>
      <c r="H94" s="77">
        <v>118.825631822768</v>
      </c>
      <c r="I94" s="78">
        <v>1.3100000000000001E-2</v>
      </c>
      <c r="J94" s="78">
        <v>0</v>
      </c>
      <c r="K94" s="78">
        <v>0</v>
      </c>
    </row>
    <row r="95" spans="2:11">
      <c r="B95" t="s">
        <v>2574</v>
      </c>
      <c r="C95" t="s">
        <v>2575</v>
      </c>
      <c r="D95" t="s">
        <v>106</v>
      </c>
      <c r="E95" s="119">
        <v>39345</v>
      </c>
      <c r="F95" s="77">
        <v>5664576</v>
      </c>
      <c r="G95" s="77">
        <v>12.260899999999991</v>
      </c>
      <c r="H95" s="77">
        <v>2564.19737151053</v>
      </c>
      <c r="I95" s="78">
        <v>5.5E-2</v>
      </c>
      <c r="J95" s="78">
        <v>1E-3</v>
      </c>
      <c r="K95" s="78">
        <v>2.0000000000000001E-4</v>
      </c>
    </row>
    <row r="96" spans="2:11">
      <c r="B96" t="s">
        <v>2576</v>
      </c>
      <c r="C96" t="s">
        <v>2577</v>
      </c>
      <c r="D96" t="s">
        <v>106</v>
      </c>
      <c r="E96" s="119">
        <v>44665</v>
      </c>
      <c r="F96" s="77">
        <v>1339829.1200000001</v>
      </c>
      <c r="G96" s="77">
        <v>100</v>
      </c>
      <c r="H96" s="77">
        <v>4946.6491110400002</v>
      </c>
      <c r="I96" s="78">
        <v>4.3E-3</v>
      </c>
      <c r="J96" s="78">
        <v>2E-3</v>
      </c>
      <c r="K96" s="78">
        <v>2.9999999999999997E-4</v>
      </c>
    </row>
    <row r="97" spans="2:11">
      <c r="B97" t="s">
        <v>2579</v>
      </c>
      <c r="C97" t="s">
        <v>2580</v>
      </c>
      <c r="D97" t="s">
        <v>106</v>
      </c>
      <c r="E97" s="119">
        <v>44469</v>
      </c>
      <c r="F97" s="77">
        <v>3603741</v>
      </c>
      <c r="G97" s="77">
        <v>102.2801000000002</v>
      </c>
      <c r="H97" s="77">
        <v>13608.379345413399</v>
      </c>
      <c r="I97" s="78">
        <v>1.0699999999999999E-2</v>
      </c>
      <c r="J97" s="78">
        <v>5.4999999999999997E-3</v>
      </c>
      <c r="K97" s="78">
        <v>1E-3</v>
      </c>
    </row>
    <row r="98" spans="2:11">
      <c r="B98" t="s">
        <v>2581</v>
      </c>
      <c r="C98" t="s">
        <v>2582</v>
      </c>
      <c r="D98" t="s">
        <v>106</v>
      </c>
      <c r="E98" s="119">
        <v>43830</v>
      </c>
      <c r="F98" s="77">
        <v>3166829.44</v>
      </c>
      <c r="G98" s="77">
        <v>135.76969999999983</v>
      </c>
      <c r="H98" s="77">
        <v>15874.104113097201</v>
      </c>
      <c r="I98" s="78">
        <v>4.0000000000000001E-3</v>
      </c>
      <c r="J98" s="78">
        <v>6.4000000000000003E-3</v>
      </c>
      <c r="K98" s="78">
        <v>1.1000000000000001E-3</v>
      </c>
    </row>
    <row r="99" spans="2:11">
      <c r="B99" s="79" t="s">
        <v>2583</v>
      </c>
      <c r="C99" s="16"/>
      <c r="E99" s="120"/>
      <c r="F99" s="81">
        <v>582968500.25999999</v>
      </c>
      <c r="H99" s="81">
        <v>1866958.9273901361</v>
      </c>
      <c r="J99" s="80">
        <v>0.75080000000000002</v>
      </c>
      <c r="K99" s="80">
        <v>0.13100000000000001</v>
      </c>
    </row>
    <row r="100" spans="2:11">
      <c r="B100" t="s">
        <v>2584</v>
      </c>
      <c r="C100" t="s">
        <v>2585</v>
      </c>
      <c r="D100" t="s">
        <v>106</v>
      </c>
      <c r="E100" s="119">
        <v>44425</v>
      </c>
      <c r="F100" s="77">
        <v>10675847.390000001</v>
      </c>
      <c r="G100" s="77">
        <v>73.230299999999957</v>
      </c>
      <c r="H100" s="77">
        <v>28863.890123015</v>
      </c>
      <c r="I100" s="78">
        <v>4.6399999999999997E-2</v>
      </c>
      <c r="J100" s="78">
        <v>1.1599999999999999E-2</v>
      </c>
      <c r="K100" s="78">
        <v>2E-3</v>
      </c>
    </row>
    <row r="101" spans="2:11">
      <c r="B101" t="s">
        <v>2586</v>
      </c>
      <c r="C101" t="s">
        <v>2587</v>
      </c>
      <c r="D101" t="s">
        <v>106</v>
      </c>
      <c r="E101" s="119">
        <v>39264</v>
      </c>
      <c r="F101" s="77">
        <v>33647921.799999997</v>
      </c>
      <c r="G101" s="77">
        <v>90.406899999999908</v>
      </c>
      <c r="H101" s="77">
        <v>112310.798806965</v>
      </c>
      <c r="I101" s="78">
        <v>5.1000000000000004E-3</v>
      </c>
      <c r="J101" s="78">
        <v>4.5199999999999997E-2</v>
      </c>
      <c r="K101" s="78">
        <v>7.9000000000000008E-3</v>
      </c>
    </row>
    <row r="102" spans="2:11">
      <c r="B102" t="s">
        <v>2588</v>
      </c>
      <c r="C102" t="s">
        <v>2589</v>
      </c>
      <c r="D102" t="s">
        <v>106</v>
      </c>
      <c r="E102" s="119">
        <v>44742</v>
      </c>
      <c r="F102" s="77">
        <v>66207.78</v>
      </c>
      <c r="G102" s="77">
        <v>100</v>
      </c>
      <c r="H102" s="77">
        <v>244.43912376</v>
      </c>
      <c r="I102" s="78">
        <v>1.6999999999999999E-3</v>
      </c>
      <c r="J102" s="78">
        <v>1E-4</v>
      </c>
      <c r="K102" s="78">
        <v>0</v>
      </c>
    </row>
    <row r="103" spans="2:11">
      <c r="B103" t="s">
        <v>2590</v>
      </c>
      <c r="C103" t="s">
        <v>2591</v>
      </c>
      <c r="D103" t="s">
        <v>110</v>
      </c>
      <c r="E103" s="119">
        <v>45007</v>
      </c>
      <c r="F103" s="77">
        <v>2123869.0099999998</v>
      </c>
      <c r="G103" s="77">
        <v>100.50120000000001</v>
      </c>
      <c r="H103" s="77">
        <v>8609.3481282178509</v>
      </c>
      <c r="I103" s="78">
        <v>2.12E-2</v>
      </c>
      <c r="J103" s="78">
        <v>3.5000000000000001E-3</v>
      </c>
      <c r="K103" s="78">
        <v>5.9999999999999995E-4</v>
      </c>
    </row>
    <row r="104" spans="2:11">
      <c r="B104" t="s">
        <v>2592</v>
      </c>
      <c r="C104" t="s">
        <v>2593</v>
      </c>
      <c r="D104" t="s">
        <v>102</v>
      </c>
      <c r="E104" s="119">
        <v>45015</v>
      </c>
      <c r="F104" s="77">
        <v>4403843.04</v>
      </c>
      <c r="G104" s="77">
        <v>100</v>
      </c>
      <c r="H104" s="77">
        <v>4403.8430399999997</v>
      </c>
      <c r="I104" s="78">
        <v>1.2200000000000001E-2</v>
      </c>
      <c r="J104" s="78">
        <v>1.8E-3</v>
      </c>
      <c r="K104" s="78">
        <v>2.9999999999999997E-4</v>
      </c>
    </row>
    <row r="105" spans="2:11">
      <c r="B105" t="s">
        <v>2594</v>
      </c>
      <c r="C105" t="s">
        <v>2595</v>
      </c>
      <c r="D105" t="s">
        <v>106</v>
      </c>
      <c r="E105" s="119">
        <v>43983</v>
      </c>
      <c r="F105" s="77">
        <v>7589416.0099999998</v>
      </c>
      <c r="G105" s="77">
        <v>98.304800000000043</v>
      </c>
      <c r="H105" s="77">
        <v>27545.126768416001</v>
      </c>
      <c r="I105" s="78">
        <v>2.5000000000000001E-3</v>
      </c>
      <c r="J105" s="78">
        <v>1.11E-2</v>
      </c>
      <c r="K105" s="78">
        <v>1.9E-3</v>
      </c>
    </row>
    <row r="106" spans="2:11">
      <c r="B106" t="s">
        <v>2596</v>
      </c>
      <c r="C106" t="s">
        <v>2597</v>
      </c>
      <c r="D106" t="s">
        <v>106</v>
      </c>
      <c r="E106" s="119">
        <v>44931</v>
      </c>
      <c r="F106" s="77">
        <v>1123804.48</v>
      </c>
      <c r="G106" s="77">
        <v>94.927799999999891</v>
      </c>
      <c r="H106" s="77">
        <v>3938.6361929588002</v>
      </c>
      <c r="I106" s="78">
        <v>3.8999999999999998E-3</v>
      </c>
      <c r="J106" s="78">
        <v>1.6000000000000001E-3</v>
      </c>
      <c r="K106" s="78">
        <v>2.9999999999999997E-4</v>
      </c>
    </row>
    <row r="107" spans="2:11">
      <c r="B107" t="s">
        <v>2598</v>
      </c>
      <c r="C107" t="s">
        <v>2599</v>
      </c>
      <c r="D107" t="s">
        <v>106</v>
      </c>
      <c r="E107" s="119">
        <v>43853</v>
      </c>
      <c r="F107" s="77">
        <v>1031070.6</v>
      </c>
      <c r="G107" s="77">
        <v>79.96469999999988</v>
      </c>
      <c r="H107" s="77">
        <v>3044.02635459271</v>
      </c>
      <c r="I107" s="78">
        <v>1.9E-3</v>
      </c>
      <c r="J107" s="78">
        <v>1.1999999999999999E-3</v>
      </c>
      <c r="K107" s="78">
        <v>2.0000000000000001E-4</v>
      </c>
    </row>
    <row r="108" spans="2:11">
      <c r="B108" t="s">
        <v>2600</v>
      </c>
      <c r="C108" t="s">
        <v>2601</v>
      </c>
      <c r="D108" t="s">
        <v>106</v>
      </c>
      <c r="E108" s="119">
        <v>43466</v>
      </c>
      <c r="F108" s="77">
        <v>7454910.8899999997</v>
      </c>
      <c r="G108" s="77">
        <v>130.65179999999989</v>
      </c>
      <c r="H108" s="77">
        <v>35959.988682740302</v>
      </c>
      <c r="I108" s="78">
        <v>1.1000000000000001E-3</v>
      </c>
      <c r="J108" s="78">
        <v>1.4500000000000001E-2</v>
      </c>
      <c r="K108" s="78">
        <v>2.5000000000000001E-3</v>
      </c>
    </row>
    <row r="109" spans="2:11">
      <c r="B109" t="s">
        <v>2602</v>
      </c>
      <c r="C109" t="s">
        <v>2603</v>
      </c>
      <c r="D109" t="s">
        <v>106</v>
      </c>
      <c r="E109" s="119">
        <v>43627</v>
      </c>
      <c r="F109" s="77">
        <v>1061024.74</v>
      </c>
      <c r="G109" s="77">
        <v>74.216099999999926</v>
      </c>
      <c r="H109" s="77">
        <v>2907.2697641771101</v>
      </c>
      <c r="I109" s="78">
        <v>4.7999999999999996E-3</v>
      </c>
      <c r="J109" s="78">
        <v>1.1999999999999999E-3</v>
      </c>
      <c r="K109" s="78">
        <v>2.0000000000000001E-4</v>
      </c>
    </row>
    <row r="110" spans="2:11">
      <c r="B110" t="s">
        <v>2604</v>
      </c>
      <c r="C110" t="s">
        <v>2605</v>
      </c>
      <c r="D110" t="s">
        <v>106</v>
      </c>
      <c r="E110" s="119">
        <v>44470</v>
      </c>
      <c r="F110" s="77">
        <v>1083295.8400000001</v>
      </c>
      <c r="G110" s="77">
        <v>140.27310000000011</v>
      </c>
      <c r="H110" s="77">
        <v>5610.26224941894</v>
      </c>
      <c r="I110" s="78">
        <v>2.0999999999999999E-3</v>
      </c>
      <c r="J110" s="78">
        <v>2.3E-3</v>
      </c>
      <c r="K110" s="78">
        <v>4.0000000000000002E-4</v>
      </c>
    </row>
    <row r="111" spans="2:11">
      <c r="B111" t="s">
        <v>2606</v>
      </c>
      <c r="C111" t="s">
        <v>2607</v>
      </c>
      <c r="D111" t="s">
        <v>106</v>
      </c>
      <c r="E111" s="119">
        <v>44712</v>
      </c>
      <c r="F111" s="77">
        <v>930892.58</v>
      </c>
      <c r="G111" s="77">
        <v>134.37169999999992</v>
      </c>
      <c r="H111" s="77">
        <v>4618.1610347241203</v>
      </c>
      <c r="I111" s="78">
        <v>6.9999999999999999E-4</v>
      </c>
      <c r="J111" s="78">
        <v>1.9E-3</v>
      </c>
      <c r="K111" s="78">
        <v>2.9999999999999997E-4</v>
      </c>
    </row>
    <row r="112" spans="2:11">
      <c r="B112" t="s">
        <v>2608</v>
      </c>
      <c r="C112" t="s">
        <v>2609</v>
      </c>
      <c r="D112" t="s">
        <v>106</v>
      </c>
      <c r="E112" s="119">
        <v>42170</v>
      </c>
      <c r="F112" s="77">
        <v>5226785.16</v>
      </c>
      <c r="G112" s="77">
        <v>98.366599999999906</v>
      </c>
      <c r="H112" s="77">
        <v>18982.0888626177</v>
      </c>
      <c r="I112" s="78">
        <v>1.2999999999999999E-3</v>
      </c>
      <c r="J112" s="78">
        <v>7.6E-3</v>
      </c>
      <c r="K112" s="78">
        <v>1.2999999999999999E-3</v>
      </c>
    </row>
    <row r="113" spans="2:11">
      <c r="B113" t="s">
        <v>2610</v>
      </c>
      <c r="C113" t="s">
        <v>2611</v>
      </c>
      <c r="D113" t="s">
        <v>106</v>
      </c>
      <c r="E113" s="119">
        <v>43586</v>
      </c>
      <c r="F113" s="77">
        <v>990899.24</v>
      </c>
      <c r="G113" s="77">
        <v>236.54920000000007</v>
      </c>
      <c r="H113" s="77">
        <v>8653.9159187962905</v>
      </c>
      <c r="I113" s="78">
        <v>2.5000000000000001E-3</v>
      </c>
      <c r="J113" s="78">
        <v>3.5000000000000001E-3</v>
      </c>
      <c r="K113" s="78">
        <v>5.9999999999999995E-4</v>
      </c>
    </row>
    <row r="114" spans="2:11">
      <c r="B114" t="s">
        <v>2612</v>
      </c>
      <c r="C114" t="s">
        <v>2613</v>
      </c>
      <c r="D114" t="s">
        <v>106</v>
      </c>
      <c r="E114" s="119">
        <v>42267</v>
      </c>
      <c r="F114" s="77">
        <v>1720245.09</v>
      </c>
      <c r="G114" s="77">
        <v>36.539199999999944</v>
      </c>
      <c r="H114" s="77">
        <v>2320.6575271721299</v>
      </c>
      <c r="I114" s="78">
        <v>1.29E-2</v>
      </c>
      <c r="J114" s="78">
        <v>8.9999999999999998E-4</v>
      </c>
      <c r="K114" s="78">
        <v>2.0000000000000001E-4</v>
      </c>
    </row>
    <row r="115" spans="2:11">
      <c r="B115" t="s">
        <v>2614</v>
      </c>
      <c r="C115" t="s">
        <v>2615</v>
      </c>
      <c r="D115" t="s">
        <v>110</v>
      </c>
      <c r="E115" s="119">
        <v>44661</v>
      </c>
      <c r="F115" s="77">
        <v>224711.07</v>
      </c>
      <c r="G115" s="77">
        <v>96.896000000000058</v>
      </c>
      <c r="H115" s="77">
        <v>878.216537230933</v>
      </c>
      <c r="I115" s="78">
        <v>1.1999999999999999E-3</v>
      </c>
      <c r="J115" s="78">
        <v>4.0000000000000002E-4</v>
      </c>
      <c r="K115" s="78">
        <v>1E-4</v>
      </c>
    </row>
    <row r="116" spans="2:11">
      <c r="B116" t="s">
        <v>2616</v>
      </c>
      <c r="C116" t="s">
        <v>2617</v>
      </c>
      <c r="D116" t="s">
        <v>202</v>
      </c>
      <c r="E116" s="119">
        <v>43096</v>
      </c>
      <c r="F116" s="77">
        <v>45588618.670000002</v>
      </c>
      <c r="G116" s="77">
        <v>46.887900000000165</v>
      </c>
      <c r="H116" s="77">
        <v>11574.858122920399</v>
      </c>
      <c r="I116" s="78">
        <v>2.3E-3</v>
      </c>
      <c r="J116" s="78">
        <v>4.7000000000000002E-3</v>
      </c>
      <c r="K116" s="78">
        <v>8.0000000000000004E-4</v>
      </c>
    </row>
    <row r="117" spans="2:11">
      <c r="B117" t="s">
        <v>2618</v>
      </c>
      <c r="C117" t="s">
        <v>2619</v>
      </c>
      <c r="D117" t="s">
        <v>110</v>
      </c>
      <c r="E117" s="119">
        <v>44302</v>
      </c>
      <c r="F117" s="77">
        <v>3787541.24</v>
      </c>
      <c r="G117" s="77">
        <v>135.29889999999975</v>
      </c>
      <c r="H117" s="77">
        <v>20669.164893666599</v>
      </c>
      <c r="I117" s="78">
        <v>1.2999999999999999E-3</v>
      </c>
      <c r="J117" s="78">
        <v>8.3000000000000001E-3</v>
      </c>
      <c r="K117" s="78">
        <v>1.5E-3</v>
      </c>
    </row>
    <row r="118" spans="2:11">
      <c r="B118" t="s">
        <v>2620</v>
      </c>
      <c r="C118" t="s">
        <v>2621</v>
      </c>
      <c r="D118" t="s">
        <v>106</v>
      </c>
      <c r="E118" s="119">
        <v>44502</v>
      </c>
      <c r="F118" s="77">
        <v>1571805.63</v>
      </c>
      <c r="G118" s="77">
        <v>103.04789999999991</v>
      </c>
      <c r="H118" s="77">
        <v>5979.97926549767</v>
      </c>
      <c r="I118" s="78">
        <v>8.9999999999999993E-3</v>
      </c>
      <c r="J118" s="78">
        <v>2.3999999999999998E-3</v>
      </c>
      <c r="K118" s="78">
        <v>4.0000000000000002E-4</v>
      </c>
    </row>
    <row r="119" spans="2:11">
      <c r="B119" t="s">
        <v>2622</v>
      </c>
      <c r="C119" t="s">
        <v>2623</v>
      </c>
      <c r="D119" t="s">
        <v>106</v>
      </c>
      <c r="E119" s="119">
        <v>43191</v>
      </c>
      <c r="F119" s="77">
        <v>4515770.32</v>
      </c>
      <c r="G119" s="77">
        <v>161.45550000000026</v>
      </c>
      <c r="H119" s="77">
        <v>26918.2226549361</v>
      </c>
      <c r="I119" s="78">
        <v>2.7000000000000001E-3</v>
      </c>
      <c r="J119" s="78">
        <v>1.0800000000000001E-2</v>
      </c>
      <c r="K119" s="78">
        <v>1.9E-3</v>
      </c>
    </row>
    <row r="120" spans="2:11">
      <c r="B120" t="s">
        <v>2624</v>
      </c>
      <c r="C120" t="s">
        <v>2625</v>
      </c>
      <c r="D120" t="s">
        <v>106</v>
      </c>
      <c r="E120" s="119">
        <v>42795</v>
      </c>
      <c r="F120" s="77">
        <v>3943928.1</v>
      </c>
      <c r="G120" s="77">
        <v>123.21069999999975</v>
      </c>
      <c r="H120" s="77">
        <v>17940.688520818701</v>
      </c>
      <c r="I120" s="78">
        <v>5.4000000000000003E-3</v>
      </c>
      <c r="J120" s="78">
        <v>7.1999999999999998E-3</v>
      </c>
      <c r="K120" s="78">
        <v>1.2999999999999999E-3</v>
      </c>
    </row>
    <row r="121" spans="2:11">
      <c r="B121" t="s">
        <v>2626</v>
      </c>
      <c r="C121" t="s">
        <v>2627</v>
      </c>
      <c r="D121" t="s">
        <v>110</v>
      </c>
      <c r="E121" s="119">
        <v>44228</v>
      </c>
      <c r="F121" s="77">
        <v>4041605.09</v>
      </c>
      <c r="G121" s="77">
        <v>115.44199999999984</v>
      </c>
      <c r="H121" s="77">
        <v>18818.673697574301</v>
      </c>
      <c r="I121" s="78">
        <v>7.4000000000000003E-3</v>
      </c>
      <c r="J121" s="78">
        <v>7.6E-3</v>
      </c>
      <c r="K121" s="78">
        <v>1.2999999999999999E-3</v>
      </c>
    </row>
    <row r="122" spans="2:11">
      <c r="B122" t="s">
        <v>2628</v>
      </c>
      <c r="C122" t="s">
        <v>2629</v>
      </c>
      <c r="D122" t="s">
        <v>106</v>
      </c>
      <c r="E122" s="119">
        <v>43556</v>
      </c>
      <c r="F122" s="77">
        <v>3427335.45</v>
      </c>
      <c r="G122" s="77">
        <v>111.36890000000012</v>
      </c>
      <c r="H122" s="77">
        <v>14092.3115365879</v>
      </c>
      <c r="I122" s="78">
        <v>1.5E-3</v>
      </c>
      <c r="J122" s="78">
        <v>5.7000000000000002E-3</v>
      </c>
      <c r="K122" s="78">
        <v>1E-3</v>
      </c>
    </row>
    <row r="123" spans="2:11">
      <c r="B123" t="s">
        <v>2630</v>
      </c>
      <c r="C123" t="s">
        <v>2631</v>
      </c>
      <c r="D123" t="s">
        <v>106</v>
      </c>
      <c r="E123" s="119">
        <v>44896</v>
      </c>
      <c r="F123" s="77">
        <v>103379.2</v>
      </c>
      <c r="G123" s="77">
        <v>120.53900000000003</v>
      </c>
      <c r="H123" s="77">
        <v>460.06844135450001</v>
      </c>
      <c r="I123" s="78">
        <v>3.0999999999999999E-3</v>
      </c>
      <c r="J123" s="78">
        <v>2.0000000000000001E-4</v>
      </c>
      <c r="K123" s="78">
        <v>0</v>
      </c>
    </row>
    <row r="124" spans="2:11">
      <c r="B124" t="s">
        <v>2632</v>
      </c>
      <c r="C124" t="s">
        <v>2633</v>
      </c>
      <c r="D124" t="s">
        <v>106</v>
      </c>
      <c r="E124" s="119">
        <v>43914</v>
      </c>
      <c r="F124" s="77">
        <v>2736141.43</v>
      </c>
      <c r="G124" s="77">
        <v>110.72860000000045</v>
      </c>
      <c r="H124" s="77">
        <v>11185.6195392026</v>
      </c>
      <c r="I124" s="78">
        <v>1.35E-2</v>
      </c>
      <c r="J124" s="78">
        <v>4.4999999999999997E-3</v>
      </c>
      <c r="K124" s="78">
        <v>8.0000000000000004E-4</v>
      </c>
    </row>
    <row r="125" spans="2:11">
      <c r="B125" t="s">
        <v>2634</v>
      </c>
      <c r="C125" t="s">
        <v>2635</v>
      </c>
      <c r="D125" t="s">
        <v>106</v>
      </c>
      <c r="E125" s="119">
        <v>44621</v>
      </c>
      <c r="F125" s="77">
        <v>3024133</v>
      </c>
      <c r="G125" s="77">
        <v>100</v>
      </c>
      <c r="H125" s="77">
        <v>11165.099036</v>
      </c>
      <c r="I125" s="78">
        <v>3.5999999999999999E-3</v>
      </c>
      <c r="J125" s="78">
        <v>4.4999999999999997E-3</v>
      </c>
      <c r="K125" s="78">
        <v>8.0000000000000004E-4</v>
      </c>
    </row>
    <row r="126" spans="2:11">
      <c r="B126" t="s">
        <v>2636</v>
      </c>
      <c r="C126" t="s">
        <v>2637</v>
      </c>
      <c r="D126" t="s">
        <v>106</v>
      </c>
      <c r="E126" s="119">
        <v>44621</v>
      </c>
      <c r="F126" s="77">
        <v>4329750.16</v>
      </c>
      <c r="G126" s="77">
        <v>100.42629999999976</v>
      </c>
      <c r="H126" s="77">
        <v>16053.583511169199</v>
      </c>
      <c r="I126" s="78">
        <v>3.5999999999999999E-3</v>
      </c>
      <c r="J126" s="78">
        <v>6.4999999999999997E-3</v>
      </c>
      <c r="K126" s="78">
        <v>1.1000000000000001E-3</v>
      </c>
    </row>
    <row r="127" spans="2:11">
      <c r="B127" t="s">
        <v>2638</v>
      </c>
      <c r="C127" t="s">
        <v>2639</v>
      </c>
      <c r="D127" t="s">
        <v>110</v>
      </c>
      <c r="E127" s="119">
        <v>44713</v>
      </c>
      <c r="F127" s="77">
        <v>638230</v>
      </c>
      <c r="G127" s="77">
        <v>104.3445</v>
      </c>
      <c r="H127" s="77">
        <v>2686.0746033384899</v>
      </c>
      <c r="I127" s="78">
        <v>1E-4</v>
      </c>
      <c r="J127" s="78">
        <v>1.1000000000000001E-3</v>
      </c>
      <c r="K127" s="78">
        <v>2.0000000000000001E-4</v>
      </c>
    </row>
    <row r="128" spans="2:11">
      <c r="B128" t="s">
        <v>2640</v>
      </c>
      <c r="C128" t="s">
        <v>2641</v>
      </c>
      <c r="D128" t="s">
        <v>106</v>
      </c>
      <c r="E128" s="119">
        <v>44562</v>
      </c>
      <c r="F128" s="77">
        <v>477286.58</v>
      </c>
      <c r="G128" s="77">
        <v>100.09790000000004</v>
      </c>
      <c r="H128" s="77">
        <v>1763.86719043024</v>
      </c>
      <c r="I128" s="78">
        <v>1E-3</v>
      </c>
      <c r="J128" s="78">
        <v>6.9999999999999999E-4</v>
      </c>
      <c r="K128" s="78">
        <v>1E-4</v>
      </c>
    </row>
    <row r="129" spans="2:11">
      <c r="B129" t="s">
        <v>2642</v>
      </c>
      <c r="C129" t="s">
        <v>2643</v>
      </c>
      <c r="D129" t="s">
        <v>110</v>
      </c>
      <c r="E129" s="119">
        <v>44256</v>
      </c>
      <c r="F129" s="77">
        <v>807955</v>
      </c>
      <c r="G129" s="77">
        <v>104.997</v>
      </c>
      <c r="H129" s="77">
        <v>3421.6482176790901</v>
      </c>
      <c r="I129" s="78">
        <v>2.2000000000000001E-3</v>
      </c>
      <c r="J129" s="78">
        <v>1.4E-3</v>
      </c>
      <c r="K129" s="78">
        <v>2.0000000000000001E-4</v>
      </c>
    </row>
    <row r="130" spans="2:11">
      <c r="B130" t="s">
        <v>2644</v>
      </c>
      <c r="C130" t="s">
        <v>2645</v>
      </c>
      <c r="D130" t="s">
        <v>106</v>
      </c>
      <c r="E130" s="119">
        <v>44264</v>
      </c>
      <c r="F130" s="77">
        <v>843693.2</v>
      </c>
      <c r="G130" s="77">
        <v>101.2647000000001</v>
      </c>
      <c r="H130" s="77">
        <v>3154.3096281282801</v>
      </c>
      <c r="I130" s="78">
        <v>2.2000000000000001E-3</v>
      </c>
      <c r="J130" s="78">
        <v>1.2999999999999999E-3</v>
      </c>
      <c r="K130" s="78">
        <v>2.0000000000000001E-4</v>
      </c>
    </row>
    <row r="131" spans="2:11">
      <c r="B131" t="s">
        <v>2646</v>
      </c>
      <c r="C131" t="s">
        <v>2647</v>
      </c>
      <c r="D131" t="s">
        <v>106</v>
      </c>
      <c r="E131" s="119">
        <v>41378</v>
      </c>
      <c r="F131" s="77">
        <v>831630.87</v>
      </c>
      <c r="G131" s="77">
        <v>50.603999999999949</v>
      </c>
      <c r="H131" s="77">
        <v>1553.7356882991201</v>
      </c>
      <c r="I131" s="78">
        <v>1.12E-2</v>
      </c>
      <c r="J131" s="78">
        <v>5.9999999999999995E-4</v>
      </c>
      <c r="K131" s="78">
        <v>1E-4</v>
      </c>
    </row>
    <row r="132" spans="2:11">
      <c r="B132" t="s">
        <v>2648</v>
      </c>
      <c r="C132" t="s">
        <v>2649</v>
      </c>
      <c r="D132" t="s">
        <v>110</v>
      </c>
      <c r="E132" s="119">
        <v>44896</v>
      </c>
      <c r="F132" s="77">
        <v>2085495.53</v>
      </c>
      <c r="G132" s="77">
        <v>101.77809999999997</v>
      </c>
      <c r="H132" s="77">
        <v>8561.2050001247499</v>
      </c>
      <c r="I132" s="78">
        <v>5.1000000000000004E-3</v>
      </c>
      <c r="J132" s="78">
        <v>3.3999999999999998E-3</v>
      </c>
      <c r="K132" s="78">
        <v>5.9999999999999995E-4</v>
      </c>
    </row>
    <row r="133" spans="2:11">
      <c r="B133" t="s">
        <v>2651</v>
      </c>
      <c r="C133" t="s">
        <v>2652</v>
      </c>
      <c r="D133" t="s">
        <v>110</v>
      </c>
      <c r="E133" s="119">
        <v>44816</v>
      </c>
      <c r="F133" s="77">
        <v>3845559</v>
      </c>
      <c r="G133" s="77">
        <v>88.216899999999796</v>
      </c>
      <c r="H133" s="77">
        <v>13683.0390099955</v>
      </c>
      <c r="I133" s="78">
        <v>2.3999999999999998E-3</v>
      </c>
      <c r="J133" s="78">
        <v>5.4999999999999997E-3</v>
      </c>
      <c r="K133" s="78">
        <v>1E-3</v>
      </c>
    </row>
    <row r="134" spans="2:11">
      <c r="B134" t="s">
        <v>2653</v>
      </c>
      <c r="C134" t="s">
        <v>2654</v>
      </c>
      <c r="D134" t="s">
        <v>106</v>
      </c>
      <c r="E134" s="119">
        <v>44816</v>
      </c>
      <c r="F134" s="77">
        <v>360247.84</v>
      </c>
      <c r="G134" s="77">
        <v>100.8299999999997</v>
      </c>
      <c r="H134" s="77">
        <v>1341.07431598982</v>
      </c>
      <c r="I134" s="78">
        <v>2.5000000000000001E-3</v>
      </c>
      <c r="J134" s="78">
        <v>5.0000000000000001E-4</v>
      </c>
      <c r="K134" s="78">
        <v>1E-4</v>
      </c>
    </row>
    <row r="135" spans="2:11">
      <c r="B135" t="s">
        <v>2655</v>
      </c>
      <c r="C135" t="s">
        <v>2656</v>
      </c>
      <c r="D135" t="s">
        <v>106</v>
      </c>
      <c r="E135" s="119">
        <v>44002</v>
      </c>
      <c r="F135" s="77">
        <v>2720197</v>
      </c>
      <c r="G135" s="77">
        <v>110.38419999999992</v>
      </c>
      <c r="H135" s="77">
        <v>11085.8491368588</v>
      </c>
      <c r="I135" s="78">
        <v>9.1000000000000004E-3</v>
      </c>
      <c r="J135" s="78">
        <v>4.4999999999999997E-3</v>
      </c>
      <c r="K135" s="78">
        <v>8.0000000000000004E-4</v>
      </c>
    </row>
    <row r="136" spans="2:11">
      <c r="B136" t="s">
        <v>2657</v>
      </c>
      <c r="C136" t="s">
        <v>2658</v>
      </c>
      <c r="D136" t="s">
        <v>106</v>
      </c>
      <c r="E136" s="119">
        <v>42555</v>
      </c>
      <c r="F136" s="77">
        <v>574454.48</v>
      </c>
      <c r="G136" s="77">
        <v>115.23959999999984</v>
      </c>
      <c r="H136" s="77">
        <v>2444.1004738966199</v>
      </c>
      <c r="I136" s="78">
        <v>1E-4</v>
      </c>
      <c r="J136" s="78">
        <v>1E-3</v>
      </c>
      <c r="K136" s="78">
        <v>2.0000000000000001E-4</v>
      </c>
    </row>
    <row r="137" spans="2:11">
      <c r="B137" t="s">
        <v>2659</v>
      </c>
      <c r="C137" t="s">
        <v>2660</v>
      </c>
      <c r="D137" t="s">
        <v>106</v>
      </c>
      <c r="E137" s="119">
        <v>44357</v>
      </c>
      <c r="F137" s="77">
        <v>351553.23</v>
      </c>
      <c r="G137" s="77">
        <v>99.41930000000032</v>
      </c>
      <c r="H137" s="77">
        <v>1290.3974193724</v>
      </c>
      <c r="I137" s="78">
        <v>2.52E-2</v>
      </c>
      <c r="J137" s="78">
        <v>5.0000000000000001E-4</v>
      </c>
      <c r="K137" s="78">
        <v>1E-4</v>
      </c>
    </row>
    <row r="138" spans="2:11">
      <c r="B138" t="s">
        <v>2661</v>
      </c>
      <c r="C138" t="s">
        <v>2662</v>
      </c>
      <c r="D138" t="s">
        <v>106</v>
      </c>
      <c r="E138" s="119">
        <v>42916</v>
      </c>
      <c r="F138" s="77">
        <v>474031.6</v>
      </c>
      <c r="G138" s="77">
        <v>98.843799999999788</v>
      </c>
      <c r="H138" s="77">
        <v>1729.8897257978299</v>
      </c>
      <c r="I138" s="78">
        <v>2.5100000000000001E-2</v>
      </c>
      <c r="J138" s="78">
        <v>6.9999999999999999E-4</v>
      </c>
      <c r="K138" s="78">
        <v>1E-4</v>
      </c>
    </row>
    <row r="139" spans="2:11">
      <c r="B139" t="s">
        <v>2663</v>
      </c>
      <c r="C139" t="s">
        <v>2664</v>
      </c>
      <c r="D139" t="s">
        <v>106</v>
      </c>
      <c r="E139" s="119">
        <v>42916</v>
      </c>
      <c r="F139" s="77">
        <v>473718.8</v>
      </c>
      <c r="G139" s="77">
        <v>0.68720000000000003</v>
      </c>
      <c r="H139" s="77">
        <v>12.018920531571201</v>
      </c>
      <c r="I139" s="78">
        <v>2.5100000000000001E-2</v>
      </c>
      <c r="J139" s="78">
        <v>0</v>
      </c>
      <c r="K139" s="78">
        <v>0</v>
      </c>
    </row>
    <row r="140" spans="2:11">
      <c r="B140" t="s">
        <v>2665</v>
      </c>
      <c r="C140" t="s">
        <v>2666</v>
      </c>
      <c r="D140" t="s">
        <v>106</v>
      </c>
      <c r="E140" s="119">
        <v>42916</v>
      </c>
      <c r="F140" s="77">
        <v>315296</v>
      </c>
      <c r="G140" s="77">
        <v>104.7855</v>
      </c>
      <c r="H140" s="77">
        <v>1219.77953737536</v>
      </c>
      <c r="I140" s="78">
        <v>2.5100000000000001E-2</v>
      </c>
      <c r="J140" s="78">
        <v>5.0000000000000001E-4</v>
      </c>
      <c r="K140" s="78">
        <v>1E-4</v>
      </c>
    </row>
    <row r="141" spans="2:11">
      <c r="B141" t="s">
        <v>2667</v>
      </c>
      <c r="C141" t="s">
        <v>2668</v>
      </c>
      <c r="D141" t="s">
        <v>106</v>
      </c>
      <c r="E141" s="119">
        <v>44874</v>
      </c>
      <c r="F141" s="77">
        <v>1621520.82</v>
      </c>
      <c r="G141" s="77">
        <v>89.074300000000036</v>
      </c>
      <c r="H141" s="77">
        <v>5332.5709165881099</v>
      </c>
      <c r="I141" s="78">
        <v>4.5999999999999999E-2</v>
      </c>
      <c r="J141" s="78">
        <v>2.0999999999999999E-3</v>
      </c>
      <c r="K141" s="78">
        <v>4.0000000000000002E-4</v>
      </c>
    </row>
    <row r="142" spans="2:11">
      <c r="B142" t="s">
        <v>2669</v>
      </c>
      <c r="C142" t="s">
        <v>2670</v>
      </c>
      <c r="D142" t="s">
        <v>110</v>
      </c>
      <c r="E142" s="119">
        <v>43617</v>
      </c>
      <c r="F142" s="77">
        <v>2466134.9300000002</v>
      </c>
      <c r="G142" s="77">
        <v>143.95820000000049</v>
      </c>
      <c r="H142" s="77">
        <v>14319.390614587401</v>
      </c>
      <c r="I142" s="78">
        <v>2.0000000000000001E-4</v>
      </c>
      <c r="J142" s="78">
        <v>5.7999999999999996E-3</v>
      </c>
      <c r="K142" s="78">
        <v>1E-3</v>
      </c>
    </row>
    <row r="143" spans="2:11">
      <c r="B143" t="s">
        <v>2671</v>
      </c>
      <c r="C143" t="s">
        <v>2672</v>
      </c>
      <c r="D143" t="s">
        <v>110</v>
      </c>
      <c r="E143" s="119">
        <v>42401</v>
      </c>
      <c r="F143" s="77">
        <v>3324875.21</v>
      </c>
      <c r="G143" s="77">
        <v>128.20069999999961</v>
      </c>
      <c r="H143" s="77">
        <v>17192.421117383601</v>
      </c>
      <c r="I143" s="78">
        <v>2.9999999999999997E-4</v>
      </c>
      <c r="J143" s="78">
        <v>6.8999999999999999E-3</v>
      </c>
      <c r="K143" s="78">
        <v>1.1999999999999999E-3</v>
      </c>
    </row>
    <row r="144" spans="2:11">
      <c r="B144" t="s">
        <v>2673</v>
      </c>
      <c r="C144" t="s">
        <v>2674</v>
      </c>
      <c r="D144" t="s">
        <v>106</v>
      </c>
      <c r="E144" s="119">
        <v>42603</v>
      </c>
      <c r="F144" s="77">
        <v>6121080.3600000003</v>
      </c>
      <c r="G144" s="77">
        <v>29.365100000000012</v>
      </c>
      <c r="H144" s="77">
        <v>6636.2273735887802</v>
      </c>
      <c r="I144" s="78">
        <v>1.8E-3</v>
      </c>
      <c r="J144" s="78">
        <v>2.7000000000000001E-3</v>
      </c>
      <c r="K144" s="78">
        <v>5.0000000000000001E-4</v>
      </c>
    </row>
    <row r="145" spans="2:11">
      <c r="B145" t="s">
        <v>2675</v>
      </c>
      <c r="C145" t="s">
        <v>2676</v>
      </c>
      <c r="D145" t="s">
        <v>106</v>
      </c>
      <c r="E145" s="119">
        <v>42948</v>
      </c>
      <c r="F145" s="77">
        <v>4888739.63</v>
      </c>
      <c r="G145" s="77">
        <v>111.42339999999996</v>
      </c>
      <c r="H145" s="77">
        <v>20111.062078402501</v>
      </c>
      <c r="I145" s="78">
        <v>2.0000000000000001E-4</v>
      </c>
      <c r="J145" s="78">
        <v>8.0999999999999996E-3</v>
      </c>
      <c r="K145" s="78">
        <v>1.4E-3</v>
      </c>
    </row>
    <row r="146" spans="2:11">
      <c r="B146" t="s">
        <v>2677</v>
      </c>
      <c r="C146" t="s">
        <v>2678</v>
      </c>
      <c r="D146" t="s">
        <v>110</v>
      </c>
      <c r="E146" s="119">
        <v>43909</v>
      </c>
      <c r="F146" s="77">
        <v>7067721.3099999996</v>
      </c>
      <c r="G146" s="77">
        <v>96.73869999999998</v>
      </c>
      <c r="H146" s="77">
        <v>27577.2500649461</v>
      </c>
      <c r="I146" s="78">
        <v>2.5000000000000001E-3</v>
      </c>
      <c r="J146" s="78">
        <v>1.11E-2</v>
      </c>
      <c r="K146" s="78">
        <v>1.9E-3</v>
      </c>
    </row>
    <row r="147" spans="2:11">
      <c r="B147" t="s">
        <v>2679</v>
      </c>
      <c r="C147" t="s">
        <v>2680</v>
      </c>
      <c r="D147" t="s">
        <v>106</v>
      </c>
      <c r="E147" s="119">
        <v>42916</v>
      </c>
      <c r="F147" s="77">
        <v>6281177.04</v>
      </c>
      <c r="G147" s="77">
        <v>77.409400000000005</v>
      </c>
      <c r="H147" s="77">
        <v>17951.321628849699</v>
      </c>
      <c r="I147" s="78">
        <v>4.3E-3</v>
      </c>
      <c r="J147" s="78">
        <v>7.1999999999999998E-3</v>
      </c>
      <c r="K147" s="78">
        <v>1.2999999999999999E-3</v>
      </c>
    </row>
    <row r="148" spans="2:11">
      <c r="B148" t="s">
        <v>2681</v>
      </c>
      <c r="C148" t="s">
        <v>2682</v>
      </c>
      <c r="D148" t="s">
        <v>110</v>
      </c>
      <c r="E148" s="119">
        <v>42531</v>
      </c>
      <c r="F148" s="77">
        <v>5473911.8200000003</v>
      </c>
      <c r="G148" s="77">
        <v>43.807500000000033</v>
      </c>
      <c r="H148" s="77">
        <v>9672.0283451322593</v>
      </c>
      <c r="I148" s="78">
        <v>4.8999999999999998E-3</v>
      </c>
      <c r="J148" s="78">
        <v>3.8999999999999998E-3</v>
      </c>
      <c r="K148" s="78">
        <v>6.9999999999999999E-4</v>
      </c>
    </row>
    <row r="149" spans="2:11">
      <c r="B149" t="s">
        <v>2683</v>
      </c>
      <c r="C149" t="s">
        <v>2684</v>
      </c>
      <c r="D149" t="s">
        <v>110</v>
      </c>
      <c r="E149" s="119">
        <v>44440</v>
      </c>
      <c r="F149" s="77">
        <v>711560.6</v>
      </c>
      <c r="G149" s="77">
        <v>104.27359999999987</v>
      </c>
      <c r="H149" s="77">
        <v>2992.6612083233699</v>
      </c>
      <c r="I149" s="78">
        <v>4.0000000000000001E-3</v>
      </c>
      <c r="J149" s="78">
        <v>1.1999999999999999E-3</v>
      </c>
      <c r="K149" s="78">
        <v>2.0000000000000001E-4</v>
      </c>
    </row>
    <row r="150" spans="2:11">
      <c r="B150" t="s">
        <v>2685</v>
      </c>
      <c r="C150" t="s">
        <v>2686</v>
      </c>
      <c r="D150" t="s">
        <v>106</v>
      </c>
      <c r="E150" s="119">
        <v>43007</v>
      </c>
      <c r="F150" s="77">
        <v>7796860.04</v>
      </c>
      <c r="G150" s="77">
        <v>36.01740000000008</v>
      </c>
      <c r="H150" s="77">
        <v>10367.971381629401</v>
      </c>
      <c r="I150" s="78">
        <v>4.8999999999999998E-3</v>
      </c>
      <c r="J150" s="78">
        <v>4.1999999999999997E-3</v>
      </c>
      <c r="K150" s="78">
        <v>6.9999999999999999E-4</v>
      </c>
    </row>
    <row r="151" spans="2:11">
      <c r="B151" t="s">
        <v>2687</v>
      </c>
      <c r="C151" t="s">
        <v>2688</v>
      </c>
      <c r="D151" t="s">
        <v>113</v>
      </c>
      <c r="E151" s="119">
        <v>42646</v>
      </c>
      <c r="F151" s="77">
        <v>4991924.62</v>
      </c>
      <c r="G151" s="77">
        <v>44.360900000000001</v>
      </c>
      <c r="H151" s="77">
        <v>10345.3053430501</v>
      </c>
      <c r="I151" s="78">
        <v>8.3000000000000001E-3</v>
      </c>
      <c r="J151" s="78">
        <v>4.1999999999999997E-3</v>
      </c>
      <c r="K151" s="78">
        <v>6.9999999999999999E-4</v>
      </c>
    </row>
    <row r="152" spans="2:11">
      <c r="B152" t="s">
        <v>2689</v>
      </c>
      <c r="C152" t="s">
        <v>2690</v>
      </c>
      <c r="D152" t="s">
        <v>110</v>
      </c>
      <c r="E152" s="119">
        <v>42928</v>
      </c>
      <c r="F152" s="77">
        <v>3989771.29</v>
      </c>
      <c r="G152" s="77">
        <v>56.195000000000014</v>
      </c>
      <c r="H152" s="77">
        <v>9043.0924416742801</v>
      </c>
      <c r="I152" s="78">
        <v>6.9999999999999999E-4</v>
      </c>
      <c r="J152" s="78">
        <v>3.5999999999999999E-3</v>
      </c>
      <c r="K152" s="78">
        <v>5.9999999999999995E-4</v>
      </c>
    </row>
    <row r="153" spans="2:11">
      <c r="B153" t="s">
        <v>2691</v>
      </c>
      <c r="C153" t="s">
        <v>2692</v>
      </c>
      <c r="D153" t="s">
        <v>113</v>
      </c>
      <c r="E153" s="119">
        <v>44644</v>
      </c>
      <c r="F153" s="77">
        <v>4338573.54</v>
      </c>
      <c r="G153" s="77">
        <v>103.40690000000009</v>
      </c>
      <c r="H153" s="77">
        <v>20959.042010516299</v>
      </c>
      <c r="I153" s="78">
        <v>5.7999999999999996E-3</v>
      </c>
      <c r="J153" s="78">
        <v>8.3999999999999995E-3</v>
      </c>
      <c r="K153" s="78">
        <v>1.5E-3</v>
      </c>
    </row>
    <row r="154" spans="2:11">
      <c r="B154" t="s">
        <v>2693</v>
      </c>
      <c r="C154" t="s">
        <v>2694</v>
      </c>
      <c r="D154" t="s">
        <v>106</v>
      </c>
      <c r="E154" s="119">
        <v>44256</v>
      </c>
      <c r="F154" s="77">
        <v>597756.03</v>
      </c>
      <c r="G154" s="77">
        <v>121.05049999999983</v>
      </c>
      <c r="H154" s="77">
        <v>2671.48196014729</v>
      </c>
      <c r="I154" s="78">
        <v>2.3999999999999998E-3</v>
      </c>
      <c r="J154" s="78">
        <v>1.1000000000000001E-3</v>
      </c>
      <c r="K154" s="78">
        <v>2.0000000000000001E-4</v>
      </c>
    </row>
    <row r="155" spans="2:11">
      <c r="B155" t="s">
        <v>2695</v>
      </c>
      <c r="C155" t="s">
        <v>2696</v>
      </c>
      <c r="D155" t="s">
        <v>106</v>
      </c>
      <c r="E155" s="119">
        <v>44427</v>
      </c>
      <c r="F155" s="77">
        <v>813319.38</v>
      </c>
      <c r="G155" s="77">
        <v>171.34560000000008</v>
      </c>
      <c r="H155" s="77">
        <v>5145.1230990633203</v>
      </c>
      <c r="I155" s="78">
        <v>4.8999999999999998E-3</v>
      </c>
      <c r="J155" s="78">
        <v>2.0999999999999999E-3</v>
      </c>
      <c r="K155" s="78">
        <v>4.0000000000000002E-4</v>
      </c>
    </row>
    <row r="156" spans="2:11">
      <c r="B156" t="s">
        <v>2697</v>
      </c>
      <c r="C156" t="s">
        <v>2698</v>
      </c>
      <c r="D156" t="s">
        <v>106</v>
      </c>
      <c r="E156" s="119">
        <v>43318</v>
      </c>
      <c r="F156" s="77">
        <v>4186148.62</v>
      </c>
      <c r="G156" s="77">
        <v>109.24289999999972</v>
      </c>
      <c r="H156" s="77">
        <v>16883.774996746099</v>
      </c>
      <c r="I156" s="78">
        <v>2E-3</v>
      </c>
      <c r="J156" s="78">
        <v>6.7999999999999996E-3</v>
      </c>
      <c r="K156" s="78">
        <v>1.1999999999999999E-3</v>
      </c>
    </row>
    <row r="157" spans="2:11">
      <c r="B157" t="s">
        <v>2699</v>
      </c>
      <c r="C157" t="s">
        <v>2700</v>
      </c>
      <c r="D157" t="s">
        <v>106</v>
      </c>
      <c r="E157" s="119">
        <v>42359</v>
      </c>
      <c r="F157" s="77">
        <v>6086268.7699999996</v>
      </c>
      <c r="G157" s="77">
        <v>57.095800000000047</v>
      </c>
      <c r="H157" s="77">
        <v>12829.714193457099</v>
      </c>
      <c r="I157" s="78">
        <v>1.2999999999999999E-3</v>
      </c>
      <c r="J157" s="78">
        <v>5.1999999999999998E-3</v>
      </c>
      <c r="K157" s="78">
        <v>8.9999999999999998E-4</v>
      </c>
    </row>
    <row r="158" spans="2:11">
      <c r="B158" t="s">
        <v>2701</v>
      </c>
      <c r="C158" t="s">
        <v>2702</v>
      </c>
      <c r="D158" t="s">
        <v>106</v>
      </c>
      <c r="E158" s="119">
        <v>44406</v>
      </c>
      <c r="F158" s="77">
        <v>4897692.6100000003</v>
      </c>
      <c r="G158" s="77">
        <v>87.685599999999894</v>
      </c>
      <c r="H158" s="77">
        <v>15855.5566903565</v>
      </c>
      <c r="I158" s="78">
        <v>2.9999999999999997E-4</v>
      </c>
      <c r="J158" s="78">
        <v>6.4000000000000003E-3</v>
      </c>
      <c r="K158" s="78">
        <v>1.1000000000000001E-3</v>
      </c>
    </row>
    <row r="159" spans="2:11">
      <c r="B159" t="s">
        <v>2703</v>
      </c>
      <c r="C159" t="s">
        <v>2704</v>
      </c>
      <c r="D159" t="s">
        <v>110</v>
      </c>
      <c r="E159" s="119">
        <v>44197</v>
      </c>
      <c r="F159" s="77">
        <v>3679967.37</v>
      </c>
      <c r="G159" s="77">
        <v>113.13470000000011</v>
      </c>
      <c r="H159" s="77">
        <v>16792.335066064101</v>
      </c>
      <c r="I159" s="78">
        <v>2.9999999999999997E-4</v>
      </c>
      <c r="J159" s="78">
        <v>6.7999999999999996E-3</v>
      </c>
      <c r="K159" s="78">
        <v>1.1999999999999999E-3</v>
      </c>
    </row>
    <row r="160" spans="2:11">
      <c r="B160" t="s">
        <v>2705</v>
      </c>
      <c r="C160" t="s">
        <v>2706</v>
      </c>
      <c r="D160" t="s">
        <v>106</v>
      </c>
      <c r="E160" s="119">
        <v>44085</v>
      </c>
      <c r="F160" s="77">
        <v>1864974</v>
      </c>
      <c r="G160" s="77">
        <v>121.708</v>
      </c>
      <c r="H160" s="77">
        <v>8380.1848764566403</v>
      </c>
      <c r="I160" s="78">
        <v>5.9999999999999995E-4</v>
      </c>
      <c r="J160" s="78">
        <v>3.3999999999999998E-3</v>
      </c>
      <c r="K160" s="78">
        <v>5.9999999999999995E-4</v>
      </c>
    </row>
    <row r="161" spans="2:11">
      <c r="B161" t="s">
        <v>2707</v>
      </c>
      <c r="C161" t="s">
        <v>2708</v>
      </c>
      <c r="D161" t="s">
        <v>106</v>
      </c>
      <c r="E161" s="119">
        <v>42916</v>
      </c>
      <c r="F161" s="77">
        <v>585894.97</v>
      </c>
      <c r="G161" s="77">
        <v>1E-4</v>
      </c>
      <c r="H161" s="77">
        <v>2.16312422924E-3</v>
      </c>
      <c r="I161" s="78">
        <v>2.5100000000000001E-2</v>
      </c>
      <c r="J161" s="78">
        <v>0</v>
      </c>
      <c r="K161" s="78">
        <v>0</v>
      </c>
    </row>
    <row r="162" spans="2:11">
      <c r="B162" t="s">
        <v>2709</v>
      </c>
      <c r="C162" t="s">
        <v>2710</v>
      </c>
      <c r="D162" t="s">
        <v>106</v>
      </c>
      <c r="E162" s="119">
        <v>42916</v>
      </c>
      <c r="F162" s="77">
        <v>404672.32</v>
      </c>
      <c r="G162" s="77">
        <v>96.946600000000331</v>
      </c>
      <c r="H162" s="77">
        <v>1448.4308764671</v>
      </c>
      <c r="I162" s="78">
        <v>2.5100000000000001E-2</v>
      </c>
      <c r="J162" s="78">
        <v>5.9999999999999995E-4</v>
      </c>
      <c r="K162" s="78">
        <v>1E-4</v>
      </c>
    </row>
    <row r="163" spans="2:11">
      <c r="B163" t="s">
        <v>2711</v>
      </c>
      <c r="C163" t="s">
        <v>2712</v>
      </c>
      <c r="D163" t="s">
        <v>106</v>
      </c>
      <c r="E163" s="119">
        <v>44105</v>
      </c>
      <c r="F163" s="77">
        <v>3927386.6</v>
      </c>
      <c r="G163" s="77">
        <v>113.50580000000015</v>
      </c>
      <c r="H163" s="77">
        <v>16458.240351229</v>
      </c>
      <c r="I163" s="78">
        <v>6.9999999999999999E-4</v>
      </c>
      <c r="J163" s="78">
        <v>6.6E-3</v>
      </c>
      <c r="K163" s="78">
        <v>1.1999999999999999E-3</v>
      </c>
    </row>
    <row r="164" spans="2:11">
      <c r="B164" t="s">
        <v>2713</v>
      </c>
      <c r="C164" t="s">
        <v>2714</v>
      </c>
      <c r="D164" t="s">
        <v>106</v>
      </c>
      <c r="E164" s="119">
        <v>44735</v>
      </c>
      <c r="F164" s="77">
        <v>1230416.01</v>
      </c>
      <c r="G164" s="77">
        <v>99.064599999999956</v>
      </c>
      <c r="H164" s="77">
        <v>4500.2035313879596</v>
      </c>
      <c r="I164" s="78">
        <v>4.1000000000000003E-3</v>
      </c>
      <c r="J164" s="78">
        <v>1.8E-3</v>
      </c>
      <c r="K164" s="78">
        <v>2.9999999999999997E-4</v>
      </c>
    </row>
    <row r="165" spans="2:11">
      <c r="B165" t="s">
        <v>2715</v>
      </c>
      <c r="C165" t="s">
        <v>2716</v>
      </c>
      <c r="D165" t="s">
        <v>113</v>
      </c>
      <c r="E165" s="119">
        <v>43738</v>
      </c>
      <c r="F165" s="77">
        <v>4481819.17</v>
      </c>
      <c r="G165" s="77">
        <v>113.45680000000004</v>
      </c>
      <c r="H165" s="77">
        <v>23755.2609970007</v>
      </c>
      <c r="I165" s="78">
        <v>1.9E-3</v>
      </c>
      <c r="J165" s="78">
        <v>9.5999999999999992E-3</v>
      </c>
      <c r="K165" s="78">
        <v>1.6999999999999999E-3</v>
      </c>
    </row>
    <row r="166" spans="2:11">
      <c r="B166" t="s">
        <v>2717</v>
      </c>
      <c r="C166" t="s">
        <v>2718</v>
      </c>
      <c r="D166" t="s">
        <v>106</v>
      </c>
      <c r="E166" s="119">
        <v>43917</v>
      </c>
      <c r="F166" s="77">
        <v>244790.39</v>
      </c>
      <c r="G166" s="77">
        <v>117.31379999999962</v>
      </c>
      <c r="H166" s="77">
        <v>1060.24237834378</v>
      </c>
      <c r="I166" s="78">
        <v>2.87E-2</v>
      </c>
      <c r="J166" s="78">
        <v>4.0000000000000002E-4</v>
      </c>
      <c r="K166" s="78">
        <v>1E-4</v>
      </c>
    </row>
    <row r="167" spans="2:11">
      <c r="B167" t="s">
        <v>2719</v>
      </c>
      <c r="C167" t="s">
        <v>2720</v>
      </c>
      <c r="D167" t="s">
        <v>106</v>
      </c>
      <c r="E167" s="119">
        <v>43558</v>
      </c>
      <c r="F167" s="77">
        <v>2246386.36</v>
      </c>
      <c r="G167" s="77">
        <v>100.44090000000003</v>
      </c>
      <c r="H167" s="77">
        <v>8330.2251811868991</v>
      </c>
      <c r="I167" s="78">
        <v>5.1999999999999998E-3</v>
      </c>
      <c r="J167" s="78">
        <v>3.3E-3</v>
      </c>
      <c r="K167" s="78">
        <v>5.9999999999999995E-4</v>
      </c>
    </row>
    <row r="168" spans="2:11">
      <c r="B168" t="s">
        <v>2721</v>
      </c>
      <c r="C168" t="s">
        <v>2722</v>
      </c>
      <c r="D168" t="s">
        <v>106</v>
      </c>
      <c r="E168" s="119">
        <v>43525</v>
      </c>
      <c r="F168" s="77">
        <v>7180029.79</v>
      </c>
      <c r="G168" s="77">
        <v>109.15449999999989</v>
      </c>
      <c r="H168" s="77">
        <v>28935.4061784275</v>
      </c>
      <c r="I168" s="78">
        <v>4.0000000000000002E-4</v>
      </c>
      <c r="J168" s="78">
        <v>1.1599999999999999E-2</v>
      </c>
      <c r="K168" s="78">
        <v>2E-3</v>
      </c>
    </row>
    <row r="169" spans="2:11">
      <c r="B169" t="s">
        <v>2723</v>
      </c>
      <c r="C169" t="s">
        <v>2724</v>
      </c>
      <c r="D169" t="s">
        <v>106</v>
      </c>
      <c r="E169" s="119">
        <v>43138</v>
      </c>
      <c r="F169" s="77">
        <v>8996107.2699999996</v>
      </c>
      <c r="G169" s="77">
        <v>75.976400000000112</v>
      </c>
      <c r="H169" s="77">
        <v>25234.518894820802</v>
      </c>
      <c r="I169" s="78">
        <v>8.4599999999999995E-2</v>
      </c>
      <c r="J169" s="78">
        <v>1.01E-2</v>
      </c>
      <c r="K169" s="78">
        <v>1.8E-3</v>
      </c>
    </row>
    <row r="170" spans="2:11">
      <c r="B170" t="s">
        <v>2725</v>
      </c>
      <c r="C170" t="s">
        <v>2726</v>
      </c>
      <c r="D170" t="s">
        <v>106</v>
      </c>
      <c r="E170" s="119">
        <v>43188</v>
      </c>
      <c r="F170" s="77">
        <v>8273833.0999999996</v>
      </c>
      <c r="G170" s="77">
        <v>132.28620000000006</v>
      </c>
      <c r="H170" s="77">
        <v>40409.454673410502</v>
      </c>
      <c r="I170" s="78">
        <v>6.83E-2</v>
      </c>
      <c r="J170" s="78">
        <v>1.6199999999999999E-2</v>
      </c>
      <c r="K170" s="78">
        <v>2.8E-3</v>
      </c>
    </row>
    <row r="171" spans="2:11">
      <c r="B171" t="s">
        <v>2727</v>
      </c>
      <c r="C171" t="s">
        <v>2728</v>
      </c>
      <c r="D171" t="s">
        <v>113</v>
      </c>
      <c r="E171" s="119">
        <v>43220</v>
      </c>
      <c r="F171" s="77">
        <v>5538006.8600000003</v>
      </c>
      <c r="G171" s="77">
        <v>92.826899999999952</v>
      </c>
      <c r="H171" s="77">
        <v>24016.088912104198</v>
      </c>
      <c r="I171" s="78">
        <v>4.0000000000000001E-3</v>
      </c>
      <c r="J171" s="78">
        <v>9.7000000000000003E-3</v>
      </c>
      <c r="K171" s="78">
        <v>1.6999999999999999E-3</v>
      </c>
    </row>
    <row r="172" spans="2:11">
      <c r="B172" t="s">
        <v>2729</v>
      </c>
      <c r="C172" t="s">
        <v>2730</v>
      </c>
      <c r="D172" t="s">
        <v>110</v>
      </c>
      <c r="E172" s="119">
        <v>43860</v>
      </c>
      <c r="F172" s="77">
        <v>7863473.3399999999</v>
      </c>
      <c r="G172" s="77">
        <v>93.164200000000022</v>
      </c>
      <c r="H172" s="77">
        <v>29548.454581479898</v>
      </c>
      <c r="I172" s="78">
        <v>2.3999999999999998E-3</v>
      </c>
      <c r="J172" s="78">
        <v>1.1900000000000001E-2</v>
      </c>
      <c r="K172" s="78">
        <v>2.0999999999999999E-3</v>
      </c>
    </row>
    <row r="173" spans="2:11">
      <c r="B173" t="s">
        <v>2731</v>
      </c>
      <c r="C173" t="s">
        <v>2732</v>
      </c>
      <c r="D173" t="s">
        <v>106</v>
      </c>
      <c r="E173" s="119">
        <v>43795</v>
      </c>
      <c r="F173" s="77">
        <v>4095694.9</v>
      </c>
      <c r="G173" s="77">
        <v>145.29949999999968</v>
      </c>
      <c r="H173" s="77">
        <v>21971.181387844499</v>
      </c>
      <c r="I173" s="78">
        <v>5.0000000000000001E-4</v>
      </c>
      <c r="J173" s="78">
        <v>8.8000000000000005E-3</v>
      </c>
      <c r="K173" s="78">
        <v>1.5E-3</v>
      </c>
    </row>
    <row r="174" spans="2:11">
      <c r="B174" t="s">
        <v>2733</v>
      </c>
      <c r="C174" t="s">
        <v>2734</v>
      </c>
      <c r="D174" t="s">
        <v>106</v>
      </c>
      <c r="E174" s="119">
        <v>44337</v>
      </c>
      <c r="F174" s="77">
        <v>4990895.49</v>
      </c>
      <c r="G174" s="77">
        <v>91.908399999999773</v>
      </c>
      <c r="H174" s="77">
        <v>16935.396687441</v>
      </c>
      <c r="I174" s="78">
        <v>8.9999999999999998E-4</v>
      </c>
      <c r="J174" s="78">
        <v>6.7999999999999996E-3</v>
      </c>
      <c r="K174" s="78">
        <v>1.1999999999999999E-3</v>
      </c>
    </row>
    <row r="175" spans="2:11">
      <c r="B175" t="s">
        <v>2735</v>
      </c>
      <c r="C175" t="s">
        <v>2736</v>
      </c>
      <c r="D175" t="s">
        <v>110</v>
      </c>
      <c r="E175" s="119">
        <v>43847</v>
      </c>
      <c r="F175" s="77">
        <v>1290384.57</v>
      </c>
      <c r="G175" s="77">
        <v>139.12549999999999</v>
      </c>
      <c r="H175" s="77">
        <v>7240.9774228382403</v>
      </c>
      <c r="I175" s="78">
        <v>3.2000000000000002E-3</v>
      </c>
      <c r="J175" s="78">
        <v>2.8999999999999998E-3</v>
      </c>
      <c r="K175" s="78">
        <v>5.0000000000000001E-4</v>
      </c>
    </row>
    <row r="176" spans="2:11">
      <c r="B176" t="s">
        <v>2737</v>
      </c>
      <c r="C176" t="s">
        <v>2738</v>
      </c>
      <c r="D176" t="s">
        <v>110</v>
      </c>
      <c r="E176" s="119">
        <v>43891</v>
      </c>
      <c r="F176" s="77">
        <v>393133.3</v>
      </c>
      <c r="G176" s="77">
        <v>139.1887999999999</v>
      </c>
      <c r="H176" s="77">
        <v>2207.06648793879</v>
      </c>
      <c r="I176" s="78">
        <v>1.1999999999999999E-3</v>
      </c>
      <c r="J176" s="78">
        <v>8.9999999999999998E-4</v>
      </c>
      <c r="K176" s="78">
        <v>2.0000000000000001E-4</v>
      </c>
    </row>
    <row r="177" spans="2:11">
      <c r="B177" t="s">
        <v>2739</v>
      </c>
      <c r="C177" t="s">
        <v>2740</v>
      </c>
      <c r="D177" t="s">
        <v>110</v>
      </c>
      <c r="E177" s="119">
        <v>43466</v>
      </c>
      <c r="F177" s="77">
        <v>4757381.9400000004</v>
      </c>
      <c r="G177" s="77">
        <v>139.0785999999998</v>
      </c>
      <c r="H177" s="77">
        <v>26686.991901859401</v>
      </c>
      <c r="I177" s="78">
        <v>1.2999999999999999E-3</v>
      </c>
      <c r="J177" s="78">
        <v>1.0699999999999999E-2</v>
      </c>
      <c r="K177" s="78">
        <v>1.9E-3</v>
      </c>
    </row>
    <row r="178" spans="2:11">
      <c r="B178" t="s">
        <v>2741</v>
      </c>
      <c r="C178" t="s">
        <v>2742</v>
      </c>
      <c r="D178" t="s">
        <v>110</v>
      </c>
      <c r="E178" s="119">
        <v>44545</v>
      </c>
      <c r="F178" s="77">
        <v>5007685.1900000004</v>
      </c>
      <c r="G178" s="77">
        <v>103.51380000000016</v>
      </c>
      <c r="H178" s="77">
        <v>20907.7146795806</v>
      </c>
      <c r="I178" s="78">
        <v>1.2999999999999999E-3</v>
      </c>
      <c r="J178" s="78">
        <v>8.3999999999999995E-3</v>
      </c>
      <c r="K178" s="78">
        <v>1.5E-3</v>
      </c>
    </row>
    <row r="179" spans="2:11">
      <c r="B179" t="s">
        <v>2743</v>
      </c>
      <c r="C179" t="s">
        <v>2744</v>
      </c>
      <c r="D179" t="s">
        <v>110</v>
      </c>
      <c r="E179" s="119">
        <v>44651</v>
      </c>
      <c r="F179" s="77">
        <v>1013955.13</v>
      </c>
      <c r="G179" s="77">
        <v>117.68559999999998</v>
      </c>
      <c r="H179" s="77">
        <v>4812.9722384460601</v>
      </c>
      <c r="I179" s="78">
        <v>3.0999999999999999E-3</v>
      </c>
      <c r="J179" s="78">
        <v>1.9E-3</v>
      </c>
      <c r="K179" s="78">
        <v>2.9999999999999997E-4</v>
      </c>
    </row>
    <row r="180" spans="2:11">
      <c r="B180" t="s">
        <v>2745</v>
      </c>
      <c r="C180" t="s">
        <v>2746</v>
      </c>
      <c r="D180" t="s">
        <v>110</v>
      </c>
      <c r="E180" s="119">
        <v>43602</v>
      </c>
      <c r="F180" s="77">
        <v>1886686.07</v>
      </c>
      <c r="G180" s="77">
        <v>67.743700000000047</v>
      </c>
      <c r="H180" s="77">
        <v>5155.1327105805303</v>
      </c>
      <c r="I180" s="78">
        <v>3.3E-3</v>
      </c>
      <c r="J180" s="78">
        <v>2.0999999999999999E-3</v>
      </c>
      <c r="K180" s="78">
        <v>4.0000000000000002E-4</v>
      </c>
    </row>
    <row r="181" spans="2:11">
      <c r="B181" t="s">
        <v>2747</v>
      </c>
      <c r="C181" t="s">
        <v>2748</v>
      </c>
      <c r="D181" t="s">
        <v>110</v>
      </c>
      <c r="E181" s="119">
        <v>44910</v>
      </c>
      <c r="F181" s="77">
        <v>286242.49</v>
      </c>
      <c r="G181" s="77">
        <v>91.30539999999975</v>
      </c>
      <c r="H181" s="77">
        <v>1054.1486538633501</v>
      </c>
      <c r="I181" s="78">
        <v>2.8999999999999998E-3</v>
      </c>
      <c r="J181" s="78">
        <v>4.0000000000000002E-4</v>
      </c>
      <c r="K181" s="78">
        <v>1E-4</v>
      </c>
    </row>
    <row r="182" spans="2:11">
      <c r="B182" t="s">
        <v>2749</v>
      </c>
      <c r="C182" t="s">
        <v>2750</v>
      </c>
      <c r="D182" t="s">
        <v>110</v>
      </c>
      <c r="E182" s="119">
        <v>42788</v>
      </c>
      <c r="F182" s="77">
        <v>3963610.47</v>
      </c>
      <c r="G182" s="77">
        <v>64.000599999999764</v>
      </c>
      <c r="H182" s="77">
        <v>10231.664861565499</v>
      </c>
      <c r="I182" s="78">
        <v>5.0000000000000001E-3</v>
      </c>
      <c r="J182" s="78">
        <v>4.1000000000000003E-3</v>
      </c>
      <c r="K182" s="78">
        <v>6.9999999999999999E-4</v>
      </c>
    </row>
    <row r="183" spans="2:11">
      <c r="B183" t="s">
        <v>2751</v>
      </c>
      <c r="C183" t="s">
        <v>2752</v>
      </c>
      <c r="D183" t="s">
        <v>110</v>
      </c>
      <c r="E183" s="119">
        <v>43651</v>
      </c>
      <c r="F183" s="77">
        <v>5236272.9000000004</v>
      </c>
      <c r="G183" s="77">
        <v>98.567700000000187</v>
      </c>
      <c r="H183" s="77">
        <v>20817.4815967059</v>
      </c>
      <c r="I183" s="78">
        <v>6.1000000000000004E-3</v>
      </c>
      <c r="J183" s="78">
        <v>8.3999999999999995E-3</v>
      </c>
      <c r="K183" s="78">
        <v>1.5E-3</v>
      </c>
    </row>
    <row r="184" spans="2:11">
      <c r="B184" t="s">
        <v>2753</v>
      </c>
      <c r="C184" t="s">
        <v>2754</v>
      </c>
      <c r="D184" t="s">
        <v>110</v>
      </c>
      <c r="E184" s="119">
        <v>43602</v>
      </c>
      <c r="F184" s="77">
        <v>2700887.77</v>
      </c>
      <c r="G184" s="77">
        <v>95.516800000000131</v>
      </c>
      <c r="H184" s="77">
        <v>10405.3716504026</v>
      </c>
      <c r="I184" s="78">
        <v>3.8E-3</v>
      </c>
      <c r="J184" s="78">
        <v>4.1999999999999997E-3</v>
      </c>
      <c r="K184" s="78">
        <v>6.9999999999999999E-4</v>
      </c>
    </row>
    <row r="185" spans="2:11">
      <c r="B185" t="s">
        <v>2755</v>
      </c>
      <c r="C185" t="s">
        <v>2756</v>
      </c>
      <c r="D185" t="s">
        <v>110</v>
      </c>
      <c r="E185" s="119">
        <v>44377</v>
      </c>
      <c r="F185" s="77">
        <v>1091561.5</v>
      </c>
      <c r="G185" s="77">
        <v>105.88900000000002</v>
      </c>
      <c r="H185" s="77">
        <v>4661.9794017349504</v>
      </c>
      <c r="I185" s="78">
        <v>1.1999999999999999E-3</v>
      </c>
      <c r="J185" s="78">
        <v>1.9E-3</v>
      </c>
      <c r="K185" s="78">
        <v>2.9999999999999997E-4</v>
      </c>
    </row>
    <row r="186" spans="2:11">
      <c r="B186" t="s">
        <v>2757</v>
      </c>
      <c r="C186" t="s">
        <v>2758</v>
      </c>
      <c r="D186" t="s">
        <v>110</v>
      </c>
      <c r="E186" s="119">
        <v>44651</v>
      </c>
      <c r="F186" s="77">
        <v>1350403.88</v>
      </c>
      <c r="G186" s="77">
        <v>104.7353</v>
      </c>
      <c r="H186" s="77">
        <v>5704.6374948532102</v>
      </c>
      <c r="I186" s="78">
        <v>4.5999999999999999E-3</v>
      </c>
      <c r="J186" s="78">
        <v>2.3E-3</v>
      </c>
      <c r="K186" s="78">
        <v>4.0000000000000002E-4</v>
      </c>
    </row>
    <row r="187" spans="2:11">
      <c r="B187" t="s">
        <v>2759</v>
      </c>
      <c r="C187" t="s">
        <v>2760</v>
      </c>
      <c r="D187" t="s">
        <v>106</v>
      </c>
      <c r="E187" s="119">
        <v>44501</v>
      </c>
      <c r="F187" s="77">
        <v>506042</v>
      </c>
      <c r="G187" s="77">
        <v>129.04120000000012</v>
      </c>
      <c r="H187" s="77">
        <v>2410.8858550703699</v>
      </c>
      <c r="I187" s="78">
        <v>1.6999999999999999E-3</v>
      </c>
      <c r="J187" s="78">
        <v>1E-3</v>
      </c>
      <c r="K187" s="78">
        <v>2.0000000000000001E-4</v>
      </c>
    </row>
    <row r="188" spans="2:11">
      <c r="B188" t="s">
        <v>2761</v>
      </c>
      <c r="C188" t="s">
        <v>2762</v>
      </c>
      <c r="D188" t="s">
        <v>102</v>
      </c>
      <c r="E188" s="119">
        <v>43709</v>
      </c>
      <c r="F188" s="77">
        <v>10039275.48</v>
      </c>
      <c r="G188" s="77">
        <v>98.397370000000038</v>
      </c>
      <c r="H188" s="77">
        <v>9878.3830393748794</v>
      </c>
      <c r="I188" s="78">
        <v>6.1000000000000004E-3</v>
      </c>
      <c r="J188" s="78">
        <v>4.0000000000000001E-3</v>
      </c>
      <c r="K188" s="78">
        <v>6.9999999999999999E-4</v>
      </c>
    </row>
    <row r="189" spans="2:11">
      <c r="B189" t="s">
        <v>2763</v>
      </c>
      <c r="C189" t="s">
        <v>2764</v>
      </c>
      <c r="D189" t="s">
        <v>102</v>
      </c>
      <c r="E189" s="119">
        <v>41914</v>
      </c>
      <c r="F189" s="77">
        <v>19842336.539999999</v>
      </c>
      <c r="G189" s="77">
        <v>7.3161319999999961</v>
      </c>
      <c r="H189" s="77">
        <v>1451.69153315063</v>
      </c>
      <c r="I189" s="78">
        <v>2.6200000000000001E-2</v>
      </c>
      <c r="J189" s="78">
        <v>5.9999999999999995E-4</v>
      </c>
      <c r="K189" s="78">
        <v>1E-4</v>
      </c>
    </row>
    <row r="190" spans="2:11">
      <c r="B190" t="s">
        <v>2765</v>
      </c>
      <c r="C190" t="s">
        <v>2766</v>
      </c>
      <c r="D190" t="s">
        <v>110</v>
      </c>
      <c r="E190" s="119">
        <v>42555</v>
      </c>
      <c r="F190" s="77">
        <v>6809098.1600000001</v>
      </c>
      <c r="G190" s="77">
        <v>90.939999999999955</v>
      </c>
      <c r="H190" s="77">
        <v>24975.594741963901</v>
      </c>
      <c r="I190" s="78">
        <v>6.1999999999999998E-3</v>
      </c>
      <c r="J190" s="78">
        <v>0.01</v>
      </c>
      <c r="K190" s="78">
        <v>1.8E-3</v>
      </c>
    </row>
    <row r="191" spans="2:11">
      <c r="B191" t="s">
        <v>2767</v>
      </c>
      <c r="C191" t="s">
        <v>2768</v>
      </c>
      <c r="D191" t="s">
        <v>110</v>
      </c>
      <c r="E191" s="119">
        <v>43465</v>
      </c>
      <c r="F191" s="77">
        <v>4591350</v>
      </c>
      <c r="G191" s="77">
        <v>105.18550000000027</v>
      </c>
      <c r="H191" s="77">
        <v>19479.040927771999</v>
      </c>
      <c r="I191" s="78">
        <v>1.89E-2</v>
      </c>
      <c r="J191" s="78">
        <v>7.7999999999999996E-3</v>
      </c>
      <c r="K191" s="78">
        <v>1.4E-3</v>
      </c>
    </row>
    <row r="192" spans="2:11">
      <c r="B192" t="s">
        <v>2769</v>
      </c>
      <c r="C192" t="s">
        <v>2770</v>
      </c>
      <c r="D192" t="s">
        <v>106</v>
      </c>
      <c r="E192" s="119">
        <v>43973</v>
      </c>
      <c r="F192" s="77">
        <v>1303169.3999999999</v>
      </c>
      <c r="G192" s="77">
        <v>105.42580000000004</v>
      </c>
      <c r="H192" s="77">
        <v>5072.3530175067999</v>
      </c>
      <c r="I192" s="78">
        <v>4.1000000000000003E-3</v>
      </c>
      <c r="J192" s="78">
        <v>2E-3</v>
      </c>
      <c r="K192" s="78">
        <v>4.0000000000000002E-4</v>
      </c>
    </row>
    <row r="193" spans="2:11">
      <c r="B193" t="s">
        <v>2771</v>
      </c>
      <c r="C193" t="s">
        <v>2772</v>
      </c>
      <c r="D193" t="s">
        <v>106</v>
      </c>
      <c r="E193" s="119">
        <v>44012</v>
      </c>
      <c r="F193" s="77">
        <v>6548543.1699999999</v>
      </c>
      <c r="G193" s="77">
        <v>118.6463999999998</v>
      </c>
      <c r="H193" s="77">
        <v>28685.402791719</v>
      </c>
      <c r="I193" s="78">
        <v>3.0000000000000001E-3</v>
      </c>
      <c r="J193" s="78">
        <v>1.15E-2</v>
      </c>
      <c r="K193" s="78">
        <v>2E-3</v>
      </c>
    </row>
    <row r="194" spans="2:11">
      <c r="B194" t="s">
        <v>2773</v>
      </c>
      <c r="C194" t="s">
        <v>2774</v>
      </c>
      <c r="D194" t="s">
        <v>110</v>
      </c>
      <c r="E194" s="119">
        <v>42484</v>
      </c>
      <c r="F194" s="77">
        <v>5064196.32</v>
      </c>
      <c r="G194" s="77">
        <v>102.57499999999992</v>
      </c>
      <c r="H194" s="77">
        <v>20951.897120092999</v>
      </c>
      <c r="I194" s="78">
        <v>7.1999999999999998E-3</v>
      </c>
      <c r="J194" s="78">
        <v>8.3999999999999995E-3</v>
      </c>
      <c r="K194" s="78">
        <v>1.5E-3</v>
      </c>
    </row>
    <row r="195" spans="2:11">
      <c r="B195" t="s">
        <v>2775</v>
      </c>
      <c r="C195" t="s">
        <v>2776</v>
      </c>
      <c r="D195" t="s">
        <v>106</v>
      </c>
      <c r="E195" s="119">
        <v>44256</v>
      </c>
      <c r="F195" s="77">
        <v>446237.09</v>
      </c>
      <c r="G195" s="77">
        <v>114.28240000000032</v>
      </c>
      <c r="H195" s="77">
        <v>1882.8109240768599</v>
      </c>
      <c r="I195" s="78">
        <v>6.9999999999999999E-4</v>
      </c>
      <c r="J195" s="78">
        <v>8.0000000000000004E-4</v>
      </c>
      <c r="K195" s="78">
        <v>1E-4</v>
      </c>
    </row>
    <row r="196" spans="2:11">
      <c r="B196" t="s">
        <v>2777</v>
      </c>
      <c r="C196" t="s">
        <v>2778</v>
      </c>
      <c r="D196" t="s">
        <v>106</v>
      </c>
      <c r="E196" s="119">
        <v>44412</v>
      </c>
      <c r="F196" s="77">
        <v>3375956</v>
      </c>
      <c r="G196" s="77">
        <v>98.858899999999778</v>
      </c>
      <c r="H196" s="77">
        <v>12321.802510782099</v>
      </c>
      <c r="I196" s="78">
        <v>1.1299999999999999E-2</v>
      </c>
      <c r="J196" s="78">
        <v>5.0000000000000001E-3</v>
      </c>
      <c r="K196" s="78">
        <v>8.9999999999999998E-4</v>
      </c>
    </row>
    <row r="197" spans="2:11">
      <c r="B197" t="s">
        <v>2779</v>
      </c>
      <c r="C197" t="s">
        <v>2780</v>
      </c>
      <c r="D197" t="s">
        <v>106</v>
      </c>
      <c r="E197" s="119">
        <v>44377</v>
      </c>
      <c r="F197" s="77">
        <v>732719</v>
      </c>
      <c r="G197" s="77">
        <v>105.73939999999993</v>
      </c>
      <c r="H197" s="77">
        <v>2860.46071346391</v>
      </c>
      <c r="I197" s="78">
        <v>6.9999999999999999E-4</v>
      </c>
      <c r="J197" s="78">
        <v>1.1999999999999999E-3</v>
      </c>
      <c r="K197" s="78">
        <v>2.0000000000000001E-4</v>
      </c>
    </row>
    <row r="198" spans="2:11">
      <c r="B198" t="s">
        <v>2781</v>
      </c>
      <c r="C198" t="s">
        <v>2782</v>
      </c>
      <c r="D198" t="s">
        <v>106</v>
      </c>
      <c r="E198" s="119">
        <v>43251</v>
      </c>
      <c r="F198" s="77">
        <v>4361205.3</v>
      </c>
      <c r="G198" s="77">
        <v>157.03999999999976</v>
      </c>
      <c r="H198" s="77">
        <v>25285.905477118999</v>
      </c>
      <c r="I198" s="78">
        <v>9.1000000000000004E-3</v>
      </c>
      <c r="J198" s="78">
        <v>1.0200000000000001E-2</v>
      </c>
      <c r="K198" s="78">
        <v>1.8E-3</v>
      </c>
    </row>
    <row r="199" spans="2:11">
      <c r="B199" t="s">
        <v>2783</v>
      </c>
      <c r="C199" t="s">
        <v>2784</v>
      </c>
      <c r="D199" t="s">
        <v>106</v>
      </c>
      <c r="E199" s="119">
        <v>42948</v>
      </c>
      <c r="F199" s="77">
        <v>2574146.5099999998</v>
      </c>
      <c r="G199" s="77">
        <v>135.16299999999978</v>
      </c>
      <c r="H199" s="77">
        <v>12845.5521458733</v>
      </c>
      <c r="I199" s="78">
        <v>1.6000000000000001E-3</v>
      </c>
      <c r="J199" s="78">
        <v>5.1999999999999998E-3</v>
      </c>
      <c r="K199" s="78">
        <v>8.9999999999999998E-4</v>
      </c>
    </row>
    <row r="200" spans="2:11">
      <c r="B200" t="s">
        <v>2785</v>
      </c>
      <c r="C200" t="s">
        <v>2786</v>
      </c>
      <c r="D200" t="s">
        <v>110</v>
      </c>
      <c r="E200" s="119">
        <v>43507</v>
      </c>
      <c r="F200" s="77">
        <v>3837682.28</v>
      </c>
      <c r="G200" s="77">
        <v>96.100399999999965</v>
      </c>
      <c r="H200" s="77">
        <v>14875.292223164901</v>
      </c>
      <c r="I200" s="78">
        <v>3.2000000000000002E-3</v>
      </c>
      <c r="J200" s="78">
        <v>6.0000000000000001E-3</v>
      </c>
      <c r="K200" s="78">
        <v>1E-3</v>
      </c>
    </row>
    <row r="201" spans="2:11">
      <c r="B201" t="s">
        <v>2787</v>
      </c>
      <c r="C201" t="s">
        <v>2788</v>
      </c>
      <c r="D201" t="s">
        <v>110</v>
      </c>
      <c r="E201" s="119">
        <v>42735</v>
      </c>
      <c r="F201" s="77">
        <v>3232217.81</v>
      </c>
      <c r="G201" s="77">
        <v>29.861799999999988</v>
      </c>
      <c r="H201" s="77">
        <v>3893.03129910707</v>
      </c>
      <c r="I201" s="78">
        <v>2.0999999999999999E-3</v>
      </c>
      <c r="J201" s="78">
        <v>1.6000000000000001E-3</v>
      </c>
      <c r="K201" s="78">
        <v>2.9999999999999997E-4</v>
      </c>
    </row>
    <row r="202" spans="2:11">
      <c r="B202" t="s">
        <v>2789</v>
      </c>
      <c r="C202" t="s">
        <v>2790</v>
      </c>
      <c r="D202" t="s">
        <v>110</v>
      </c>
      <c r="E202" s="119">
        <v>43754</v>
      </c>
      <c r="F202" s="77">
        <v>5895773.0700000003</v>
      </c>
      <c r="G202" s="77">
        <v>108.25329999999998</v>
      </c>
      <c r="H202" s="77">
        <v>25742.646756698701</v>
      </c>
      <c r="I202" s="78">
        <v>5.9999999999999995E-4</v>
      </c>
      <c r="J202" s="78">
        <v>1.04E-2</v>
      </c>
      <c r="K202" s="78">
        <v>1.8E-3</v>
      </c>
    </row>
    <row r="203" spans="2:11">
      <c r="B203" t="s">
        <v>2791</v>
      </c>
      <c r="C203" t="s">
        <v>2792</v>
      </c>
      <c r="D203" t="s">
        <v>110</v>
      </c>
      <c r="E203" s="119">
        <v>44713</v>
      </c>
      <c r="F203" s="77">
        <v>889857.84</v>
      </c>
      <c r="G203" s="77">
        <v>104.17220000000012</v>
      </c>
      <c r="H203" s="77">
        <v>3738.89923712786</v>
      </c>
      <c r="I203" s="78">
        <v>2.0000000000000001E-4</v>
      </c>
      <c r="J203" s="78">
        <v>1.5E-3</v>
      </c>
      <c r="K203" s="78">
        <v>2.9999999999999997E-4</v>
      </c>
    </row>
    <row r="204" spans="2:11">
      <c r="B204" t="s">
        <v>2794</v>
      </c>
      <c r="C204" t="s">
        <v>2795</v>
      </c>
      <c r="D204" t="s">
        <v>106</v>
      </c>
      <c r="E204" s="119">
        <v>43306</v>
      </c>
      <c r="F204" s="77">
        <v>3837196.74</v>
      </c>
      <c r="G204" s="77">
        <v>143.31720000000027</v>
      </c>
      <c r="H204" s="77">
        <v>20303.6479237493</v>
      </c>
      <c r="I204" s="78">
        <v>4.7000000000000002E-3</v>
      </c>
      <c r="J204" s="78">
        <v>8.2000000000000007E-3</v>
      </c>
      <c r="K204" s="78">
        <v>1.4E-3</v>
      </c>
    </row>
    <row r="205" spans="2:11">
      <c r="B205" t="s">
        <v>2796</v>
      </c>
      <c r="C205" t="s">
        <v>2797</v>
      </c>
      <c r="D205" t="s">
        <v>106</v>
      </c>
      <c r="E205" s="119">
        <v>44440</v>
      </c>
      <c r="F205" s="77">
        <v>597320.01</v>
      </c>
      <c r="G205" s="77">
        <v>74.701000000000036</v>
      </c>
      <c r="H205" s="77">
        <v>1647.3852443140099</v>
      </c>
      <c r="I205" s="78">
        <v>4.0000000000000002E-4</v>
      </c>
      <c r="J205" s="78">
        <v>6.9999999999999999E-4</v>
      </c>
      <c r="K205" s="78">
        <v>1E-4</v>
      </c>
    </row>
    <row r="206" spans="2:11">
      <c r="B206" t="s">
        <v>2798</v>
      </c>
      <c r="C206" t="s">
        <v>2799</v>
      </c>
      <c r="D206" t="s">
        <v>113</v>
      </c>
      <c r="E206" s="119">
        <v>44286</v>
      </c>
      <c r="F206" s="77">
        <v>3289124.04</v>
      </c>
      <c r="G206" s="77">
        <v>100.87389999999974</v>
      </c>
      <c r="H206" s="77">
        <v>15500.082510664</v>
      </c>
      <c r="I206" s="78">
        <v>1.2800000000000001E-2</v>
      </c>
      <c r="J206" s="78">
        <v>6.1999999999999998E-3</v>
      </c>
      <c r="K206" s="78">
        <v>1.1000000000000001E-3</v>
      </c>
    </row>
    <row r="207" spans="2:11">
      <c r="B207" t="s">
        <v>2800</v>
      </c>
      <c r="C207" t="s">
        <v>2801</v>
      </c>
      <c r="D207" t="s">
        <v>110</v>
      </c>
      <c r="E207" s="119">
        <v>42185</v>
      </c>
      <c r="F207" s="77">
        <v>4630054.75</v>
      </c>
      <c r="G207" s="77">
        <v>126.43179999999994</v>
      </c>
      <c r="H207" s="77">
        <v>23610.9652217931</v>
      </c>
      <c r="I207" s="78">
        <v>1.5E-3</v>
      </c>
      <c r="J207" s="78">
        <v>9.4999999999999998E-3</v>
      </c>
      <c r="K207" s="78">
        <v>1.6999999999999999E-3</v>
      </c>
    </row>
    <row r="208" spans="2:11">
      <c r="B208" t="s">
        <v>2802</v>
      </c>
      <c r="C208" t="s">
        <v>2803</v>
      </c>
      <c r="D208" t="s">
        <v>106</v>
      </c>
      <c r="E208" s="119">
        <v>44055</v>
      </c>
      <c r="F208" s="77">
        <v>1741825.8</v>
      </c>
      <c r="G208" s="77">
        <v>1E-4</v>
      </c>
      <c r="H208" s="77">
        <v>6.4308208536E-3</v>
      </c>
      <c r="I208" s="78">
        <v>5.4000000000000003E-3</v>
      </c>
      <c r="J208" s="78">
        <v>0</v>
      </c>
      <c r="K208" s="78">
        <v>0</v>
      </c>
    </row>
    <row r="209" spans="2:11">
      <c r="B209" t="s">
        <v>2804</v>
      </c>
      <c r="C209" t="s">
        <v>2805</v>
      </c>
      <c r="D209" t="s">
        <v>106</v>
      </c>
      <c r="E209" s="119">
        <v>43516</v>
      </c>
      <c r="F209" s="77">
        <v>3595847.42</v>
      </c>
      <c r="G209" s="77">
        <v>82.04639999999975</v>
      </c>
      <c r="H209" s="77">
        <v>10892.372316269801</v>
      </c>
      <c r="I209" s="78">
        <v>2.3E-3</v>
      </c>
      <c r="J209" s="78">
        <v>4.4000000000000003E-3</v>
      </c>
      <c r="K209" s="78">
        <v>8.0000000000000004E-4</v>
      </c>
    </row>
    <row r="210" spans="2:11">
      <c r="B210" t="s">
        <v>2806</v>
      </c>
      <c r="C210" t="s">
        <v>2807</v>
      </c>
      <c r="D210" t="s">
        <v>110</v>
      </c>
      <c r="E210" s="119">
        <v>42947</v>
      </c>
      <c r="F210" s="77">
        <v>4992123.8600000003</v>
      </c>
      <c r="G210" s="77">
        <v>79.10000000000008</v>
      </c>
      <c r="H210" s="77">
        <v>15926.9688101469</v>
      </c>
      <c r="I210" s="78">
        <v>3.8999999999999998E-3</v>
      </c>
      <c r="J210" s="78">
        <v>6.4000000000000003E-3</v>
      </c>
      <c r="K210" s="78">
        <v>1.1000000000000001E-3</v>
      </c>
    </row>
    <row r="211" spans="2:11">
      <c r="B211" t="s">
        <v>2808</v>
      </c>
      <c r="C211" t="s">
        <v>2809</v>
      </c>
      <c r="D211" t="s">
        <v>106</v>
      </c>
      <c r="E211" s="119">
        <v>44228</v>
      </c>
      <c r="F211" s="77">
        <v>3298377</v>
      </c>
      <c r="G211" s="77">
        <v>103.12700000000017</v>
      </c>
      <c r="H211" s="77">
        <v>12558.4016825327</v>
      </c>
      <c r="I211" s="78">
        <v>2.0000000000000001E-4</v>
      </c>
      <c r="J211" s="78">
        <v>5.1000000000000004E-3</v>
      </c>
      <c r="K211" s="78">
        <v>8.9999999999999998E-4</v>
      </c>
    </row>
    <row r="212" spans="2:11">
      <c r="B212" t="s">
        <v>2810</v>
      </c>
      <c r="C212" t="s">
        <v>2811</v>
      </c>
      <c r="D212" t="s">
        <v>106</v>
      </c>
      <c r="E212" s="119">
        <v>42423</v>
      </c>
      <c r="F212" s="77">
        <v>4460287.88</v>
      </c>
      <c r="G212" s="77">
        <v>99.95950000000029</v>
      </c>
      <c r="H212" s="77">
        <v>16460.713562904599</v>
      </c>
      <c r="I212" s="78">
        <v>5.9999999999999995E-4</v>
      </c>
      <c r="J212" s="78">
        <v>6.6E-3</v>
      </c>
      <c r="K212" s="78">
        <v>1.1999999999999999E-3</v>
      </c>
    </row>
    <row r="213" spans="2:11">
      <c r="B213" t="s">
        <v>2812</v>
      </c>
      <c r="C213" t="s">
        <v>2813</v>
      </c>
      <c r="D213" t="s">
        <v>106</v>
      </c>
      <c r="E213" s="119">
        <v>43454</v>
      </c>
      <c r="F213" s="77">
        <v>6933245.1900000004</v>
      </c>
      <c r="G213" s="77">
        <v>126.2907999999999</v>
      </c>
      <c r="H213" s="77">
        <v>32327.339614195</v>
      </c>
      <c r="I213" s="78">
        <v>5.0000000000000001E-4</v>
      </c>
      <c r="J213" s="78">
        <v>1.2999999999999999E-2</v>
      </c>
      <c r="K213" s="78">
        <v>2.3E-3</v>
      </c>
    </row>
    <row r="214" spans="2:11">
      <c r="B214" t="s">
        <v>2814</v>
      </c>
      <c r="C214" t="s">
        <v>2815</v>
      </c>
      <c r="D214" t="s">
        <v>106</v>
      </c>
      <c r="E214" s="119">
        <v>42985</v>
      </c>
      <c r="F214" s="77">
        <v>3525374.12</v>
      </c>
      <c r="G214" s="77">
        <v>106.37539999999997</v>
      </c>
      <c r="H214" s="77">
        <v>13845.482993518801</v>
      </c>
      <c r="I214" s="78">
        <v>8.0000000000000004E-4</v>
      </c>
      <c r="J214" s="78">
        <v>5.5999999999999999E-3</v>
      </c>
      <c r="K214" s="78">
        <v>1E-3</v>
      </c>
    </row>
    <row r="215" spans="2:11">
      <c r="B215" t="s">
        <v>2816</v>
      </c>
      <c r="C215" t="s">
        <v>2817</v>
      </c>
      <c r="D215" t="s">
        <v>110</v>
      </c>
      <c r="E215" s="119">
        <v>41730</v>
      </c>
      <c r="F215" s="77">
        <v>4027197.28</v>
      </c>
      <c r="G215" s="77">
        <v>93.174699999999703</v>
      </c>
      <c r="H215" s="77">
        <v>15134.6437242598</v>
      </c>
      <c r="I215" s="78">
        <v>8.8000000000000005E-3</v>
      </c>
      <c r="J215" s="78">
        <v>6.1000000000000004E-3</v>
      </c>
      <c r="K215" s="78">
        <v>1.1000000000000001E-3</v>
      </c>
    </row>
    <row r="216" spans="2:11">
      <c r="B216" t="s">
        <v>2818</v>
      </c>
      <c r="C216" t="s">
        <v>2819</v>
      </c>
      <c r="D216" t="s">
        <v>110</v>
      </c>
      <c r="E216" s="119">
        <v>43922</v>
      </c>
      <c r="F216" s="77">
        <v>1750746.71</v>
      </c>
      <c r="G216" s="77">
        <v>102.45440000000002</v>
      </c>
      <c r="H216" s="77">
        <v>7234.7782980451202</v>
      </c>
      <c r="I216" s="78">
        <v>3.5000000000000001E-3</v>
      </c>
      <c r="J216" s="78">
        <v>2.8999999999999998E-3</v>
      </c>
      <c r="K216" s="78">
        <v>5.0000000000000001E-4</v>
      </c>
    </row>
    <row r="217" spans="2:11">
      <c r="B217" t="s">
        <v>2820</v>
      </c>
      <c r="C217" t="s">
        <v>2821</v>
      </c>
      <c r="D217" t="s">
        <v>106</v>
      </c>
      <c r="E217" s="119">
        <v>43621</v>
      </c>
      <c r="F217" s="77">
        <v>1867840</v>
      </c>
      <c r="G217" s="77">
        <v>87.900999999999996</v>
      </c>
      <c r="H217" s="77">
        <v>6061.7103417728003</v>
      </c>
      <c r="I217" s="78">
        <v>8.0000000000000004E-4</v>
      </c>
      <c r="J217" s="78">
        <v>2.3999999999999998E-3</v>
      </c>
      <c r="K217" s="78">
        <v>4.0000000000000002E-4</v>
      </c>
    </row>
    <row r="218" spans="2:11">
      <c r="B218" t="s">
        <v>2822</v>
      </c>
      <c r="C218" t="s">
        <v>2823</v>
      </c>
      <c r="D218" t="s">
        <v>106</v>
      </c>
      <c r="E218" s="119">
        <v>42705</v>
      </c>
      <c r="F218" s="77">
        <v>3370000</v>
      </c>
      <c r="G218" s="77">
        <v>103.8721</v>
      </c>
      <c r="H218" s="77">
        <v>12923.808230840001</v>
      </c>
      <c r="I218" s="78">
        <v>1.6000000000000001E-3</v>
      </c>
      <c r="J218" s="78">
        <v>5.1999999999999998E-3</v>
      </c>
      <c r="K218" s="78">
        <v>8.9999999999999998E-4</v>
      </c>
    </row>
    <row r="219" spans="2:11">
      <c r="B219" t="s">
        <v>2824</v>
      </c>
      <c r="C219" t="s">
        <v>2825</v>
      </c>
      <c r="D219" t="s">
        <v>110</v>
      </c>
      <c r="E219" s="119">
        <v>38869</v>
      </c>
      <c r="F219" s="77">
        <v>3815832.17</v>
      </c>
      <c r="G219" s="77">
        <v>0.20679999999999998</v>
      </c>
      <c r="H219" s="77">
        <v>31.828127817220501</v>
      </c>
      <c r="I219" s="78">
        <v>6.3E-2</v>
      </c>
      <c r="J219" s="78">
        <v>0</v>
      </c>
      <c r="K219" s="78">
        <v>0</v>
      </c>
    </row>
    <row r="220" spans="2:11">
      <c r="B220" t="s">
        <v>2826</v>
      </c>
      <c r="C220" t="s">
        <v>2827</v>
      </c>
      <c r="D220" t="s">
        <v>106</v>
      </c>
      <c r="E220" s="119">
        <v>40664</v>
      </c>
      <c r="F220" s="77">
        <v>544072.64</v>
      </c>
      <c r="G220" s="77">
        <v>4.3246000000000011</v>
      </c>
      <c r="H220" s="77">
        <v>86.868940217812494</v>
      </c>
      <c r="I220" s="78">
        <v>1E-3</v>
      </c>
      <c r="J220" s="78">
        <v>0</v>
      </c>
      <c r="K220" s="78">
        <v>0</v>
      </c>
    </row>
    <row r="221" spans="2:11">
      <c r="B221" t="s">
        <v>2828</v>
      </c>
      <c r="C221" t="s">
        <v>2829</v>
      </c>
      <c r="D221" t="s">
        <v>110</v>
      </c>
      <c r="E221" s="119">
        <v>42153</v>
      </c>
      <c r="F221" s="77">
        <v>3878848.02</v>
      </c>
      <c r="G221" s="77">
        <v>10.613899999999997</v>
      </c>
      <c r="H221" s="77">
        <v>1660.53888144895</v>
      </c>
      <c r="I221" s="78">
        <v>4.3E-3</v>
      </c>
      <c r="J221" s="78">
        <v>6.9999999999999999E-4</v>
      </c>
      <c r="K221" s="78">
        <v>1E-4</v>
      </c>
    </row>
    <row r="222" spans="2:11">
      <c r="B222" t="s">
        <v>2830</v>
      </c>
      <c r="C222" t="s">
        <v>2831</v>
      </c>
      <c r="D222" t="s">
        <v>110</v>
      </c>
      <c r="E222" s="119">
        <v>43221</v>
      </c>
      <c r="F222" s="77">
        <v>4478974.88</v>
      </c>
      <c r="G222" s="77">
        <v>93.268900000000286</v>
      </c>
      <c r="H222" s="77">
        <v>16849.4905935112</v>
      </c>
      <c r="I222" s="78">
        <v>8.9999999999999998E-4</v>
      </c>
      <c r="J222" s="78">
        <v>6.7999999999999996E-3</v>
      </c>
      <c r="K222" s="78">
        <v>1.1999999999999999E-3</v>
      </c>
    </row>
    <row r="223" spans="2:11">
      <c r="B223" t="s">
        <v>2832</v>
      </c>
      <c r="C223" t="s">
        <v>2833</v>
      </c>
      <c r="D223" t="s">
        <v>110</v>
      </c>
      <c r="E223" s="119">
        <v>44075</v>
      </c>
      <c r="F223" s="77">
        <v>8986723.2400000002</v>
      </c>
      <c r="G223" s="77">
        <v>102.39149999999998</v>
      </c>
      <c r="H223" s="77">
        <v>37113.897705396303</v>
      </c>
      <c r="I223" s="78">
        <v>1.1999999999999999E-3</v>
      </c>
      <c r="J223" s="78">
        <v>1.49E-2</v>
      </c>
      <c r="K223" s="78">
        <v>2.5999999999999999E-3</v>
      </c>
    </row>
    <row r="224" spans="2:11">
      <c r="B224" t="s">
        <v>2834</v>
      </c>
      <c r="C224" t="s">
        <v>2835</v>
      </c>
      <c r="D224" t="s">
        <v>106</v>
      </c>
      <c r="E224" s="119">
        <v>44160</v>
      </c>
      <c r="F224" s="77">
        <v>4205627.2699999996</v>
      </c>
      <c r="G224" s="77">
        <v>96.479900000000313</v>
      </c>
      <c r="H224" s="77">
        <v>14980.6037626586</v>
      </c>
      <c r="I224" s="78">
        <v>1.6999999999999999E-3</v>
      </c>
      <c r="J224" s="78">
        <v>6.0000000000000001E-3</v>
      </c>
      <c r="K224" s="78">
        <v>1.1000000000000001E-3</v>
      </c>
    </row>
    <row r="225" spans="2:11">
      <c r="B225" t="s">
        <v>2836</v>
      </c>
      <c r="C225" t="s">
        <v>2837</v>
      </c>
      <c r="D225" t="s">
        <v>110</v>
      </c>
      <c r="E225" s="119">
        <v>44773</v>
      </c>
      <c r="F225" s="77">
        <v>2538060.86</v>
      </c>
      <c r="G225" s="77">
        <v>106.17569999999985</v>
      </c>
      <c r="H225" s="77">
        <v>10869.2219878674</v>
      </c>
      <c r="I225" s="78">
        <v>4.4299999999999999E-2</v>
      </c>
      <c r="J225" s="78">
        <v>4.4000000000000003E-3</v>
      </c>
      <c r="K225" s="78">
        <v>8.0000000000000004E-4</v>
      </c>
    </row>
    <row r="226" spans="2:11">
      <c r="B226" t="s">
        <v>2838</v>
      </c>
      <c r="C226" t="s">
        <v>2839</v>
      </c>
      <c r="D226" t="s">
        <v>106</v>
      </c>
      <c r="E226" s="119">
        <v>42787</v>
      </c>
      <c r="F226" s="77">
        <v>4843360.4800000004</v>
      </c>
      <c r="G226" s="77">
        <v>63.167799999999751</v>
      </c>
      <c r="H226" s="77">
        <v>11295.468212665801</v>
      </c>
      <c r="I226" s="78">
        <v>1.8E-3</v>
      </c>
      <c r="J226" s="78">
        <v>4.4999999999999997E-3</v>
      </c>
      <c r="K226" s="78">
        <v>8.0000000000000004E-4</v>
      </c>
    </row>
    <row r="227" spans="2:11">
      <c r="B227" t="s">
        <v>2840</v>
      </c>
      <c r="C227" t="s">
        <v>2841</v>
      </c>
      <c r="D227" t="s">
        <v>106</v>
      </c>
      <c r="E227" s="119">
        <v>42064</v>
      </c>
      <c r="F227" s="77">
        <v>3718531.85</v>
      </c>
      <c r="G227" s="77">
        <v>68.068800000000024</v>
      </c>
      <c r="H227" s="77">
        <v>9345.0427492140607</v>
      </c>
      <c r="I227" s="78">
        <v>2.3999999999999998E-3</v>
      </c>
      <c r="J227" s="78">
        <v>3.8E-3</v>
      </c>
      <c r="K227" s="78">
        <v>6.9999999999999999E-4</v>
      </c>
    </row>
    <row r="228" spans="2:11">
      <c r="B228" t="s">
        <v>2842</v>
      </c>
      <c r="C228" t="s">
        <v>2843</v>
      </c>
      <c r="D228" t="s">
        <v>106</v>
      </c>
      <c r="E228" s="119">
        <v>40544</v>
      </c>
      <c r="F228" s="77">
        <v>4826112.1399999997</v>
      </c>
      <c r="G228" s="77">
        <v>1E-4</v>
      </c>
      <c r="H228" s="77">
        <v>1.781800602088E-2</v>
      </c>
      <c r="I228" s="78">
        <v>5.4999999999999997E-3</v>
      </c>
      <c r="J228" s="78">
        <v>0</v>
      </c>
      <c r="K228" s="78">
        <v>0</v>
      </c>
    </row>
    <row r="229" spans="2:11">
      <c r="B229" t="s">
        <v>2844</v>
      </c>
      <c r="C229" t="s">
        <v>2845</v>
      </c>
      <c r="D229" t="s">
        <v>106</v>
      </c>
      <c r="E229" s="119">
        <v>43356</v>
      </c>
      <c r="F229" s="77">
        <v>5141792.68</v>
      </c>
      <c r="G229" s="77">
        <v>58.655099999999777</v>
      </c>
      <c r="H229" s="77">
        <v>11134.7900724067</v>
      </c>
      <c r="I229" s="78">
        <v>5.1000000000000004E-3</v>
      </c>
      <c r="J229" s="78">
        <v>4.4999999999999997E-3</v>
      </c>
      <c r="K229" s="78">
        <v>8.0000000000000004E-4</v>
      </c>
    </row>
    <row r="230" spans="2:11">
      <c r="B230" t="s">
        <v>2846</v>
      </c>
      <c r="C230" t="s">
        <v>2847</v>
      </c>
      <c r="D230" t="s">
        <v>106</v>
      </c>
      <c r="E230" s="119">
        <v>44257</v>
      </c>
      <c r="F230" s="77">
        <v>684504.22</v>
      </c>
      <c r="G230" s="77">
        <v>100.59699999999989</v>
      </c>
      <c r="H230" s="77">
        <v>2542.2769020340302</v>
      </c>
      <c r="I230" s="78">
        <v>4.5600000000000002E-2</v>
      </c>
      <c r="J230" s="78">
        <v>1E-3</v>
      </c>
      <c r="K230" s="78">
        <v>2.0000000000000001E-4</v>
      </c>
    </row>
    <row r="231" spans="2:11">
      <c r="B231" t="s">
        <v>2848</v>
      </c>
      <c r="C231" t="s">
        <v>2849</v>
      </c>
      <c r="D231" t="s">
        <v>106</v>
      </c>
      <c r="E231" s="119">
        <v>44329</v>
      </c>
      <c r="F231" s="77">
        <v>2911314</v>
      </c>
      <c r="G231" s="77">
        <v>96.119099999999932</v>
      </c>
      <c r="H231" s="77">
        <v>10331.429984884</v>
      </c>
      <c r="I231" s="78">
        <v>3.15E-2</v>
      </c>
      <c r="J231" s="78">
        <v>4.1999999999999997E-3</v>
      </c>
      <c r="K231" s="78">
        <v>6.9999999999999999E-4</v>
      </c>
    </row>
    <row r="232" spans="2:11">
      <c r="B232" t="s">
        <v>2850</v>
      </c>
      <c r="C232" t="s">
        <v>2851</v>
      </c>
      <c r="D232" t="s">
        <v>106</v>
      </c>
      <c r="E232" s="119">
        <v>37987</v>
      </c>
      <c r="F232" s="77">
        <v>18635573.440000001</v>
      </c>
      <c r="G232" s="77">
        <v>128.96029999999993</v>
      </c>
      <c r="H232" s="77">
        <v>88727.958303974403</v>
      </c>
      <c r="I232" s="78">
        <v>8.9999999999999998E-4</v>
      </c>
      <c r="J232" s="78">
        <v>3.5700000000000003E-2</v>
      </c>
      <c r="K232" s="78">
        <v>6.1999999999999998E-3</v>
      </c>
    </row>
    <row r="233" spans="2:11">
      <c r="B233" t="s">
        <v>2852</v>
      </c>
      <c r="C233" t="s">
        <v>2853</v>
      </c>
      <c r="D233" t="s">
        <v>106</v>
      </c>
      <c r="E233" s="119">
        <v>43922</v>
      </c>
      <c r="F233" s="77">
        <v>7191311.6399999997</v>
      </c>
      <c r="G233" s="77">
        <v>69.8125</v>
      </c>
      <c r="H233" s="77">
        <v>18535.443947588101</v>
      </c>
      <c r="I233" s="78">
        <v>2.0999999999999999E-3</v>
      </c>
      <c r="J233" s="78">
        <v>7.4999999999999997E-3</v>
      </c>
      <c r="K233" s="78">
        <v>1.2999999999999999E-3</v>
      </c>
    </row>
    <row r="234" spans="2:11">
      <c r="B234" t="s">
        <v>2854</v>
      </c>
      <c r="C234" t="s">
        <v>2855</v>
      </c>
      <c r="D234" t="s">
        <v>106</v>
      </c>
      <c r="E234" s="119">
        <v>44848</v>
      </c>
      <c r="F234" s="77">
        <v>806518</v>
      </c>
      <c r="G234" s="77">
        <v>105.18510000000013</v>
      </c>
      <c r="H234" s="77">
        <v>3132.0593357080602</v>
      </c>
      <c r="I234" s="78">
        <v>8.8999999999999999E-3</v>
      </c>
      <c r="J234" s="78">
        <v>1.2999999999999999E-3</v>
      </c>
      <c r="K234" s="78">
        <v>2.0000000000000001E-4</v>
      </c>
    </row>
    <row r="235" spans="2:11">
      <c r="B235" t="s">
        <v>2856</v>
      </c>
      <c r="C235" t="s">
        <v>2857</v>
      </c>
      <c r="D235" t="s">
        <v>106</v>
      </c>
      <c r="E235" s="119">
        <v>44544</v>
      </c>
      <c r="F235" s="77">
        <v>959619.35</v>
      </c>
      <c r="G235" s="77">
        <v>111.94719999999988</v>
      </c>
      <c r="H235" s="77">
        <v>3966.1937380939698</v>
      </c>
      <c r="I235" s="78">
        <v>2.7000000000000001E-3</v>
      </c>
      <c r="J235" s="78">
        <v>1.6000000000000001E-3</v>
      </c>
      <c r="K235" s="78">
        <v>2.9999999999999997E-4</v>
      </c>
    </row>
    <row r="236" spans="2:11">
      <c r="B236" t="s">
        <v>2858</v>
      </c>
      <c r="C236" t="s">
        <v>2859</v>
      </c>
      <c r="D236" t="s">
        <v>106</v>
      </c>
      <c r="E236" s="119">
        <v>44621</v>
      </c>
      <c r="F236" s="77">
        <v>154884.51999999999</v>
      </c>
      <c r="G236" s="77">
        <v>92.704099999999926</v>
      </c>
      <c r="H236" s="77">
        <v>530.11323672724097</v>
      </c>
      <c r="I236" s="78">
        <v>4.7000000000000002E-3</v>
      </c>
      <c r="J236" s="78">
        <v>2.0000000000000001E-4</v>
      </c>
      <c r="K236" s="78">
        <v>0</v>
      </c>
    </row>
    <row r="237" spans="2:11">
      <c r="B237" t="s">
        <v>2860</v>
      </c>
      <c r="C237" t="s">
        <v>2861</v>
      </c>
      <c r="D237" t="s">
        <v>106</v>
      </c>
      <c r="E237" s="119">
        <v>44980</v>
      </c>
      <c r="F237" s="77">
        <v>3171767.51</v>
      </c>
      <c r="G237" s="77">
        <v>100.35409999999963</v>
      </c>
      <c r="H237" s="77">
        <v>11751.631343475699</v>
      </c>
      <c r="I237" s="78">
        <v>7.4000000000000003E-3</v>
      </c>
      <c r="J237" s="78">
        <v>4.7000000000000002E-3</v>
      </c>
      <c r="K237" s="78">
        <v>8.0000000000000004E-4</v>
      </c>
    </row>
    <row r="238" spans="2:11">
      <c r="B238" t="s">
        <v>2862</v>
      </c>
      <c r="C238" t="s">
        <v>2863</v>
      </c>
      <c r="D238" t="s">
        <v>106</v>
      </c>
      <c r="E238" s="119">
        <v>44893</v>
      </c>
      <c r="F238" s="77">
        <v>45994.53</v>
      </c>
      <c r="G238" s="77">
        <v>100</v>
      </c>
      <c r="H238" s="77">
        <v>169.81180476</v>
      </c>
      <c r="I238" s="78">
        <v>2.23E-2</v>
      </c>
      <c r="J238" s="78">
        <v>1E-4</v>
      </c>
      <c r="K238" s="78">
        <v>0</v>
      </c>
    </row>
    <row r="239" spans="2:11">
      <c r="B239" t="s">
        <v>2864</v>
      </c>
      <c r="C239" t="s">
        <v>2865</v>
      </c>
      <c r="D239" t="s">
        <v>110</v>
      </c>
      <c r="E239" s="119">
        <v>44440</v>
      </c>
      <c r="F239" s="77">
        <v>6426657</v>
      </c>
      <c r="G239" s="77">
        <v>115.53140000000018</v>
      </c>
      <c r="H239" s="77">
        <v>29947.215768489001</v>
      </c>
      <c r="I239" s="78">
        <v>1.0699999999999999E-2</v>
      </c>
      <c r="J239" s="78">
        <v>1.2E-2</v>
      </c>
      <c r="K239" s="78">
        <v>2.0999999999999999E-3</v>
      </c>
    </row>
    <row r="240" spans="2:11">
      <c r="B240" t="s">
        <v>2866</v>
      </c>
      <c r="C240" t="s">
        <v>2867</v>
      </c>
      <c r="D240" t="s">
        <v>106</v>
      </c>
      <c r="E240" s="119">
        <v>44896</v>
      </c>
      <c r="F240" s="77">
        <v>9.34</v>
      </c>
      <c r="G240" s="77">
        <v>1401.6792250000001</v>
      </c>
      <c r="H240" s="77">
        <v>48.33</v>
      </c>
      <c r="I240" s="78">
        <v>3.0999999999999999E-3</v>
      </c>
      <c r="J240" s="78">
        <v>0</v>
      </c>
      <c r="K240" s="78">
        <v>0</v>
      </c>
    </row>
    <row r="241" spans="2:11">
      <c r="B241" t="s">
        <v>2869</v>
      </c>
      <c r="C241" t="s">
        <v>2870</v>
      </c>
      <c r="D241" t="s">
        <v>106</v>
      </c>
      <c r="E241" s="119">
        <v>44967</v>
      </c>
      <c r="F241" s="77">
        <v>5217520.76</v>
      </c>
      <c r="G241" s="77">
        <v>100.35349999999985</v>
      </c>
      <c r="H241" s="77">
        <v>19331.181657213299</v>
      </c>
      <c r="I241" s="78">
        <v>2.0899999999999998E-2</v>
      </c>
      <c r="J241" s="78">
        <v>7.7999999999999996E-3</v>
      </c>
      <c r="K241" s="78">
        <v>1.4E-3</v>
      </c>
    </row>
    <row r="242" spans="2:11">
      <c r="B242" t="s">
        <v>2871</v>
      </c>
      <c r="C242" t="s">
        <v>2872</v>
      </c>
      <c r="D242" t="s">
        <v>106</v>
      </c>
      <c r="E242" s="119">
        <v>43810</v>
      </c>
      <c r="F242" s="77">
        <v>3240501</v>
      </c>
      <c r="G242" s="77">
        <v>109.46390000000009</v>
      </c>
      <c r="H242" s="77">
        <v>13096.184034121199</v>
      </c>
      <c r="I242" s="78">
        <v>2.9999999999999997E-4</v>
      </c>
      <c r="J242" s="78">
        <v>5.3E-3</v>
      </c>
      <c r="K242" s="78">
        <v>8.9999999999999998E-4</v>
      </c>
    </row>
    <row r="243" spans="2:11">
      <c r="B243" t="s">
        <v>2873</v>
      </c>
      <c r="C243" t="s">
        <v>2874</v>
      </c>
      <c r="D243" t="s">
        <v>106</v>
      </c>
      <c r="E243" s="119">
        <v>44377</v>
      </c>
      <c r="F243" s="77">
        <v>1348007.05</v>
      </c>
      <c r="G243" s="77">
        <v>35.569099999999949</v>
      </c>
      <c r="H243" s="77">
        <v>1770.21791799476</v>
      </c>
      <c r="I243" s="78">
        <v>3.5000000000000001E-3</v>
      </c>
      <c r="J243" s="78">
        <v>6.9999999999999999E-4</v>
      </c>
      <c r="K243" s="78">
        <v>1E-4</v>
      </c>
    </row>
    <row r="244" spans="2:11">
      <c r="B244" t="s">
        <v>2875</v>
      </c>
      <c r="C244" t="s">
        <v>2876</v>
      </c>
      <c r="D244" t="s">
        <v>106</v>
      </c>
      <c r="E244" s="119">
        <v>44539</v>
      </c>
      <c r="F244" s="77">
        <v>785739.32</v>
      </c>
      <c r="G244" s="77">
        <v>99.307300000000026</v>
      </c>
      <c r="H244" s="77">
        <v>2880.8546917724898</v>
      </c>
      <c r="I244" s="78">
        <v>1.9E-3</v>
      </c>
      <c r="J244" s="78">
        <v>1.1999999999999999E-3</v>
      </c>
      <c r="K244" s="78">
        <v>2.0000000000000001E-4</v>
      </c>
    </row>
    <row r="245" spans="2:11">
      <c r="B245" t="s">
        <v>2877</v>
      </c>
      <c r="C245" t="s">
        <v>2878</v>
      </c>
      <c r="D245" t="s">
        <v>106</v>
      </c>
      <c r="E245" s="119">
        <v>44217</v>
      </c>
      <c r="F245" s="77">
        <v>3596221.77</v>
      </c>
      <c r="G245" s="77">
        <v>93.643799999999857</v>
      </c>
      <c r="H245" s="77">
        <v>12433.3221610896</v>
      </c>
      <c r="I245" s="78">
        <v>1.0200000000000001E-2</v>
      </c>
      <c r="J245" s="78">
        <v>5.0000000000000001E-3</v>
      </c>
      <c r="K245" s="78">
        <v>8.9999999999999998E-4</v>
      </c>
    </row>
    <row r="246" spans="2:11">
      <c r="B246" t="s">
        <v>2879</v>
      </c>
      <c r="C246" t="s">
        <v>2880</v>
      </c>
      <c r="D246" t="s">
        <v>106</v>
      </c>
      <c r="E246" s="96">
        <v>44531</v>
      </c>
      <c r="F246" s="77">
        <v>4795836.28</v>
      </c>
      <c r="G246" s="77">
        <v>71.343999999999923</v>
      </c>
      <c r="H246" s="77">
        <v>12632.330980246999</v>
      </c>
      <c r="I246" s="78">
        <v>2.7000000000000001E-3</v>
      </c>
      <c r="J246" s="78">
        <v>5.1000000000000004E-3</v>
      </c>
      <c r="K246" s="78">
        <v>8.9999999999999998E-4</v>
      </c>
    </row>
    <row r="247" spans="2:11">
      <c r="B247" t="s">
        <v>2881</v>
      </c>
      <c r="C247" t="s">
        <v>2882</v>
      </c>
      <c r="D247" t="s">
        <v>106</v>
      </c>
      <c r="E247" s="96">
        <v>44561</v>
      </c>
      <c r="F247" s="77">
        <v>227215.43</v>
      </c>
      <c r="G247" s="77">
        <v>72.008200000000016</v>
      </c>
      <c r="H247" s="77">
        <v>604.06193275134001</v>
      </c>
      <c r="I247" s="78">
        <v>7.6E-3</v>
      </c>
      <c r="J247" s="78">
        <v>2.0000000000000001E-4</v>
      </c>
      <c r="K247" s="78">
        <v>0</v>
      </c>
    </row>
    <row r="248" spans="2:11">
      <c r="B248" t="s">
        <v>2883</v>
      </c>
      <c r="C248" t="s">
        <v>2884</v>
      </c>
      <c r="D248" t="s">
        <v>110</v>
      </c>
      <c r="E248" s="96">
        <v>44608</v>
      </c>
      <c r="F248" s="77">
        <v>2363310.19</v>
      </c>
      <c r="G248" s="77">
        <v>95.853199999999973</v>
      </c>
      <c r="H248" s="77">
        <v>9136.8950741618901</v>
      </c>
      <c r="I248" s="78">
        <v>8.0000000000000004E-4</v>
      </c>
      <c r="J248" s="78">
        <v>3.7000000000000002E-3</v>
      </c>
      <c r="K248" s="78">
        <v>5.9999999999999995E-4</v>
      </c>
    </row>
    <row r="249" spans="2:11">
      <c r="B249" t="s">
        <v>239</v>
      </c>
      <c r="C249" s="16"/>
    </row>
    <row r="250" spans="2:11">
      <c r="B250" t="s">
        <v>339</v>
      </c>
      <c r="C250" s="16"/>
    </row>
    <row r="251" spans="2:11">
      <c r="B251" t="s">
        <v>340</v>
      </c>
      <c r="C251" s="16"/>
    </row>
    <row r="252" spans="2:11">
      <c r="B252" t="s">
        <v>341</v>
      </c>
      <c r="C252" s="16"/>
    </row>
    <row r="253" spans="2:11">
      <c r="C253" s="16"/>
    </row>
    <row r="254" spans="2:11">
      <c r="C254" s="16"/>
    </row>
    <row r="255" spans="2:11">
      <c r="C255" s="16"/>
    </row>
    <row r="256" spans="2:11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4032</v>
      </c>
    </row>
    <row r="3" spans="2:59" s="1" customFormat="1">
      <c r="B3" s="2" t="s">
        <v>2</v>
      </c>
      <c r="C3" s="26" t="s">
        <v>4033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9" ht="26.25" customHeight="1">
      <c r="B7" s="116" t="s">
        <v>141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243545.47</v>
      </c>
      <c r="H11" s="7"/>
      <c r="I11" s="75">
        <v>13.15039819275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2885</v>
      </c>
      <c r="C12" s="16"/>
      <c r="D12" s="16"/>
      <c r="G12" s="81">
        <v>229864.78</v>
      </c>
      <c r="I12" s="81">
        <v>4.7406317973299998</v>
      </c>
      <c r="K12" s="80">
        <v>0.36049999999999999</v>
      </c>
      <c r="L12" s="80">
        <v>0</v>
      </c>
    </row>
    <row r="13" spans="2:59">
      <c r="B13" t="s">
        <v>2886</v>
      </c>
      <c r="C13" t="s">
        <v>2887</v>
      </c>
      <c r="D13" t="s">
        <v>666</v>
      </c>
      <c r="E13" t="s">
        <v>102</v>
      </c>
      <c r="F13" s="96">
        <v>44607</v>
      </c>
      <c r="G13" s="77">
        <v>76952.570000000007</v>
      </c>
      <c r="H13" s="77">
        <v>6.1585999999999999</v>
      </c>
      <c r="I13" s="77">
        <v>4.7392009760200002</v>
      </c>
      <c r="J13" s="78">
        <v>5.0000000000000001E-4</v>
      </c>
      <c r="K13" s="78">
        <v>0.3604</v>
      </c>
      <c r="L13" s="78">
        <v>0</v>
      </c>
    </row>
    <row r="14" spans="2:59">
      <c r="B14" t="s">
        <v>2888</v>
      </c>
      <c r="C14" t="s">
        <v>2889</v>
      </c>
      <c r="D14" t="s">
        <v>125</v>
      </c>
      <c r="E14" t="s">
        <v>102</v>
      </c>
      <c r="F14" s="96">
        <v>44537</v>
      </c>
      <c r="G14" s="77">
        <v>16383.45</v>
      </c>
      <c r="H14" s="77">
        <v>7.9000000000000008E-3</v>
      </c>
      <c r="I14" s="77">
        <v>1.29429255E-3</v>
      </c>
      <c r="J14" s="78">
        <v>2.5000000000000001E-3</v>
      </c>
      <c r="K14" s="78">
        <v>1E-4</v>
      </c>
      <c r="L14" s="78">
        <v>0</v>
      </c>
      <c r="W14" s="102"/>
    </row>
    <row r="15" spans="2:59">
      <c r="B15" t="s">
        <v>2890</v>
      </c>
      <c r="C15" t="s">
        <v>2891</v>
      </c>
      <c r="D15" t="s">
        <v>1498</v>
      </c>
      <c r="E15" t="s">
        <v>102</v>
      </c>
      <c r="F15" s="96">
        <v>44628</v>
      </c>
      <c r="G15" s="77">
        <v>136528.76</v>
      </c>
      <c r="H15" s="77">
        <v>1E-4</v>
      </c>
      <c r="I15" s="77">
        <v>1.3652875999999999E-4</v>
      </c>
      <c r="J15" s="78">
        <v>1.5E-3</v>
      </c>
      <c r="K15" s="78">
        <v>0</v>
      </c>
      <c r="L15" s="78">
        <v>0</v>
      </c>
      <c r="W15" s="102"/>
    </row>
    <row r="16" spans="2:59">
      <c r="B16" s="79" t="s">
        <v>2170</v>
      </c>
      <c r="C16" s="16"/>
      <c r="D16" s="16"/>
      <c r="F16" s="102"/>
      <c r="G16" s="81">
        <v>13680.69</v>
      </c>
      <c r="I16" s="81">
        <v>8.4097663954200002</v>
      </c>
      <c r="K16" s="80">
        <v>0.63949999999999996</v>
      </c>
      <c r="L16" s="80">
        <v>0</v>
      </c>
    </row>
    <row r="17" spans="2:23">
      <c r="B17" t="s">
        <v>2892</v>
      </c>
      <c r="C17" t="s">
        <v>2893</v>
      </c>
      <c r="D17" t="s">
        <v>1596</v>
      </c>
      <c r="E17" t="s">
        <v>106</v>
      </c>
      <c r="F17" s="96">
        <v>44742</v>
      </c>
      <c r="G17" s="77">
        <v>13680.69</v>
      </c>
      <c r="H17" s="77">
        <v>16.649999999999999</v>
      </c>
      <c r="I17" s="77">
        <v>8.4097663954200002</v>
      </c>
      <c r="J17" s="78">
        <v>1.6000000000000001E-3</v>
      </c>
      <c r="K17" s="78">
        <v>0.63949999999999996</v>
      </c>
      <c r="L17" s="78">
        <v>0</v>
      </c>
      <c r="W17" s="102"/>
    </row>
    <row r="18" spans="2:23">
      <c r="B18" t="s">
        <v>239</v>
      </c>
      <c r="C18" s="16"/>
      <c r="D18" s="16"/>
    </row>
    <row r="19" spans="2:23">
      <c r="B19" t="s">
        <v>339</v>
      </c>
      <c r="C19" s="16"/>
      <c r="D19" s="16"/>
    </row>
    <row r="20" spans="2:23">
      <c r="B20" t="s">
        <v>340</v>
      </c>
      <c r="C20" s="16"/>
      <c r="D20" s="16"/>
    </row>
    <row r="21" spans="2:23">
      <c r="B21" t="s">
        <v>341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4032</v>
      </c>
    </row>
    <row r="3" spans="2:52" s="1" customFormat="1">
      <c r="B3" s="2" t="s">
        <v>2</v>
      </c>
      <c r="C3" s="26" t="s">
        <v>4033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2:52" ht="26.25" customHeight="1">
      <c r="B7" s="116" t="s">
        <v>142</v>
      </c>
      <c r="C7" s="117"/>
      <c r="D7" s="117"/>
      <c r="E7" s="117"/>
      <c r="F7" s="117"/>
      <c r="G7" s="117"/>
      <c r="H7" s="117"/>
      <c r="I7" s="117"/>
      <c r="J7" s="117"/>
      <c r="K7" s="117"/>
      <c r="L7" s="11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2894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2175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339</v>
      </c>
      <c r="C35" s="16"/>
      <c r="D35" s="16"/>
    </row>
    <row r="36" spans="2:12">
      <c r="B36" t="s">
        <v>340</v>
      </c>
      <c r="C36" s="16"/>
      <c r="D36" s="16"/>
    </row>
    <row r="37" spans="2:12">
      <c r="B37" t="s">
        <v>341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5.42578125" style="16" bestFit="1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4032</v>
      </c>
    </row>
    <row r="3" spans="2:49" s="1" customFormat="1">
      <c r="B3" s="2" t="s">
        <v>2</v>
      </c>
      <c r="C3" s="26" t="s">
        <v>4033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8"/>
    </row>
    <row r="7" spans="2:49" ht="26.25" customHeight="1">
      <c r="B7" s="116" t="s">
        <v>143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1804679296.8499999</v>
      </c>
      <c r="H11" s="7"/>
      <c r="I11" s="75">
        <v>-104812.52594179506</v>
      </c>
      <c r="J11" s="76">
        <v>1</v>
      </c>
      <c r="K11" s="76">
        <v>-7.4000000000000003E-3</v>
      </c>
      <c r="AW11" s="16"/>
    </row>
    <row r="12" spans="2:49">
      <c r="B12" s="79" t="s">
        <v>205</v>
      </c>
      <c r="C12" s="16"/>
      <c r="D12" s="16"/>
      <c r="G12" s="81">
        <v>1670593747.22</v>
      </c>
      <c r="I12" s="81">
        <v>-134754.18319559205</v>
      </c>
      <c r="J12" s="80">
        <v>1.2857000000000001</v>
      </c>
      <c r="K12" s="80">
        <v>-9.4999999999999998E-3</v>
      </c>
    </row>
    <row r="13" spans="2:49">
      <c r="B13" s="79" t="s">
        <v>2175</v>
      </c>
      <c r="C13" s="16"/>
      <c r="D13" s="16"/>
      <c r="G13" s="81">
        <v>43280791.369999997</v>
      </c>
      <c r="I13" s="81">
        <v>-1787.47832636917</v>
      </c>
      <c r="J13" s="80">
        <v>1.7100000000000001E-2</v>
      </c>
      <c r="K13" s="80">
        <v>-1E-4</v>
      </c>
    </row>
    <row r="14" spans="2:49">
      <c r="B14" t="s">
        <v>2895</v>
      </c>
      <c r="C14" t="s">
        <v>2896</v>
      </c>
      <c r="D14" t="s">
        <v>123</v>
      </c>
      <c r="E14" t="s">
        <v>102</v>
      </c>
      <c r="F14" t="s">
        <v>514</v>
      </c>
      <c r="G14" s="77">
        <v>2162714.86</v>
      </c>
      <c r="H14" s="77">
        <v>-3.7968000000000002</v>
      </c>
      <c r="I14" s="77">
        <v>-82.113957804479995</v>
      </c>
      <c r="J14" s="78">
        <v>8.0000000000000004E-4</v>
      </c>
      <c r="K14" s="78">
        <v>0</v>
      </c>
    </row>
    <row r="15" spans="2:49">
      <c r="B15" t="s">
        <v>2895</v>
      </c>
      <c r="C15" t="s">
        <v>2897</v>
      </c>
      <c r="D15" t="s">
        <v>123</v>
      </c>
      <c r="E15" t="s">
        <v>102</v>
      </c>
      <c r="F15" t="s">
        <v>279</v>
      </c>
      <c r="G15" s="77">
        <v>2248405.27</v>
      </c>
      <c r="H15" s="77">
        <v>-3.0135000000000001</v>
      </c>
      <c r="I15" s="77">
        <v>-67.755692811450004</v>
      </c>
      <c r="J15" s="78">
        <v>5.9999999999999995E-4</v>
      </c>
      <c r="K15" s="78">
        <v>0</v>
      </c>
    </row>
    <row r="16" spans="2:49">
      <c r="B16" t="s">
        <v>2898</v>
      </c>
      <c r="C16" t="s">
        <v>2899</v>
      </c>
      <c r="D16" t="s">
        <v>123</v>
      </c>
      <c r="E16" t="s">
        <v>102</v>
      </c>
      <c r="F16" t="s">
        <v>285</v>
      </c>
      <c r="G16" s="77">
        <v>7615726.2000000002</v>
      </c>
      <c r="H16" s="77">
        <v>-5.9061000000000003</v>
      </c>
      <c r="I16" s="77">
        <v>-449.79240509819999</v>
      </c>
      <c r="J16" s="78">
        <v>4.3E-3</v>
      </c>
      <c r="K16" s="78">
        <v>0</v>
      </c>
    </row>
    <row r="17" spans="2:11">
      <c r="B17" t="s">
        <v>2898</v>
      </c>
      <c r="C17" t="s">
        <v>2900</v>
      </c>
      <c r="D17" t="s">
        <v>123</v>
      </c>
      <c r="E17" t="s">
        <v>102</v>
      </c>
      <c r="F17" t="s">
        <v>276</v>
      </c>
      <c r="G17" s="77">
        <v>8000912.3499999996</v>
      </c>
      <c r="H17" s="77">
        <v>-20.2544</v>
      </c>
      <c r="I17" s="77">
        <v>-1620.5367910184</v>
      </c>
      <c r="J17" s="78">
        <v>1.55E-2</v>
      </c>
      <c r="K17" s="78">
        <v>-1E-4</v>
      </c>
    </row>
    <row r="18" spans="2:11">
      <c r="B18" t="s">
        <v>2898</v>
      </c>
      <c r="C18" t="s">
        <v>2901</v>
      </c>
      <c r="D18" t="s">
        <v>123</v>
      </c>
      <c r="E18" t="s">
        <v>102</v>
      </c>
      <c r="F18" t="s">
        <v>279</v>
      </c>
      <c r="G18" s="77">
        <v>1922821.42</v>
      </c>
      <c r="H18" s="77">
        <v>18.036999999999999</v>
      </c>
      <c r="I18" s="77">
        <v>346.81929952540003</v>
      </c>
      <c r="J18" s="78">
        <v>-3.3E-3</v>
      </c>
      <c r="K18" s="78">
        <v>0</v>
      </c>
    </row>
    <row r="19" spans="2:11">
      <c r="B19" t="s">
        <v>2902</v>
      </c>
      <c r="C19" t="s">
        <v>2903</v>
      </c>
      <c r="D19" t="s">
        <v>123</v>
      </c>
      <c r="E19" t="s">
        <v>102</v>
      </c>
      <c r="F19" t="s">
        <v>276</v>
      </c>
      <c r="G19" s="77">
        <v>5535972.9299999997</v>
      </c>
      <c r="H19" s="77">
        <v>30.247</v>
      </c>
      <c r="I19" s="77">
        <v>1674.4657321371001</v>
      </c>
      <c r="J19" s="78">
        <v>-1.6E-2</v>
      </c>
      <c r="K19" s="78">
        <v>1E-4</v>
      </c>
    </row>
    <row r="20" spans="2:11">
      <c r="B20" t="s">
        <v>2902</v>
      </c>
      <c r="C20" t="s">
        <v>2904</v>
      </c>
      <c r="D20" t="s">
        <v>123</v>
      </c>
      <c r="E20" t="s">
        <v>102</v>
      </c>
      <c r="F20" t="s">
        <v>276</v>
      </c>
      <c r="G20" s="77">
        <v>4807148.3899999997</v>
      </c>
      <c r="H20" s="77">
        <v>-34.604799999999997</v>
      </c>
      <c r="I20" s="77">
        <v>-1663.50408606272</v>
      </c>
      <c r="J20" s="78">
        <v>1.5900000000000001E-2</v>
      </c>
      <c r="K20" s="78">
        <v>-1E-4</v>
      </c>
    </row>
    <row r="21" spans="2:11">
      <c r="B21" t="s">
        <v>2905</v>
      </c>
      <c r="C21" t="s">
        <v>2906</v>
      </c>
      <c r="D21" t="s">
        <v>123</v>
      </c>
      <c r="E21" t="s">
        <v>102</v>
      </c>
      <c r="F21" t="s">
        <v>291</v>
      </c>
      <c r="G21" s="77">
        <v>4710738.71</v>
      </c>
      <c r="H21" s="77">
        <v>1.5334000000000001</v>
      </c>
      <c r="I21" s="77">
        <v>72.23446737914</v>
      </c>
      <c r="J21" s="78">
        <v>-6.9999999999999999E-4</v>
      </c>
      <c r="K21" s="78">
        <v>0</v>
      </c>
    </row>
    <row r="22" spans="2:11">
      <c r="B22" t="s">
        <v>2907</v>
      </c>
      <c r="C22" t="s">
        <v>2908</v>
      </c>
      <c r="D22" t="s">
        <v>123</v>
      </c>
      <c r="E22" t="s">
        <v>102</v>
      </c>
      <c r="F22" t="s">
        <v>269</v>
      </c>
      <c r="G22" s="77">
        <v>6276351.2400000002</v>
      </c>
      <c r="H22" s="77">
        <v>4.3099999999999999E-2</v>
      </c>
      <c r="I22" s="77">
        <v>2.7051073844400002</v>
      </c>
      <c r="J22" s="78">
        <v>0</v>
      </c>
      <c r="K22" s="78">
        <v>0</v>
      </c>
    </row>
    <row r="23" spans="2:11">
      <c r="B23" s="79" t="s">
        <v>2184</v>
      </c>
      <c r="C23" s="16"/>
      <c r="D23" s="16"/>
      <c r="G23" s="81">
        <v>1526623636.6600001</v>
      </c>
      <c r="I23" s="81">
        <v>-121536.77777152002</v>
      </c>
      <c r="J23" s="80">
        <v>1.1596</v>
      </c>
      <c r="K23" s="80">
        <v>-8.5000000000000006E-3</v>
      </c>
    </row>
    <row r="24" spans="2:11">
      <c r="B24" t="s">
        <v>2909</v>
      </c>
      <c r="C24" t="s">
        <v>2910</v>
      </c>
      <c r="D24" t="s">
        <v>123</v>
      </c>
      <c r="E24" t="s">
        <v>106</v>
      </c>
      <c r="F24" t="s">
        <v>288</v>
      </c>
      <c r="G24" s="77">
        <v>1654698.9</v>
      </c>
      <c r="H24" s="77">
        <v>0.1666</v>
      </c>
      <c r="I24" s="77">
        <v>10.1778411324408</v>
      </c>
      <c r="J24" s="78">
        <v>-1E-4</v>
      </c>
      <c r="K24" s="78">
        <v>0</v>
      </c>
    </row>
    <row r="25" spans="2:11">
      <c r="B25" t="s">
        <v>2909</v>
      </c>
      <c r="C25" t="s">
        <v>2911</v>
      </c>
      <c r="D25" t="s">
        <v>123</v>
      </c>
      <c r="E25" t="s">
        <v>106</v>
      </c>
      <c r="F25" t="s">
        <v>288</v>
      </c>
      <c r="G25" s="77">
        <v>1930482.05</v>
      </c>
      <c r="H25" s="77">
        <v>2.8400000000000002E-2</v>
      </c>
      <c r="I25" s="77">
        <v>2.0241644829224001</v>
      </c>
      <c r="J25" s="78">
        <v>0</v>
      </c>
      <c r="K25" s="78">
        <v>0</v>
      </c>
    </row>
    <row r="26" spans="2:11">
      <c r="B26" t="s">
        <v>2909</v>
      </c>
      <c r="C26" t="s">
        <v>2912</v>
      </c>
      <c r="D26" t="s">
        <v>123</v>
      </c>
      <c r="E26" t="s">
        <v>106</v>
      </c>
      <c r="F26" t="s">
        <v>291</v>
      </c>
      <c r="G26" s="77">
        <v>5239879.8499999996</v>
      </c>
      <c r="H26" s="77">
        <v>0.42770000000000002</v>
      </c>
      <c r="I26" s="77">
        <v>82.741286909317395</v>
      </c>
      <c r="J26" s="78">
        <v>-8.0000000000000004E-4</v>
      </c>
      <c r="K26" s="78">
        <v>0</v>
      </c>
    </row>
    <row r="27" spans="2:11">
      <c r="B27" t="s">
        <v>2909</v>
      </c>
      <c r="C27" t="s">
        <v>2913</v>
      </c>
      <c r="D27" t="s">
        <v>123</v>
      </c>
      <c r="E27" t="s">
        <v>106</v>
      </c>
      <c r="F27" t="s">
        <v>291</v>
      </c>
      <c r="G27" s="77">
        <v>1707399.95</v>
      </c>
      <c r="H27" s="77">
        <v>4.3099999999999999E-2</v>
      </c>
      <c r="I27" s="77">
        <v>2.7169035852374002</v>
      </c>
      <c r="J27" s="78">
        <v>0</v>
      </c>
      <c r="K27" s="78">
        <v>0</v>
      </c>
    </row>
    <row r="28" spans="2:11">
      <c r="B28" t="s">
        <v>2909</v>
      </c>
      <c r="C28" t="s">
        <v>2914</v>
      </c>
      <c r="D28" t="s">
        <v>123</v>
      </c>
      <c r="E28" t="s">
        <v>106</v>
      </c>
      <c r="F28" t="s">
        <v>291</v>
      </c>
      <c r="G28" s="77">
        <v>1161031.97</v>
      </c>
      <c r="H28" s="77">
        <v>0.52249999999999996</v>
      </c>
      <c r="I28" s="77">
        <v>22.397119423679001</v>
      </c>
      <c r="J28" s="78">
        <v>-2.0000000000000001E-4</v>
      </c>
      <c r="K28" s="78">
        <v>0</v>
      </c>
    </row>
    <row r="29" spans="2:11">
      <c r="B29" t="s">
        <v>2915</v>
      </c>
      <c r="C29" t="s">
        <v>2916</v>
      </c>
      <c r="D29" t="s">
        <v>123</v>
      </c>
      <c r="E29" t="s">
        <v>106</v>
      </c>
      <c r="F29" t="s">
        <v>288</v>
      </c>
      <c r="G29" s="77">
        <v>2757831.5</v>
      </c>
      <c r="H29" s="77">
        <v>0.58909999999999996</v>
      </c>
      <c r="I29" s="77">
        <v>59.981654773118002</v>
      </c>
      <c r="J29" s="78">
        <v>-5.9999999999999995E-4</v>
      </c>
      <c r="K29" s="78">
        <v>0</v>
      </c>
    </row>
    <row r="30" spans="2:11">
      <c r="B30" t="s">
        <v>2917</v>
      </c>
      <c r="C30" t="s">
        <v>2918</v>
      </c>
      <c r="D30" t="s">
        <v>123</v>
      </c>
      <c r="E30" t="s">
        <v>106</v>
      </c>
      <c r="F30" t="s">
        <v>291</v>
      </c>
      <c r="G30" s="77">
        <v>2206265.2000000002</v>
      </c>
      <c r="H30" s="77">
        <v>2.6225000000000001</v>
      </c>
      <c r="I30" s="77">
        <v>213.61655358004001</v>
      </c>
      <c r="J30" s="78">
        <v>-2E-3</v>
      </c>
      <c r="K30" s="78">
        <v>0</v>
      </c>
    </row>
    <row r="31" spans="2:11">
      <c r="B31" t="s">
        <v>2919</v>
      </c>
      <c r="C31" t="s">
        <v>2920</v>
      </c>
      <c r="D31" t="s">
        <v>123</v>
      </c>
      <c r="E31" t="s">
        <v>106</v>
      </c>
      <c r="F31" t="s">
        <v>291</v>
      </c>
      <c r="G31" s="77">
        <v>2206265.2000000002</v>
      </c>
      <c r="H31" s="77">
        <v>2.6037000000000026</v>
      </c>
      <c r="I31" s="77">
        <v>212.085193729781</v>
      </c>
      <c r="J31" s="78">
        <v>-2E-3</v>
      </c>
      <c r="K31" s="78">
        <v>0</v>
      </c>
    </row>
    <row r="32" spans="2:11">
      <c r="B32" t="s">
        <v>2921</v>
      </c>
      <c r="C32" t="s">
        <v>2922</v>
      </c>
      <c r="D32" t="s">
        <v>123</v>
      </c>
      <c r="E32" t="s">
        <v>106</v>
      </c>
      <c r="F32" t="s">
        <v>291</v>
      </c>
      <c r="G32" s="77">
        <v>2094579.59</v>
      </c>
      <c r="H32" s="77">
        <v>0.8998999999999997</v>
      </c>
      <c r="I32" s="77">
        <v>69.590957428673704</v>
      </c>
      <c r="J32" s="78">
        <v>-6.9999999999999999E-4</v>
      </c>
      <c r="K32" s="78">
        <v>0</v>
      </c>
    </row>
    <row r="33" spans="2:11">
      <c r="B33" t="s">
        <v>2923</v>
      </c>
      <c r="C33" t="s">
        <v>2924</v>
      </c>
      <c r="D33" t="s">
        <v>123</v>
      </c>
      <c r="E33" t="s">
        <v>106</v>
      </c>
      <c r="F33" t="s">
        <v>291</v>
      </c>
      <c r="G33" s="77">
        <v>2757831.5</v>
      </c>
      <c r="H33" s="77">
        <v>2.8969999999999998</v>
      </c>
      <c r="I33" s="77">
        <v>294.97004562505998</v>
      </c>
      <c r="J33" s="78">
        <v>-2.8E-3</v>
      </c>
      <c r="K33" s="78">
        <v>0</v>
      </c>
    </row>
    <row r="34" spans="2:11">
      <c r="B34" t="s">
        <v>2925</v>
      </c>
      <c r="C34" t="s">
        <v>2926</v>
      </c>
      <c r="D34" t="s">
        <v>123</v>
      </c>
      <c r="E34" t="s">
        <v>106</v>
      </c>
      <c r="F34" t="s">
        <v>291</v>
      </c>
      <c r="G34" s="77">
        <v>2482341.1</v>
      </c>
      <c r="H34" s="77">
        <v>1.8345</v>
      </c>
      <c r="I34" s="77">
        <v>168.128317294314</v>
      </c>
      <c r="J34" s="78">
        <v>-1.6000000000000001E-3</v>
      </c>
      <c r="K34" s="78">
        <v>0</v>
      </c>
    </row>
    <row r="35" spans="2:11">
      <c r="B35" t="s">
        <v>2925</v>
      </c>
      <c r="C35" t="s">
        <v>2927</v>
      </c>
      <c r="D35" t="s">
        <v>123</v>
      </c>
      <c r="E35" t="s">
        <v>106</v>
      </c>
      <c r="F35" t="s">
        <v>291</v>
      </c>
      <c r="G35" s="77">
        <v>2757831.5</v>
      </c>
      <c r="H35" s="77">
        <v>2.9531000000000001</v>
      </c>
      <c r="I35" s="77">
        <v>300.682099321838</v>
      </c>
      <c r="J35" s="78">
        <v>-2.8999999999999998E-3</v>
      </c>
      <c r="K35" s="78">
        <v>0</v>
      </c>
    </row>
    <row r="36" spans="2:11">
      <c r="B36" t="s">
        <v>2928</v>
      </c>
      <c r="C36" t="s">
        <v>2929</v>
      </c>
      <c r="D36" t="s">
        <v>123</v>
      </c>
      <c r="E36" t="s">
        <v>106</v>
      </c>
      <c r="F36" t="s">
        <v>291</v>
      </c>
      <c r="G36" s="77">
        <v>682959.98</v>
      </c>
      <c r="H36" s="77">
        <v>2.7726000000000015</v>
      </c>
      <c r="I36" s="77">
        <v>69.910783113032196</v>
      </c>
      <c r="J36" s="78">
        <v>-6.9999999999999999E-4</v>
      </c>
      <c r="K36" s="78">
        <v>0</v>
      </c>
    </row>
    <row r="37" spans="2:11">
      <c r="B37" t="s">
        <v>2930</v>
      </c>
      <c r="C37" t="s">
        <v>2931</v>
      </c>
      <c r="D37" t="s">
        <v>123</v>
      </c>
      <c r="E37" t="s">
        <v>106</v>
      </c>
      <c r="F37" t="s">
        <v>288</v>
      </c>
      <c r="G37" s="77">
        <v>3309397.8</v>
      </c>
      <c r="H37" s="77">
        <v>1.6301999999999983</v>
      </c>
      <c r="I37" s="77">
        <v>199.18267243823499</v>
      </c>
      <c r="J37" s="78">
        <v>-1.9E-3</v>
      </c>
      <c r="K37" s="78">
        <v>0</v>
      </c>
    </row>
    <row r="38" spans="2:11">
      <c r="B38" t="s">
        <v>2932</v>
      </c>
      <c r="C38" t="s">
        <v>2933</v>
      </c>
      <c r="D38" t="s">
        <v>123</v>
      </c>
      <c r="E38" t="s">
        <v>106</v>
      </c>
      <c r="F38" t="s">
        <v>291</v>
      </c>
      <c r="G38" s="77">
        <v>2206265.2000000002</v>
      </c>
      <c r="H38" s="77">
        <v>2.4165000000000001</v>
      </c>
      <c r="I38" s="77">
        <v>196.836759476136</v>
      </c>
      <c r="J38" s="78">
        <v>-1.9E-3</v>
      </c>
      <c r="K38" s="78">
        <v>0</v>
      </c>
    </row>
    <row r="39" spans="2:11">
      <c r="B39" t="s">
        <v>2934</v>
      </c>
      <c r="C39" t="s">
        <v>2935</v>
      </c>
      <c r="D39" t="s">
        <v>123</v>
      </c>
      <c r="E39" t="s">
        <v>106</v>
      </c>
      <c r="F39" t="s">
        <v>291</v>
      </c>
      <c r="G39" s="77">
        <v>3687983.89</v>
      </c>
      <c r="H39" s="77">
        <v>-1.0607999999999997</v>
      </c>
      <c r="I39" s="77">
        <v>-144.43891542410299</v>
      </c>
      <c r="J39" s="78">
        <v>1.4E-3</v>
      </c>
      <c r="K39" s="78">
        <v>0</v>
      </c>
    </row>
    <row r="40" spans="2:11">
      <c r="B40" t="s">
        <v>2936</v>
      </c>
      <c r="C40" t="s">
        <v>2937</v>
      </c>
      <c r="D40" t="s">
        <v>123</v>
      </c>
      <c r="E40" t="s">
        <v>106</v>
      </c>
      <c r="F40" t="s">
        <v>291</v>
      </c>
      <c r="G40" s="77">
        <v>2757831.5</v>
      </c>
      <c r="H40" s="77">
        <v>2.4178000000000002</v>
      </c>
      <c r="I40" s="77">
        <v>246.17831422584399</v>
      </c>
      <c r="J40" s="78">
        <v>-2.3E-3</v>
      </c>
      <c r="K40" s="78">
        <v>0</v>
      </c>
    </row>
    <row r="41" spans="2:11">
      <c r="B41" t="s">
        <v>2938</v>
      </c>
      <c r="C41" t="s">
        <v>2939</v>
      </c>
      <c r="D41" t="s">
        <v>123</v>
      </c>
      <c r="E41" t="s">
        <v>106</v>
      </c>
      <c r="F41" t="s">
        <v>288</v>
      </c>
      <c r="G41" s="77">
        <v>1930482.05</v>
      </c>
      <c r="H41" s="77">
        <v>1.5698999999999943</v>
      </c>
      <c r="I41" s="77">
        <v>111.892106399291</v>
      </c>
      <c r="J41" s="78">
        <v>-1.1000000000000001E-3</v>
      </c>
      <c r="K41" s="78">
        <v>0</v>
      </c>
    </row>
    <row r="42" spans="2:11">
      <c r="B42" t="s">
        <v>2940</v>
      </c>
      <c r="C42" t="s">
        <v>2941</v>
      </c>
      <c r="D42" t="s">
        <v>123</v>
      </c>
      <c r="E42" t="s">
        <v>106</v>
      </c>
      <c r="F42" t="s">
        <v>291</v>
      </c>
      <c r="G42" s="77">
        <v>7335831.79</v>
      </c>
      <c r="H42" s="77">
        <v>2.3542000000000014</v>
      </c>
      <c r="I42" s="77">
        <v>637.60896118466496</v>
      </c>
      <c r="J42" s="78">
        <v>-6.1000000000000004E-3</v>
      </c>
      <c r="K42" s="78">
        <v>0</v>
      </c>
    </row>
    <row r="43" spans="2:11">
      <c r="B43" t="s">
        <v>2942</v>
      </c>
      <c r="C43" t="s">
        <v>2943</v>
      </c>
      <c r="D43" t="s">
        <v>123</v>
      </c>
      <c r="E43" t="s">
        <v>106</v>
      </c>
      <c r="F43" t="s">
        <v>291</v>
      </c>
      <c r="G43" s="77">
        <v>1654698.9</v>
      </c>
      <c r="H43" s="77">
        <v>3.4582000000000064</v>
      </c>
      <c r="I43" s="77">
        <v>211.266567852382</v>
      </c>
      <c r="J43" s="78">
        <v>-2E-3</v>
      </c>
      <c r="K43" s="78">
        <v>0</v>
      </c>
    </row>
    <row r="44" spans="2:11">
      <c r="B44" t="s">
        <v>2942</v>
      </c>
      <c r="C44" t="s">
        <v>2944</v>
      </c>
      <c r="D44" t="s">
        <v>123</v>
      </c>
      <c r="E44" t="s">
        <v>106</v>
      </c>
      <c r="F44" t="s">
        <v>291</v>
      </c>
      <c r="G44" s="77">
        <v>1654698.9</v>
      </c>
      <c r="H44" s="77">
        <v>3.5882000000000067</v>
      </c>
      <c r="I44" s="77">
        <v>219.208460692822</v>
      </c>
      <c r="J44" s="78">
        <v>-2.0999999999999999E-3</v>
      </c>
      <c r="K44" s="78">
        <v>0</v>
      </c>
    </row>
    <row r="45" spans="2:11">
      <c r="B45" t="s">
        <v>2942</v>
      </c>
      <c r="C45" t="s">
        <v>2945</v>
      </c>
      <c r="D45" t="s">
        <v>123</v>
      </c>
      <c r="E45" t="s">
        <v>106</v>
      </c>
      <c r="F45" t="s">
        <v>291</v>
      </c>
      <c r="G45" s="77">
        <v>4412530.4000000004</v>
      </c>
      <c r="H45" s="77">
        <v>2.0767999999999978</v>
      </c>
      <c r="I45" s="77">
        <v>338.33278053386198</v>
      </c>
      <c r="J45" s="78">
        <v>-3.2000000000000002E-3</v>
      </c>
      <c r="K45" s="78">
        <v>0</v>
      </c>
    </row>
    <row r="46" spans="2:11">
      <c r="B46" t="s">
        <v>2946</v>
      </c>
      <c r="C46" t="s">
        <v>2947</v>
      </c>
      <c r="D46" t="s">
        <v>123</v>
      </c>
      <c r="E46" t="s">
        <v>106</v>
      </c>
      <c r="F46" t="s">
        <v>291</v>
      </c>
      <c r="G46" s="77">
        <v>4412530.4000000004</v>
      </c>
      <c r="H46" s="77">
        <v>2.9641000000000011</v>
      </c>
      <c r="I46" s="77">
        <v>482.883375760989</v>
      </c>
      <c r="J46" s="78">
        <v>-4.5999999999999999E-3</v>
      </c>
      <c r="K46" s="78">
        <v>0</v>
      </c>
    </row>
    <row r="47" spans="2:11">
      <c r="B47" t="s">
        <v>2946</v>
      </c>
      <c r="C47" t="s">
        <v>2948</v>
      </c>
      <c r="D47" t="s">
        <v>123</v>
      </c>
      <c r="E47" t="s">
        <v>106</v>
      </c>
      <c r="F47" t="s">
        <v>291</v>
      </c>
      <c r="G47" s="77">
        <v>2206265.2000000002</v>
      </c>
      <c r="H47" s="77">
        <v>2.9640999999999953</v>
      </c>
      <c r="I47" s="77">
        <v>241.44168788049399</v>
      </c>
      <c r="J47" s="78">
        <v>-2.3E-3</v>
      </c>
      <c r="K47" s="78">
        <v>0</v>
      </c>
    </row>
    <row r="48" spans="2:11">
      <c r="B48" t="s">
        <v>2946</v>
      </c>
      <c r="C48" t="s">
        <v>2949</v>
      </c>
      <c r="D48" t="s">
        <v>123</v>
      </c>
      <c r="E48" t="s">
        <v>106</v>
      </c>
      <c r="F48" t="s">
        <v>291</v>
      </c>
      <c r="G48" s="77">
        <v>4688313.55</v>
      </c>
      <c r="H48" s="77">
        <v>2.0701999999999989</v>
      </c>
      <c r="I48" s="77">
        <v>358.33616857787302</v>
      </c>
      <c r="J48" s="78">
        <v>-3.3999999999999998E-3</v>
      </c>
      <c r="K48" s="78">
        <v>0</v>
      </c>
    </row>
    <row r="49" spans="2:11">
      <c r="B49" t="s">
        <v>2946</v>
      </c>
      <c r="C49" t="s">
        <v>2950</v>
      </c>
      <c r="D49" t="s">
        <v>123</v>
      </c>
      <c r="E49" t="s">
        <v>106</v>
      </c>
      <c r="F49" t="s">
        <v>291</v>
      </c>
      <c r="G49" s="77">
        <v>5239879.8499999996</v>
      </c>
      <c r="H49" s="77">
        <v>2.070199999999998</v>
      </c>
      <c r="I49" s="77">
        <v>400.49336488115199</v>
      </c>
      <c r="J49" s="78">
        <v>-3.8E-3</v>
      </c>
      <c r="K49" s="78">
        <v>0</v>
      </c>
    </row>
    <row r="50" spans="2:11">
      <c r="B50" t="s">
        <v>2951</v>
      </c>
      <c r="C50" t="s">
        <v>2952</v>
      </c>
      <c r="D50" t="s">
        <v>123</v>
      </c>
      <c r="E50" t="s">
        <v>102</v>
      </c>
      <c r="F50" t="s">
        <v>279</v>
      </c>
      <c r="G50" s="77">
        <v>23954392.030000001</v>
      </c>
      <c r="H50" s="77">
        <v>-4.8510999999999997</v>
      </c>
      <c r="I50" s="77">
        <v>-1162.0515117673301</v>
      </c>
      <c r="J50" s="78">
        <v>1.11E-2</v>
      </c>
      <c r="K50" s="78">
        <v>-1E-4</v>
      </c>
    </row>
    <row r="51" spans="2:11">
      <c r="B51" t="s">
        <v>2951</v>
      </c>
      <c r="C51" t="s">
        <v>2953</v>
      </c>
      <c r="D51" t="s">
        <v>123</v>
      </c>
      <c r="E51" t="s">
        <v>102</v>
      </c>
      <c r="F51" t="s">
        <v>279</v>
      </c>
      <c r="G51" s="77">
        <v>9657925.9100000001</v>
      </c>
      <c r="H51" s="77">
        <v>-4.8630000000000004</v>
      </c>
      <c r="I51" s="77">
        <v>-469.6649370033</v>
      </c>
      <c r="J51" s="78">
        <v>4.4999999999999997E-3</v>
      </c>
      <c r="K51" s="78">
        <v>0</v>
      </c>
    </row>
    <row r="52" spans="2:11">
      <c r="B52" t="s">
        <v>2954</v>
      </c>
      <c r="C52" t="s">
        <v>2955</v>
      </c>
      <c r="D52" t="s">
        <v>123</v>
      </c>
      <c r="E52" t="s">
        <v>102</v>
      </c>
      <c r="F52" t="s">
        <v>279</v>
      </c>
      <c r="G52" s="77">
        <v>16400539.699999999</v>
      </c>
      <c r="H52" s="77">
        <v>-4.4904000000000002</v>
      </c>
      <c r="I52" s="77">
        <v>-736.44983468880002</v>
      </c>
      <c r="J52" s="78">
        <v>7.0000000000000001E-3</v>
      </c>
      <c r="K52" s="78">
        <v>-1E-4</v>
      </c>
    </row>
    <row r="53" spans="2:11">
      <c r="B53" t="s">
        <v>2954</v>
      </c>
      <c r="C53" t="s">
        <v>2956</v>
      </c>
      <c r="D53" t="s">
        <v>123</v>
      </c>
      <c r="E53" t="s">
        <v>102</v>
      </c>
      <c r="F53" t="s">
        <v>279</v>
      </c>
      <c r="G53" s="77">
        <v>16858055.850000001</v>
      </c>
      <c r="H53" s="77">
        <v>-4.5260999999999996</v>
      </c>
      <c r="I53" s="77">
        <v>-763.01246582684996</v>
      </c>
      <c r="J53" s="78">
        <v>7.3000000000000001E-3</v>
      </c>
      <c r="K53" s="78">
        <v>-1E-4</v>
      </c>
    </row>
    <row r="54" spans="2:11">
      <c r="B54" t="s">
        <v>2957</v>
      </c>
      <c r="C54" t="s">
        <v>2958</v>
      </c>
      <c r="D54" t="s">
        <v>123</v>
      </c>
      <c r="E54" t="s">
        <v>102</v>
      </c>
      <c r="F54" t="s">
        <v>288</v>
      </c>
      <c r="G54" s="77">
        <v>6014830.5</v>
      </c>
      <c r="H54" s="77">
        <v>-1.5528999999999999</v>
      </c>
      <c r="I54" s="77">
        <v>-93.404302834500001</v>
      </c>
      <c r="J54" s="78">
        <v>8.9999999999999998E-4</v>
      </c>
      <c r="K54" s="78">
        <v>0</v>
      </c>
    </row>
    <row r="55" spans="2:11">
      <c r="B55" t="s">
        <v>2957</v>
      </c>
      <c r="C55" t="s">
        <v>2959</v>
      </c>
      <c r="D55" t="s">
        <v>123</v>
      </c>
      <c r="E55" t="s">
        <v>102</v>
      </c>
      <c r="F55" t="s">
        <v>288</v>
      </c>
      <c r="G55" s="77">
        <v>19029671.649999999</v>
      </c>
      <c r="H55" s="77">
        <v>-1.6452</v>
      </c>
      <c r="I55" s="77">
        <v>-313.07615798580002</v>
      </c>
      <c r="J55" s="78">
        <v>3.0000000000000001E-3</v>
      </c>
      <c r="K55" s="78">
        <v>0</v>
      </c>
    </row>
    <row r="56" spans="2:11">
      <c r="B56" t="s">
        <v>2957</v>
      </c>
      <c r="C56" t="s">
        <v>2960</v>
      </c>
      <c r="D56" t="s">
        <v>123</v>
      </c>
      <c r="E56" t="s">
        <v>102</v>
      </c>
      <c r="F56" t="s">
        <v>288</v>
      </c>
      <c r="G56" s="77">
        <v>7015371.7699999996</v>
      </c>
      <c r="H56" s="77">
        <v>-1.5809</v>
      </c>
      <c r="I56" s="77">
        <v>-110.90601231193</v>
      </c>
      <c r="J56" s="78">
        <v>1.1000000000000001E-3</v>
      </c>
      <c r="K56" s="78">
        <v>0</v>
      </c>
    </row>
    <row r="57" spans="2:11">
      <c r="B57" t="s">
        <v>2957</v>
      </c>
      <c r="C57" t="s">
        <v>2961</v>
      </c>
      <c r="D57" t="s">
        <v>123</v>
      </c>
      <c r="E57" t="s">
        <v>102</v>
      </c>
      <c r="F57" t="s">
        <v>288</v>
      </c>
      <c r="G57" s="77">
        <v>6206398.8200000003</v>
      </c>
      <c r="H57" s="77">
        <v>-1.5529999999999999</v>
      </c>
      <c r="I57" s="77">
        <v>-96.385373674600004</v>
      </c>
      <c r="J57" s="78">
        <v>8.9999999999999998E-4</v>
      </c>
      <c r="K57" s="78">
        <v>0</v>
      </c>
    </row>
    <row r="58" spans="2:11">
      <c r="B58" t="s">
        <v>2957</v>
      </c>
      <c r="C58" t="s">
        <v>2962</v>
      </c>
      <c r="D58" t="s">
        <v>123</v>
      </c>
      <c r="E58" t="s">
        <v>102</v>
      </c>
      <c r="F58" t="s">
        <v>288</v>
      </c>
      <c r="G58" s="77">
        <v>4219190.16</v>
      </c>
      <c r="H58" s="77">
        <v>-1.5809</v>
      </c>
      <c r="I58" s="77">
        <v>-66.70117723944</v>
      </c>
      <c r="J58" s="78">
        <v>5.9999999999999995E-4</v>
      </c>
      <c r="K58" s="78">
        <v>0</v>
      </c>
    </row>
    <row r="59" spans="2:11">
      <c r="B59" t="s">
        <v>2963</v>
      </c>
      <c r="C59" t="s">
        <v>2964</v>
      </c>
      <c r="D59" t="s">
        <v>123</v>
      </c>
      <c r="E59" t="s">
        <v>102</v>
      </c>
      <c r="F59" t="s">
        <v>288</v>
      </c>
      <c r="G59" s="77">
        <v>4531017.21</v>
      </c>
      <c r="H59" s="77">
        <v>-1.119</v>
      </c>
      <c r="I59" s="77">
        <v>-50.702082579900001</v>
      </c>
      <c r="J59" s="78">
        <v>5.0000000000000001E-4</v>
      </c>
      <c r="K59" s="78">
        <v>0</v>
      </c>
    </row>
    <row r="60" spans="2:11">
      <c r="B60" t="s">
        <v>2963</v>
      </c>
      <c r="C60" t="s">
        <v>2965</v>
      </c>
      <c r="D60" t="s">
        <v>123</v>
      </c>
      <c r="E60" t="s">
        <v>102</v>
      </c>
      <c r="F60" t="s">
        <v>288</v>
      </c>
      <c r="G60" s="77">
        <v>4026433.99</v>
      </c>
      <c r="H60" s="77">
        <v>-1.1355999999999999</v>
      </c>
      <c r="I60" s="77">
        <v>-45.724184390440001</v>
      </c>
      <c r="J60" s="78">
        <v>4.0000000000000002E-4</v>
      </c>
      <c r="K60" s="78">
        <v>0</v>
      </c>
    </row>
    <row r="61" spans="2:11">
      <c r="B61" t="s">
        <v>2963</v>
      </c>
      <c r="C61" t="s">
        <v>2966</v>
      </c>
      <c r="D61" t="s">
        <v>123</v>
      </c>
      <c r="E61" t="s">
        <v>102</v>
      </c>
      <c r="F61" t="s">
        <v>288</v>
      </c>
      <c r="G61" s="77">
        <v>24359925.640000001</v>
      </c>
      <c r="H61" s="77">
        <v>-1.1355999999999999</v>
      </c>
      <c r="I61" s="77">
        <v>-276.63131556783998</v>
      </c>
      <c r="J61" s="78">
        <v>2.5999999999999999E-3</v>
      </c>
      <c r="K61" s="78">
        <v>0</v>
      </c>
    </row>
    <row r="62" spans="2:11">
      <c r="B62" t="s">
        <v>2963</v>
      </c>
      <c r="C62" t="s">
        <v>2967</v>
      </c>
      <c r="D62" t="s">
        <v>123</v>
      </c>
      <c r="E62" t="s">
        <v>102</v>
      </c>
      <c r="F62" t="s">
        <v>288</v>
      </c>
      <c r="G62" s="77">
        <v>2492803.9300000002</v>
      </c>
      <c r="H62" s="77">
        <v>-1.1355999999999999</v>
      </c>
      <c r="I62" s="77">
        <v>-28.308281429080001</v>
      </c>
      <c r="J62" s="78">
        <v>2.9999999999999997E-4</v>
      </c>
      <c r="K62" s="78">
        <v>0</v>
      </c>
    </row>
    <row r="63" spans="2:11">
      <c r="B63" t="s">
        <v>2963</v>
      </c>
      <c r="C63" t="s">
        <v>2968</v>
      </c>
      <c r="D63" t="s">
        <v>123</v>
      </c>
      <c r="E63" t="s">
        <v>102</v>
      </c>
      <c r="F63" t="s">
        <v>288</v>
      </c>
      <c r="G63" s="77">
        <v>8726247.9600000009</v>
      </c>
      <c r="H63" s="77">
        <v>-1.119</v>
      </c>
      <c r="I63" s="77">
        <v>-97.646714672399995</v>
      </c>
      <c r="J63" s="78">
        <v>8.9999999999999998E-4</v>
      </c>
      <c r="K63" s="78">
        <v>0</v>
      </c>
    </row>
    <row r="64" spans="2:11">
      <c r="B64" t="s">
        <v>2969</v>
      </c>
      <c r="C64" t="s">
        <v>2970</v>
      </c>
      <c r="D64" t="s">
        <v>123</v>
      </c>
      <c r="E64" t="s">
        <v>102</v>
      </c>
      <c r="F64" t="s">
        <v>279</v>
      </c>
      <c r="G64" s="77">
        <v>7219640.8600000003</v>
      </c>
      <c r="H64" s="77">
        <v>-1.2878000000000001</v>
      </c>
      <c r="I64" s="77">
        <v>-92.974534995080006</v>
      </c>
      <c r="J64" s="78">
        <v>8.9999999999999998E-4</v>
      </c>
      <c r="K64" s="78">
        <v>0</v>
      </c>
    </row>
    <row r="65" spans="2:11">
      <c r="B65" t="s">
        <v>2969</v>
      </c>
      <c r="C65" t="s">
        <v>2971</v>
      </c>
      <c r="D65" t="s">
        <v>123</v>
      </c>
      <c r="E65" t="s">
        <v>102</v>
      </c>
      <c r="F65" t="s">
        <v>279</v>
      </c>
      <c r="G65" s="77">
        <v>16808541.739999998</v>
      </c>
      <c r="H65" s="77">
        <v>-2.7088000000000001</v>
      </c>
      <c r="I65" s="77">
        <v>-455.30977865312002</v>
      </c>
      <c r="J65" s="78">
        <v>4.3E-3</v>
      </c>
      <c r="K65" s="78">
        <v>0</v>
      </c>
    </row>
    <row r="66" spans="2:11">
      <c r="B66" t="s">
        <v>2969</v>
      </c>
      <c r="C66" t="s">
        <v>2972</v>
      </c>
      <c r="D66" t="s">
        <v>123</v>
      </c>
      <c r="E66" t="s">
        <v>102</v>
      </c>
      <c r="F66" t="s">
        <v>279</v>
      </c>
      <c r="G66" s="77">
        <v>5927462.4000000004</v>
      </c>
      <c r="H66" s="77">
        <v>-2.7948</v>
      </c>
      <c r="I66" s="77">
        <v>-165.66071915520001</v>
      </c>
      <c r="J66" s="78">
        <v>1.6000000000000001E-3</v>
      </c>
      <c r="K66" s="78">
        <v>0</v>
      </c>
    </row>
    <row r="67" spans="2:11">
      <c r="B67" t="s">
        <v>2969</v>
      </c>
      <c r="C67" t="s">
        <v>2973</v>
      </c>
      <c r="D67" t="s">
        <v>123</v>
      </c>
      <c r="E67" t="s">
        <v>102</v>
      </c>
      <c r="F67" t="s">
        <v>279</v>
      </c>
      <c r="G67" s="77">
        <v>10046780.15</v>
      </c>
      <c r="H67" s="77">
        <v>-1.0791999999999999</v>
      </c>
      <c r="I67" s="77">
        <v>-108.4248513788</v>
      </c>
      <c r="J67" s="78">
        <v>1E-3</v>
      </c>
      <c r="K67" s="78">
        <v>0</v>
      </c>
    </row>
    <row r="68" spans="2:11">
      <c r="B68" t="s">
        <v>2969</v>
      </c>
      <c r="C68" t="s">
        <v>2974</v>
      </c>
      <c r="D68" t="s">
        <v>123</v>
      </c>
      <c r="E68" t="s">
        <v>102</v>
      </c>
      <c r="F68" t="s">
        <v>279</v>
      </c>
      <c r="G68" s="77">
        <v>19065302.829999998</v>
      </c>
      <c r="H68" s="77">
        <v>-1.2041999999999999</v>
      </c>
      <c r="I68" s="77">
        <v>-229.58437667886</v>
      </c>
      <c r="J68" s="78">
        <v>2.2000000000000001E-3</v>
      </c>
      <c r="K68" s="78">
        <v>0</v>
      </c>
    </row>
    <row r="69" spans="2:11">
      <c r="B69" t="s">
        <v>2975</v>
      </c>
      <c r="C69" t="s">
        <v>2976</v>
      </c>
      <c r="D69" t="s">
        <v>123</v>
      </c>
      <c r="E69" t="s">
        <v>102</v>
      </c>
      <c r="F69" t="s">
        <v>288</v>
      </c>
      <c r="G69" s="77">
        <v>10383723.539999999</v>
      </c>
      <c r="H69" s="77">
        <v>-1.2491000000000001</v>
      </c>
      <c r="I69" s="77">
        <v>-129.70309073813999</v>
      </c>
      <c r="J69" s="78">
        <v>1.1999999999999999E-3</v>
      </c>
      <c r="K69" s="78">
        <v>0</v>
      </c>
    </row>
    <row r="70" spans="2:11">
      <c r="B70" t="s">
        <v>2975</v>
      </c>
      <c r="C70" t="s">
        <v>2977</v>
      </c>
      <c r="D70" t="s">
        <v>123</v>
      </c>
      <c r="E70" t="s">
        <v>102</v>
      </c>
      <c r="F70" t="s">
        <v>288</v>
      </c>
      <c r="G70" s="77">
        <v>8653102.9499999993</v>
      </c>
      <c r="H70" s="77">
        <v>-1.2491000000000001</v>
      </c>
      <c r="I70" s="77">
        <v>-108.08590894845</v>
      </c>
      <c r="J70" s="78">
        <v>1E-3</v>
      </c>
      <c r="K70" s="78">
        <v>0</v>
      </c>
    </row>
    <row r="71" spans="2:11">
      <c r="B71" t="s">
        <v>2975</v>
      </c>
      <c r="C71" t="s">
        <v>2978</v>
      </c>
      <c r="D71" t="s">
        <v>123</v>
      </c>
      <c r="E71" t="s">
        <v>102</v>
      </c>
      <c r="F71" t="s">
        <v>288</v>
      </c>
      <c r="G71" s="77">
        <v>13106889.859999999</v>
      </c>
      <c r="H71" s="77">
        <v>-1.2211000000000001</v>
      </c>
      <c r="I71" s="77">
        <v>-160.04823208046</v>
      </c>
      <c r="J71" s="78">
        <v>1.5E-3</v>
      </c>
      <c r="K71" s="78">
        <v>0</v>
      </c>
    </row>
    <row r="72" spans="2:11">
      <c r="B72" t="s">
        <v>2979</v>
      </c>
      <c r="C72" t="s">
        <v>2980</v>
      </c>
      <c r="D72" t="s">
        <v>123</v>
      </c>
      <c r="E72" t="s">
        <v>102</v>
      </c>
      <c r="F72" t="s">
        <v>288</v>
      </c>
      <c r="G72" s="77">
        <v>4035700.3</v>
      </c>
      <c r="H72" s="77">
        <v>-0.90339999999999998</v>
      </c>
      <c r="I72" s="77">
        <v>-36.458516510199999</v>
      </c>
      <c r="J72" s="78">
        <v>2.9999999999999997E-4</v>
      </c>
      <c r="K72" s="78">
        <v>0</v>
      </c>
    </row>
    <row r="73" spans="2:11">
      <c r="B73" t="s">
        <v>2979</v>
      </c>
      <c r="C73" t="s">
        <v>2981</v>
      </c>
      <c r="D73" t="s">
        <v>123</v>
      </c>
      <c r="E73" t="s">
        <v>102</v>
      </c>
      <c r="F73" t="s">
        <v>291</v>
      </c>
      <c r="G73" s="77">
        <v>14143097.59</v>
      </c>
      <c r="H73" s="77">
        <v>-0.77390000000000003</v>
      </c>
      <c r="I73" s="77">
        <v>-109.45343224901001</v>
      </c>
      <c r="J73" s="78">
        <v>1E-3</v>
      </c>
      <c r="K73" s="78">
        <v>0</v>
      </c>
    </row>
    <row r="74" spans="2:11">
      <c r="B74" t="s">
        <v>2979</v>
      </c>
      <c r="C74" t="s">
        <v>2982</v>
      </c>
      <c r="D74" t="s">
        <v>123</v>
      </c>
      <c r="E74" t="s">
        <v>102</v>
      </c>
      <c r="F74" t="s">
        <v>291</v>
      </c>
      <c r="G74" s="77">
        <v>10104694.619999999</v>
      </c>
      <c r="H74" s="77">
        <v>-0.74919999999999998</v>
      </c>
      <c r="I74" s="77">
        <v>-75.704372093040007</v>
      </c>
      <c r="J74" s="78">
        <v>6.9999999999999999E-4</v>
      </c>
      <c r="K74" s="78">
        <v>0</v>
      </c>
    </row>
    <row r="75" spans="2:11">
      <c r="B75" t="s">
        <v>2979</v>
      </c>
      <c r="C75" t="s">
        <v>2983</v>
      </c>
      <c r="D75" t="s">
        <v>123</v>
      </c>
      <c r="E75" t="s">
        <v>102</v>
      </c>
      <c r="F75" t="s">
        <v>291</v>
      </c>
      <c r="G75" s="77">
        <v>7006623.0300000003</v>
      </c>
      <c r="H75" s="77">
        <v>-0.74919999999999998</v>
      </c>
      <c r="I75" s="77">
        <v>-52.493619740760003</v>
      </c>
      <c r="J75" s="78">
        <v>5.0000000000000001E-4</v>
      </c>
      <c r="K75" s="78">
        <v>0</v>
      </c>
    </row>
    <row r="76" spans="2:11">
      <c r="B76" t="s">
        <v>2979</v>
      </c>
      <c r="C76" t="s">
        <v>2984</v>
      </c>
      <c r="D76" t="s">
        <v>123</v>
      </c>
      <c r="E76" t="s">
        <v>102</v>
      </c>
      <c r="F76" t="s">
        <v>288</v>
      </c>
      <c r="G76" s="77">
        <v>10946871.4</v>
      </c>
      <c r="H76" s="77">
        <v>-0.90339999999999998</v>
      </c>
      <c r="I76" s="77">
        <v>-98.894036227599997</v>
      </c>
      <c r="J76" s="78">
        <v>8.9999999999999998E-4</v>
      </c>
      <c r="K76" s="78">
        <v>0</v>
      </c>
    </row>
    <row r="77" spans="2:11">
      <c r="B77" t="s">
        <v>2985</v>
      </c>
      <c r="C77" t="s">
        <v>2986</v>
      </c>
      <c r="D77" t="s">
        <v>123</v>
      </c>
      <c r="E77" t="s">
        <v>102</v>
      </c>
      <c r="F77" t="s">
        <v>282</v>
      </c>
      <c r="G77" s="77">
        <v>178827.85</v>
      </c>
      <c r="H77" s="77">
        <v>-2.2254</v>
      </c>
      <c r="I77" s="77">
        <v>-3.9796349739000001</v>
      </c>
      <c r="J77" s="78">
        <v>0</v>
      </c>
      <c r="K77" s="78">
        <v>0</v>
      </c>
    </row>
    <row r="78" spans="2:11">
      <c r="B78" t="s">
        <v>2985</v>
      </c>
      <c r="C78" t="s">
        <v>2987</v>
      </c>
      <c r="D78" t="s">
        <v>123</v>
      </c>
      <c r="E78" t="s">
        <v>102</v>
      </c>
      <c r="F78" t="s">
        <v>282</v>
      </c>
      <c r="G78" s="77">
        <v>7149142.3700000001</v>
      </c>
      <c r="H78" s="77">
        <v>-2.2820999999999998</v>
      </c>
      <c r="I78" s="77">
        <v>-163.15057802576999</v>
      </c>
      <c r="J78" s="78">
        <v>1.6000000000000001E-3</v>
      </c>
      <c r="K78" s="78">
        <v>0</v>
      </c>
    </row>
    <row r="79" spans="2:11">
      <c r="B79" t="s">
        <v>2985</v>
      </c>
      <c r="C79" t="s">
        <v>2988</v>
      </c>
      <c r="D79" t="s">
        <v>123</v>
      </c>
      <c r="E79" t="s">
        <v>102</v>
      </c>
      <c r="F79" t="s">
        <v>288</v>
      </c>
      <c r="G79" s="77">
        <v>6781954.4699999997</v>
      </c>
      <c r="H79" s="77">
        <v>0.2666</v>
      </c>
      <c r="I79" s="77">
        <v>18.08069061702</v>
      </c>
      <c r="J79" s="78">
        <v>-2.0000000000000001E-4</v>
      </c>
      <c r="K79" s="78">
        <v>0</v>
      </c>
    </row>
    <row r="80" spans="2:11">
      <c r="B80" t="s">
        <v>2985</v>
      </c>
      <c r="C80" t="s">
        <v>2989</v>
      </c>
      <c r="D80" t="s">
        <v>123</v>
      </c>
      <c r="E80" t="s">
        <v>102</v>
      </c>
      <c r="F80" t="s">
        <v>282</v>
      </c>
      <c r="G80" s="77">
        <v>4133818.43</v>
      </c>
      <c r="H80" s="77">
        <v>-3.1734</v>
      </c>
      <c r="I80" s="77">
        <v>-131.18259405762001</v>
      </c>
      <c r="J80" s="78">
        <v>1.2999999999999999E-3</v>
      </c>
      <c r="K80" s="78">
        <v>0</v>
      </c>
    </row>
    <row r="81" spans="2:11">
      <c r="B81" t="s">
        <v>2985</v>
      </c>
      <c r="C81" t="s">
        <v>2990</v>
      </c>
      <c r="D81" t="s">
        <v>123</v>
      </c>
      <c r="E81" t="s">
        <v>102</v>
      </c>
      <c r="F81" t="s">
        <v>288</v>
      </c>
      <c r="G81" s="77">
        <v>5092335.8600000003</v>
      </c>
      <c r="H81" s="77">
        <v>0.29360000000000003</v>
      </c>
      <c r="I81" s="77">
        <v>14.95109808496</v>
      </c>
      <c r="J81" s="78">
        <v>-1E-4</v>
      </c>
      <c r="K81" s="78">
        <v>0</v>
      </c>
    </row>
    <row r="82" spans="2:11">
      <c r="B82" t="s">
        <v>2985</v>
      </c>
      <c r="C82" t="s">
        <v>2991</v>
      </c>
      <c r="D82" t="s">
        <v>123</v>
      </c>
      <c r="E82" t="s">
        <v>102</v>
      </c>
      <c r="F82" t="s">
        <v>288</v>
      </c>
      <c r="G82" s="77">
        <v>2036382.78</v>
      </c>
      <c r="H82" s="77">
        <v>0.2666</v>
      </c>
      <c r="I82" s="77">
        <v>5.4289964914800004</v>
      </c>
      <c r="J82" s="78">
        <v>-1E-4</v>
      </c>
      <c r="K82" s="78">
        <v>0</v>
      </c>
    </row>
    <row r="83" spans="2:11">
      <c r="B83" t="s">
        <v>2985</v>
      </c>
      <c r="C83" t="s">
        <v>2992</v>
      </c>
      <c r="D83" t="s">
        <v>123</v>
      </c>
      <c r="E83" t="s">
        <v>102</v>
      </c>
      <c r="F83" t="s">
        <v>282</v>
      </c>
      <c r="G83" s="77">
        <v>9749663.4900000002</v>
      </c>
      <c r="H83" s="77">
        <v>-3.1734</v>
      </c>
      <c r="I83" s="77">
        <v>-309.39582119165999</v>
      </c>
      <c r="J83" s="78">
        <v>3.0000000000000001E-3</v>
      </c>
      <c r="K83" s="78">
        <v>0</v>
      </c>
    </row>
    <row r="84" spans="2:11">
      <c r="B84" t="s">
        <v>2985</v>
      </c>
      <c r="C84" t="s">
        <v>2993</v>
      </c>
      <c r="D84" t="s">
        <v>123</v>
      </c>
      <c r="E84" t="s">
        <v>102</v>
      </c>
      <c r="F84" t="s">
        <v>282</v>
      </c>
      <c r="G84" s="77">
        <v>9840087.3900000006</v>
      </c>
      <c r="H84" s="77">
        <v>-2.2252999999999998</v>
      </c>
      <c r="I84" s="77">
        <v>-218.97146468967</v>
      </c>
      <c r="J84" s="78">
        <v>2.0999999999999999E-3</v>
      </c>
      <c r="K84" s="78">
        <v>0</v>
      </c>
    </row>
    <row r="85" spans="2:11">
      <c r="B85" t="s">
        <v>2985</v>
      </c>
      <c r="C85" t="s">
        <v>2994</v>
      </c>
      <c r="D85" t="s">
        <v>123</v>
      </c>
      <c r="E85" t="s">
        <v>102</v>
      </c>
      <c r="F85" t="s">
        <v>282</v>
      </c>
      <c r="G85" s="77">
        <v>10165376.77</v>
      </c>
      <c r="H85" s="77">
        <v>-2.2254999999999998</v>
      </c>
      <c r="I85" s="77">
        <v>-226.23046001635001</v>
      </c>
      <c r="J85" s="78">
        <v>2.2000000000000001E-3</v>
      </c>
      <c r="K85" s="78">
        <v>0</v>
      </c>
    </row>
    <row r="86" spans="2:11">
      <c r="B86" t="s">
        <v>2995</v>
      </c>
      <c r="C86" t="s">
        <v>2996</v>
      </c>
      <c r="D86" t="s">
        <v>123</v>
      </c>
      <c r="E86" t="s">
        <v>102</v>
      </c>
      <c r="F86" t="s">
        <v>279</v>
      </c>
      <c r="G86" s="77">
        <v>7979559.9400000004</v>
      </c>
      <c r="H86" s="77">
        <v>-2.7892999999999999</v>
      </c>
      <c r="I86" s="77">
        <v>-222.57386540642</v>
      </c>
      <c r="J86" s="78">
        <v>2.0999999999999999E-3</v>
      </c>
      <c r="K86" s="78">
        <v>0</v>
      </c>
    </row>
    <row r="87" spans="2:11">
      <c r="B87" t="s">
        <v>2995</v>
      </c>
      <c r="C87" t="s">
        <v>2997</v>
      </c>
      <c r="D87" t="s">
        <v>123</v>
      </c>
      <c r="E87" t="s">
        <v>102</v>
      </c>
      <c r="F87" t="s">
        <v>279</v>
      </c>
      <c r="G87" s="77">
        <v>7880117.4100000001</v>
      </c>
      <c r="H87" s="77">
        <v>-2.7892999999999999</v>
      </c>
      <c r="I87" s="77">
        <v>-219.80011491713</v>
      </c>
      <c r="J87" s="78">
        <v>2.0999999999999999E-3</v>
      </c>
      <c r="K87" s="78">
        <v>0</v>
      </c>
    </row>
    <row r="88" spans="2:11">
      <c r="B88" t="s">
        <v>2995</v>
      </c>
      <c r="C88" t="s">
        <v>2998</v>
      </c>
      <c r="D88" t="s">
        <v>123</v>
      </c>
      <c r="E88" t="s">
        <v>102</v>
      </c>
      <c r="F88" t="s">
        <v>279</v>
      </c>
      <c r="G88" s="77">
        <v>7317984.4800000004</v>
      </c>
      <c r="H88" s="77">
        <v>-2.7892999999999999</v>
      </c>
      <c r="I88" s="77">
        <v>-204.12054110064</v>
      </c>
      <c r="J88" s="78">
        <v>1.9E-3</v>
      </c>
      <c r="K88" s="78">
        <v>0</v>
      </c>
    </row>
    <row r="89" spans="2:11">
      <c r="B89" t="s">
        <v>2999</v>
      </c>
      <c r="C89" t="s">
        <v>3000</v>
      </c>
      <c r="D89" t="s">
        <v>123</v>
      </c>
      <c r="E89" t="s">
        <v>102</v>
      </c>
      <c r="F89" t="s">
        <v>288</v>
      </c>
      <c r="G89" s="77">
        <v>8021980.2699999996</v>
      </c>
      <c r="H89" s="77">
        <v>-1.2649999999999999</v>
      </c>
      <c r="I89" s="77">
        <v>-101.47805041549999</v>
      </c>
      <c r="J89" s="78">
        <v>1E-3</v>
      </c>
      <c r="K89" s="78">
        <v>0</v>
      </c>
    </row>
    <row r="90" spans="2:11">
      <c r="B90" t="s">
        <v>2999</v>
      </c>
      <c r="C90" t="s">
        <v>3001</v>
      </c>
      <c r="D90" t="s">
        <v>123</v>
      </c>
      <c r="E90" t="s">
        <v>102</v>
      </c>
      <c r="F90" t="s">
        <v>288</v>
      </c>
      <c r="G90" s="77">
        <v>22060445.73</v>
      </c>
      <c r="H90" s="77">
        <v>-1.2649999999999999</v>
      </c>
      <c r="I90" s="77">
        <v>-279.06463848449999</v>
      </c>
      <c r="J90" s="78">
        <v>2.7000000000000001E-3</v>
      </c>
      <c r="K90" s="78">
        <v>0</v>
      </c>
    </row>
    <row r="91" spans="2:11">
      <c r="B91" t="s">
        <v>2999</v>
      </c>
      <c r="C91" t="s">
        <v>3002</v>
      </c>
      <c r="D91" t="s">
        <v>123</v>
      </c>
      <c r="E91" t="s">
        <v>102</v>
      </c>
      <c r="F91" t="s">
        <v>288</v>
      </c>
      <c r="G91" s="77">
        <v>7025024.1799999997</v>
      </c>
      <c r="H91" s="77">
        <v>-1.1815</v>
      </c>
      <c r="I91" s="77">
        <v>-83.000660686700002</v>
      </c>
      <c r="J91" s="78">
        <v>8.0000000000000004E-4</v>
      </c>
      <c r="K91" s="78">
        <v>0</v>
      </c>
    </row>
    <row r="92" spans="2:11">
      <c r="B92" t="s">
        <v>2999</v>
      </c>
      <c r="C92" t="s">
        <v>3003</v>
      </c>
      <c r="D92" t="s">
        <v>123</v>
      </c>
      <c r="E92" t="s">
        <v>102</v>
      </c>
      <c r="F92" t="s">
        <v>288</v>
      </c>
      <c r="G92" s="77">
        <v>25061793.760000002</v>
      </c>
      <c r="H92" s="77">
        <v>-1.2928999999999999</v>
      </c>
      <c r="I92" s="77">
        <v>-324.02393152304001</v>
      </c>
      <c r="J92" s="78">
        <v>3.0999999999999999E-3</v>
      </c>
      <c r="K92" s="78">
        <v>0</v>
      </c>
    </row>
    <row r="93" spans="2:11">
      <c r="B93" t="s">
        <v>2999</v>
      </c>
      <c r="C93" t="s">
        <v>3004</v>
      </c>
      <c r="D93" t="s">
        <v>123</v>
      </c>
      <c r="E93" t="s">
        <v>102</v>
      </c>
      <c r="F93" t="s">
        <v>288</v>
      </c>
      <c r="G93" s="77">
        <v>9121182.0500000007</v>
      </c>
      <c r="H93" s="77">
        <v>-1.2650999999999999</v>
      </c>
      <c r="I93" s="77">
        <v>-115.39207411455</v>
      </c>
      <c r="J93" s="78">
        <v>1.1000000000000001E-3</v>
      </c>
      <c r="K93" s="78">
        <v>0</v>
      </c>
    </row>
    <row r="94" spans="2:11">
      <c r="B94" t="s">
        <v>3005</v>
      </c>
      <c r="C94" t="s">
        <v>3006</v>
      </c>
      <c r="D94" t="s">
        <v>123</v>
      </c>
      <c r="E94" t="s">
        <v>102</v>
      </c>
      <c r="F94" t="s">
        <v>279</v>
      </c>
      <c r="G94" s="77">
        <v>179453.4</v>
      </c>
      <c r="H94" s="77">
        <v>-1.5636000000000001</v>
      </c>
      <c r="I94" s="77">
        <v>-2.8059333623999998</v>
      </c>
      <c r="J94" s="78">
        <v>0</v>
      </c>
      <c r="K94" s="78">
        <v>0</v>
      </c>
    </row>
    <row r="95" spans="2:11">
      <c r="B95" t="s">
        <v>3005</v>
      </c>
      <c r="C95" t="s">
        <v>3007</v>
      </c>
      <c r="D95" t="s">
        <v>123</v>
      </c>
      <c r="E95" t="s">
        <v>102</v>
      </c>
      <c r="F95" t="s">
        <v>279</v>
      </c>
      <c r="G95" s="77">
        <v>2690536.69</v>
      </c>
      <c r="H95" s="77">
        <v>-1.6115999999999999</v>
      </c>
      <c r="I95" s="77">
        <v>-43.36068929604</v>
      </c>
      <c r="J95" s="78">
        <v>4.0000000000000002E-4</v>
      </c>
      <c r="K95" s="78">
        <v>0</v>
      </c>
    </row>
    <row r="96" spans="2:11">
      <c r="B96" t="s">
        <v>3005</v>
      </c>
      <c r="C96" t="s">
        <v>3008</v>
      </c>
      <c r="D96" t="s">
        <v>123</v>
      </c>
      <c r="E96" t="s">
        <v>102</v>
      </c>
      <c r="F96" t="s">
        <v>279</v>
      </c>
      <c r="G96" s="77">
        <v>5998283.5099999998</v>
      </c>
      <c r="H96" s="77">
        <v>-1.2725</v>
      </c>
      <c r="I96" s="77">
        <v>-76.328157664749995</v>
      </c>
      <c r="J96" s="78">
        <v>6.9999999999999999E-4</v>
      </c>
      <c r="K96" s="78">
        <v>0</v>
      </c>
    </row>
    <row r="97" spans="2:11">
      <c r="B97" t="s">
        <v>3005</v>
      </c>
      <c r="C97" t="s">
        <v>3009</v>
      </c>
      <c r="D97" t="s">
        <v>123</v>
      </c>
      <c r="E97" t="s">
        <v>102</v>
      </c>
      <c r="F97" t="s">
        <v>279</v>
      </c>
      <c r="G97" s="77">
        <v>5978427.1299999999</v>
      </c>
      <c r="H97" s="77">
        <v>-1.6088</v>
      </c>
      <c r="I97" s="77">
        <v>-96.180935667439996</v>
      </c>
      <c r="J97" s="78">
        <v>8.9999999999999998E-4</v>
      </c>
      <c r="K97" s="78">
        <v>0</v>
      </c>
    </row>
    <row r="98" spans="2:11">
      <c r="B98" t="s">
        <v>3005</v>
      </c>
      <c r="C98" t="s">
        <v>3010</v>
      </c>
      <c r="D98" t="s">
        <v>123</v>
      </c>
      <c r="E98" t="s">
        <v>102</v>
      </c>
      <c r="F98" t="s">
        <v>279</v>
      </c>
      <c r="G98" s="77">
        <v>5977599.7800000003</v>
      </c>
      <c r="H98" s="77">
        <v>-1.6229</v>
      </c>
      <c r="I98" s="77">
        <v>-97.01046682962</v>
      </c>
      <c r="J98" s="78">
        <v>8.9999999999999998E-4</v>
      </c>
      <c r="K98" s="78">
        <v>0</v>
      </c>
    </row>
    <row r="99" spans="2:11">
      <c r="B99" t="s">
        <v>3005</v>
      </c>
      <c r="C99" t="s">
        <v>3011</v>
      </c>
      <c r="D99" t="s">
        <v>123</v>
      </c>
      <c r="E99" t="s">
        <v>102</v>
      </c>
      <c r="F99" t="s">
        <v>279</v>
      </c>
      <c r="G99" s="77">
        <v>22728083.649999999</v>
      </c>
      <c r="H99" s="77">
        <v>-1.5639000000000001</v>
      </c>
      <c r="I99" s="77">
        <v>-355.44450020235001</v>
      </c>
      <c r="J99" s="78">
        <v>3.3999999999999998E-3</v>
      </c>
      <c r="K99" s="78">
        <v>0</v>
      </c>
    </row>
    <row r="100" spans="2:11">
      <c r="B100" t="s">
        <v>3005</v>
      </c>
      <c r="C100" t="s">
        <v>3012</v>
      </c>
      <c r="D100" t="s">
        <v>123</v>
      </c>
      <c r="E100" t="s">
        <v>102</v>
      </c>
      <c r="F100" t="s">
        <v>279</v>
      </c>
      <c r="G100" s="77">
        <v>12335964.640000001</v>
      </c>
      <c r="H100" s="77">
        <v>-1.6229</v>
      </c>
      <c r="I100" s="77">
        <v>-200.20037014255999</v>
      </c>
      <c r="J100" s="78">
        <v>1.9E-3</v>
      </c>
      <c r="K100" s="78">
        <v>0</v>
      </c>
    </row>
    <row r="101" spans="2:11">
      <c r="B101" t="s">
        <v>3013</v>
      </c>
      <c r="C101" t="s">
        <v>3014</v>
      </c>
      <c r="D101" t="s">
        <v>123</v>
      </c>
      <c r="E101" t="s">
        <v>102</v>
      </c>
      <c r="F101" t="s">
        <v>291</v>
      </c>
      <c r="G101" s="77">
        <v>19120321.57</v>
      </c>
      <c r="H101" s="77">
        <v>-0.43109999999999998</v>
      </c>
      <c r="I101" s="77">
        <v>-82.427706288270002</v>
      </c>
      <c r="J101" s="78">
        <v>8.0000000000000004E-4</v>
      </c>
      <c r="K101" s="78">
        <v>0</v>
      </c>
    </row>
    <row r="102" spans="2:11">
      <c r="B102" t="s">
        <v>3013</v>
      </c>
      <c r="C102" t="s">
        <v>3015</v>
      </c>
      <c r="D102" t="s">
        <v>123</v>
      </c>
      <c r="E102" t="s">
        <v>102</v>
      </c>
      <c r="F102" t="s">
        <v>291</v>
      </c>
      <c r="G102" s="77">
        <v>6254206.0199999996</v>
      </c>
      <c r="H102" s="77">
        <v>-4.7300000000000002E-2</v>
      </c>
      <c r="I102" s="77">
        <v>-2.95823944746</v>
      </c>
      <c r="J102" s="78">
        <v>0</v>
      </c>
      <c r="K102" s="78">
        <v>0</v>
      </c>
    </row>
    <row r="103" spans="2:11">
      <c r="B103" t="s">
        <v>3013</v>
      </c>
      <c r="C103" t="s">
        <v>3016</v>
      </c>
      <c r="D103" t="s">
        <v>123</v>
      </c>
      <c r="E103" t="s">
        <v>102</v>
      </c>
      <c r="F103" t="s">
        <v>291</v>
      </c>
      <c r="G103" s="77">
        <v>4233122.55</v>
      </c>
      <c r="H103" s="77">
        <v>-0.51370000000000005</v>
      </c>
      <c r="I103" s="77">
        <v>-21.745550539349999</v>
      </c>
      <c r="J103" s="78">
        <v>2.0000000000000001E-4</v>
      </c>
      <c r="K103" s="78">
        <v>0</v>
      </c>
    </row>
    <row r="104" spans="2:11">
      <c r="B104" t="s">
        <v>3017</v>
      </c>
      <c r="C104" t="s">
        <v>3018</v>
      </c>
      <c r="D104" t="s">
        <v>123</v>
      </c>
      <c r="E104" t="s">
        <v>102</v>
      </c>
      <c r="F104" t="s">
        <v>282</v>
      </c>
      <c r="G104" s="77">
        <v>10031678.27</v>
      </c>
      <c r="H104" s="77">
        <v>-2.9367999999999999</v>
      </c>
      <c r="I104" s="77">
        <v>-294.61032743336</v>
      </c>
      <c r="J104" s="78">
        <v>2.8E-3</v>
      </c>
      <c r="K104" s="78">
        <v>0</v>
      </c>
    </row>
    <row r="105" spans="2:11">
      <c r="B105" t="s">
        <v>3017</v>
      </c>
      <c r="C105" t="s">
        <v>3019</v>
      </c>
      <c r="D105" t="s">
        <v>123</v>
      </c>
      <c r="E105" t="s">
        <v>102</v>
      </c>
      <c r="F105" t="s">
        <v>282</v>
      </c>
      <c r="G105" s="77">
        <v>9050717.5999999996</v>
      </c>
      <c r="H105" s="77">
        <v>-2.9079000000000002</v>
      </c>
      <c r="I105" s="77">
        <v>-263.18581709040001</v>
      </c>
      <c r="J105" s="78">
        <v>2.5000000000000001E-3</v>
      </c>
      <c r="K105" s="78">
        <v>0</v>
      </c>
    </row>
    <row r="106" spans="2:11">
      <c r="B106" t="s">
        <v>3017</v>
      </c>
      <c r="C106" t="s">
        <v>3020</v>
      </c>
      <c r="D106" t="s">
        <v>123</v>
      </c>
      <c r="E106" t="s">
        <v>102</v>
      </c>
      <c r="F106" t="s">
        <v>282</v>
      </c>
      <c r="G106" s="77">
        <v>9057909.4900000002</v>
      </c>
      <c r="H106" s="77">
        <v>-2.9367000000000001</v>
      </c>
      <c r="I106" s="77">
        <v>-266.00362799282999</v>
      </c>
      <c r="J106" s="78">
        <v>2.5000000000000001E-3</v>
      </c>
      <c r="K106" s="78">
        <v>0</v>
      </c>
    </row>
    <row r="107" spans="2:11">
      <c r="B107" t="s">
        <v>3017</v>
      </c>
      <c r="C107" t="s">
        <v>3021</v>
      </c>
      <c r="D107" t="s">
        <v>123</v>
      </c>
      <c r="E107" t="s">
        <v>102</v>
      </c>
      <c r="F107" t="s">
        <v>282</v>
      </c>
      <c r="G107" s="77">
        <v>1129799.8799999999</v>
      </c>
      <c r="H107" s="77">
        <v>-1.8837999999999999</v>
      </c>
      <c r="I107" s="77">
        <v>-21.283170139439999</v>
      </c>
      <c r="J107" s="78">
        <v>2.0000000000000001E-4</v>
      </c>
      <c r="K107" s="78">
        <v>0</v>
      </c>
    </row>
    <row r="108" spans="2:11">
      <c r="B108" t="s">
        <v>3022</v>
      </c>
      <c r="C108" t="s">
        <v>3023</v>
      </c>
      <c r="D108" t="s">
        <v>123</v>
      </c>
      <c r="E108" t="s">
        <v>102</v>
      </c>
      <c r="F108" t="s">
        <v>282</v>
      </c>
      <c r="G108" s="77">
        <v>13517345.630000001</v>
      </c>
      <c r="H108" s="77">
        <v>-1.8516999999999999</v>
      </c>
      <c r="I108" s="77">
        <v>-250.30068903071</v>
      </c>
      <c r="J108" s="78">
        <v>2.3999999999999998E-3</v>
      </c>
      <c r="K108" s="78">
        <v>0</v>
      </c>
    </row>
    <row r="109" spans="2:11">
      <c r="B109" t="s">
        <v>3022</v>
      </c>
      <c r="C109" t="s">
        <v>3024</v>
      </c>
      <c r="D109" t="s">
        <v>123</v>
      </c>
      <c r="E109" t="s">
        <v>102</v>
      </c>
      <c r="F109" t="s">
        <v>282</v>
      </c>
      <c r="G109" s="77">
        <v>11920450.880000001</v>
      </c>
      <c r="H109" s="77">
        <v>-1.9083000000000001</v>
      </c>
      <c r="I109" s="77">
        <v>-227.47796414304</v>
      </c>
      <c r="J109" s="78">
        <v>2.2000000000000001E-3</v>
      </c>
      <c r="K109" s="78">
        <v>0</v>
      </c>
    </row>
    <row r="110" spans="2:11">
      <c r="B110" t="s">
        <v>3022</v>
      </c>
      <c r="C110" t="s">
        <v>3025</v>
      </c>
      <c r="D110" t="s">
        <v>123</v>
      </c>
      <c r="E110" t="s">
        <v>102</v>
      </c>
      <c r="F110" t="s">
        <v>282</v>
      </c>
      <c r="G110" s="77">
        <v>8741663.9800000004</v>
      </c>
      <c r="H110" s="77">
        <v>-1.9083000000000001</v>
      </c>
      <c r="I110" s="77">
        <v>-166.81717373033999</v>
      </c>
      <c r="J110" s="78">
        <v>1.6000000000000001E-3</v>
      </c>
      <c r="K110" s="78">
        <v>0</v>
      </c>
    </row>
    <row r="111" spans="2:11">
      <c r="B111" t="s">
        <v>3022</v>
      </c>
      <c r="C111" t="s">
        <v>3026</v>
      </c>
      <c r="D111" t="s">
        <v>123</v>
      </c>
      <c r="E111" t="s">
        <v>102</v>
      </c>
      <c r="F111" t="s">
        <v>282</v>
      </c>
      <c r="G111" s="77">
        <v>9936466.8900000006</v>
      </c>
      <c r="H111" s="77">
        <v>-1.88</v>
      </c>
      <c r="I111" s="77">
        <v>-186.805577532</v>
      </c>
      <c r="J111" s="78">
        <v>1.8E-3</v>
      </c>
      <c r="K111" s="78">
        <v>0</v>
      </c>
    </row>
    <row r="112" spans="2:11">
      <c r="B112" t="s">
        <v>3022</v>
      </c>
      <c r="C112" t="s">
        <v>3027</v>
      </c>
      <c r="D112" t="s">
        <v>123</v>
      </c>
      <c r="E112" t="s">
        <v>102</v>
      </c>
      <c r="F112" t="s">
        <v>269</v>
      </c>
      <c r="G112" s="77">
        <v>9939500.5099999998</v>
      </c>
      <c r="H112" s="77">
        <v>-1.8489</v>
      </c>
      <c r="I112" s="77">
        <v>-183.77142492939001</v>
      </c>
      <c r="J112" s="78">
        <v>1.8E-3</v>
      </c>
      <c r="K112" s="78">
        <v>0</v>
      </c>
    </row>
    <row r="113" spans="2:11">
      <c r="B113" t="s">
        <v>3022</v>
      </c>
      <c r="C113" t="s">
        <v>3028</v>
      </c>
      <c r="D113" t="s">
        <v>123</v>
      </c>
      <c r="E113" t="s">
        <v>102</v>
      </c>
      <c r="F113" t="s">
        <v>269</v>
      </c>
      <c r="G113" s="77">
        <v>7959322.3399999999</v>
      </c>
      <c r="H113" s="77">
        <v>-1.7501</v>
      </c>
      <c r="I113" s="77">
        <v>-139.29610027234</v>
      </c>
      <c r="J113" s="78">
        <v>1.2999999999999999E-3</v>
      </c>
      <c r="K113" s="78">
        <v>0</v>
      </c>
    </row>
    <row r="114" spans="2:11">
      <c r="B114" t="s">
        <v>3029</v>
      </c>
      <c r="C114" t="s">
        <v>3030</v>
      </c>
      <c r="D114" t="s">
        <v>123</v>
      </c>
      <c r="E114" t="s">
        <v>102</v>
      </c>
      <c r="F114" t="s">
        <v>276</v>
      </c>
      <c r="G114" s="77">
        <v>7444044.4900000002</v>
      </c>
      <c r="H114" s="77">
        <v>-10.336399999999999</v>
      </c>
      <c r="I114" s="77">
        <v>-769.44621466436001</v>
      </c>
      <c r="J114" s="78">
        <v>7.3000000000000001E-3</v>
      </c>
      <c r="K114" s="78">
        <v>-1E-4</v>
      </c>
    </row>
    <row r="115" spans="2:11">
      <c r="B115" t="s">
        <v>3029</v>
      </c>
      <c r="C115" t="s">
        <v>3031</v>
      </c>
      <c r="D115" t="s">
        <v>123</v>
      </c>
      <c r="E115" t="s">
        <v>102</v>
      </c>
      <c r="F115" t="s">
        <v>276</v>
      </c>
      <c r="G115" s="77">
        <v>11039489.18</v>
      </c>
      <c r="H115" s="77">
        <v>-10.210699999999999</v>
      </c>
      <c r="I115" s="77">
        <v>-1127.2091217022601</v>
      </c>
      <c r="J115" s="78">
        <v>1.0800000000000001E-2</v>
      </c>
      <c r="K115" s="78">
        <v>-1E-4</v>
      </c>
    </row>
    <row r="116" spans="2:11">
      <c r="B116" t="s">
        <v>3029</v>
      </c>
      <c r="C116" t="s">
        <v>3032</v>
      </c>
      <c r="D116" t="s">
        <v>123</v>
      </c>
      <c r="E116" t="s">
        <v>102</v>
      </c>
      <c r="F116" t="s">
        <v>276</v>
      </c>
      <c r="G116" s="77">
        <v>6440088.1200000001</v>
      </c>
      <c r="H116" s="77">
        <v>-10.2041</v>
      </c>
      <c r="I116" s="77">
        <v>-657.15303185291998</v>
      </c>
      <c r="J116" s="78">
        <v>6.3E-3</v>
      </c>
      <c r="K116" s="78">
        <v>0</v>
      </c>
    </row>
    <row r="117" spans="2:11">
      <c r="B117" t="s">
        <v>3029</v>
      </c>
      <c r="C117" t="s">
        <v>3033</v>
      </c>
      <c r="D117" t="s">
        <v>123</v>
      </c>
      <c r="E117" t="s">
        <v>102</v>
      </c>
      <c r="F117" t="s">
        <v>282</v>
      </c>
      <c r="G117" s="77">
        <v>8557488.5500000007</v>
      </c>
      <c r="H117" s="77">
        <v>-2.6930000000000001</v>
      </c>
      <c r="I117" s="77">
        <v>-230.4531666515</v>
      </c>
      <c r="J117" s="78">
        <v>2.2000000000000001E-3</v>
      </c>
      <c r="K117" s="78">
        <v>0</v>
      </c>
    </row>
    <row r="118" spans="2:11">
      <c r="B118" t="s">
        <v>3034</v>
      </c>
      <c r="C118" t="s">
        <v>3035</v>
      </c>
      <c r="D118" t="s">
        <v>123</v>
      </c>
      <c r="E118" t="s">
        <v>102</v>
      </c>
      <c r="F118" t="s">
        <v>276</v>
      </c>
      <c r="G118" s="77">
        <v>2464964.71</v>
      </c>
      <c r="H118" s="77">
        <v>-11.0642</v>
      </c>
      <c r="I118" s="77">
        <v>-272.72862544382002</v>
      </c>
      <c r="J118" s="78">
        <v>2.5999999999999999E-3</v>
      </c>
      <c r="K118" s="78">
        <v>0</v>
      </c>
    </row>
    <row r="119" spans="2:11">
      <c r="B119" t="s">
        <v>3034</v>
      </c>
      <c r="C119" t="s">
        <v>3036</v>
      </c>
      <c r="D119" t="s">
        <v>123</v>
      </c>
      <c r="E119" t="s">
        <v>102</v>
      </c>
      <c r="F119" t="s">
        <v>276</v>
      </c>
      <c r="G119" s="77">
        <v>6389895.5899999999</v>
      </c>
      <c r="H119" s="77">
        <v>-11.0642</v>
      </c>
      <c r="I119" s="77">
        <v>-706.99082786878</v>
      </c>
      <c r="J119" s="78">
        <v>6.7000000000000002E-3</v>
      </c>
      <c r="K119" s="78">
        <v>0</v>
      </c>
    </row>
    <row r="120" spans="2:11">
      <c r="B120" t="s">
        <v>3034</v>
      </c>
      <c r="C120" t="s">
        <v>3037</v>
      </c>
      <c r="D120" t="s">
        <v>123</v>
      </c>
      <c r="E120" t="s">
        <v>102</v>
      </c>
      <c r="F120" t="s">
        <v>276</v>
      </c>
      <c r="G120" s="77">
        <v>13698838.52</v>
      </c>
      <c r="H120" s="77">
        <v>-11.0139</v>
      </c>
      <c r="I120" s="77">
        <v>-1508.77637575428</v>
      </c>
      <c r="J120" s="78">
        <v>1.44E-2</v>
      </c>
      <c r="K120" s="78">
        <v>-1E-4</v>
      </c>
    </row>
    <row r="121" spans="2:11">
      <c r="B121" t="s">
        <v>3034</v>
      </c>
      <c r="C121" t="s">
        <v>3038</v>
      </c>
      <c r="D121" t="s">
        <v>123</v>
      </c>
      <c r="E121" t="s">
        <v>102</v>
      </c>
      <c r="F121" t="s">
        <v>276</v>
      </c>
      <c r="G121" s="77">
        <v>7302737.8099999996</v>
      </c>
      <c r="H121" s="77">
        <v>-11.0642</v>
      </c>
      <c r="I121" s="77">
        <v>-807.98951677401999</v>
      </c>
      <c r="J121" s="78">
        <v>7.7000000000000002E-3</v>
      </c>
      <c r="K121" s="78">
        <v>-1E-4</v>
      </c>
    </row>
    <row r="122" spans="2:11">
      <c r="B122" t="s">
        <v>3034</v>
      </c>
      <c r="C122" t="s">
        <v>3039</v>
      </c>
      <c r="D122" t="s">
        <v>123</v>
      </c>
      <c r="E122" t="s">
        <v>102</v>
      </c>
      <c r="F122" t="s">
        <v>291</v>
      </c>
      <c r="G122" s="77">
        <v>6966464.9800000004</v>
      </c>
      <c r="H122" s="77">
        <v>-0.91200000000000003</v>
      </c>
      <c r="I122" s="77">
        <v>-63.534160617600001</v>
      </c>
      <c r="J122" s="78">
        <v>5.9999999999999995E-4</v>
      </c>
      <c r="K122" s="78">
        <v>0</v>
      </c>
    </row>
    <row r="123" spans="2:11">
      <c r="B123" t="s">
        <v>3034</v>
      </c>
      <c r="C123" t="s">
        <v>3040</v>
      </c>
      <c r="D123" t="s">
        <v>123</v>
      </c>
      <c r="E123" t="s">
        <v>102</v>
      </c>
      <c r="F123" t="s">
        <v>276</v>
      </c>
      <c r="G123" s="77">
        <v>8670250.4000000004</v>
      </c>
      <c r="H123" s="77">
        <v>-11.0139</v>
      </c>
      <c r="I123" s="77">
        <v>-954.93270880559999</v>
      </c>
      <c r="J123" s="78">
        <v>9.1000000000000004E-3</v>
      </c>
      <c r="K123" s="78">
        <v>-1E-4</v>
      </c>
    </row>
    <row r="124" spans="2:11">
      <c r="B124" t="s">
        <v>3041</v>
      </c>
      <c r="C124" t="s">
        <v>3042</v>
      </c>
      <c r="D124" t="s">
        <v>123</v>
      </c>
      <c r="E124" t="s">
        <v>102</v>
      </c>
      <c r="F124" t="s">
        <v>291</v>
      </c>
      <c r="G124" s="77">
        <v>10270164.51</v>
      </c>
      <c r="H124" s="77">
        <v>0.88980000000000004</v>
      </c>
      <c r="I124" s="77">
        <v>91.383923809980004</v>
      </c>
      <c r="J124" s="78">
        <v>-8.9999999999999998E-4</v>
      </c>
      <c r="K124" s="78">
        <v>0</v>
      </c>
    </row>
    <row r="125" spans="2:11">
      <c r="B125" t="s">
        <v>3041</v>
      </c>
      <c r="C125" t="s">
        <v>3043</v>
      </c>
      <c r="D125" t="s">
        <v>123</v>
      </c>
      <c r="E125" t="s">
        <v>102</v>
      </c>
      <c r="F125" t="s">
        <v>291</v>
      </c>
      <c r="G125" s="77">
        <v>6163256.9900000002</v>
      </c>
      <c r="H125" s="77">
        <v>0.90849999999999997</v>
      </c>
      <c r="I125" s="77">
        <v>55.993189754150002</v>
      </c>
      <c r="J125" s="78">
        <v>-5.0000000000000001E-4</v>
      </c>
      <c r="K125" s="78">
        <v>0</v>
      </c>
    </row>
    <row r="126" spans="2:11">
      <c r="B126" t="s">
        <v>3041</v>
      </c>
      <c r="C126" t="s">
        <v>3044</v>
      </c>
      <c r="D126" t="s">
        <v>123</v>
      </c>
      <c r="E126" t="s">
        <v>102</v>
      </c>
      <c r="F126" t="s">
        <v>291</v>
      </c>
      <c r="G126" s="77">
        <v>8215182.9100000001</v>
      </c>
      <c r="H126" s="77">
        <v>0.87839999999999996</v>
      </c>
      <c r="I126" s="77">
        <v>72.162166681439999</v>
      </c>
      <c r="J126" s="78">
        <v>-6.9999999999999999E-4</v>
      </c>
      <c r="K126" s="78">
        <v>0</v>
      </c>
    </row>
    <row r="127" spans="2:11">
      <c r="B127" t="s">
        <v>3041</v>
      </c>
      <c r="C127" t="s">
        <v>3045</v>
      </c>
      <c r="D127" t="s">
        <v>123</v>
      </c>
      <c r="E127" t="s">
        <v>102</v>
      </c>
      <c r="F127" t="s">
        <v>291</v>
      </c>
      <c r="G127" s="77">
        <v>5087642.08</v>
      </c>
      <c r="H127" s="77">
        <v>0.90849999999999997</v>
      </c>
      <c r="I127" s="77">
        <v>46.2212282968</v>
      </c>
      <c r="J127" s="78">
        <v>-4.0000000000000002E-4</v>
      </c>
      <c r="K127" s="78">
        <v>0</v>
      </c>
    </row>
    <row r="128" spans="2:11">
      <c r="B128" t="s">
        <v>3041</v>
      </c>
      <c r="C128" t="s">
        <v>3046</v>
      </c>
      <c r="D128" t="s">
        <v>123</v>
      </c>
      <c r="E128" t="s">
        <v>102</v>
      </c>
      <c r="F128" t="s">
        <v>291</v>
      </c>
      <c r="G128" s="77">
        <v>5088871.4000000004</v>
      </c>
      <c r="H128" s="77">
        <v>0.93240000000000001</v>
      </c>
      <c r="I128" s="77">
        <v>47.4486369336</v>
      </c>
      <c r="J128" s="78">
        <v>-5.0000000000000001E-4</v>
      </c>
      <c r="K128" s="78">
        <v>0</v>
      </c>
    </row>
    <row r="129" spans="2:11">
      <c r="B129" t="s">
        <v>3047</v>
      </c>
      <c r="C129" t="s">
        <v>3048</v>
      </c>
      <c r="D129" t="s">
        <v>123</v>
      </c>
      <c r="E129" t="s">
        <v>102</v>
      </c>
      <c r="F129" t="s">
        <v>288</v>
      </c>
      <c r="G129" s="77">
        <v>25155560.030000001</v>
      </c>
      <c r="H129" s="77">
        <v>-0.89339999999999997</v>
      </c>
      <c r="I129" s="77">
        <v>-224.73977330802001</v>
      </c>
      <c r="J129" s="78">
        <v>2.0999999999999999E-3</v>
      </c>
      <c r="K129" s="78">
        <v>0</v>
      </c>
    </row>
    <row r="130" spans="2:11">
      <c r="B130" t="s">
        <v>3047</v>
      </c>
      <c r="C130" t="s">
        <v>3049</v>
      </c>
      <c r="D130" t="s">
        <v>123</v>
      </c>
      <c r="E130" t="s">
        <v>102</v>
      </c>
      <c r="F130" t="s">
        <v>288</v>
      </c>
      <c r="G130" s="77">
        <v>6866474.0099999998</v>
      </c>
      <c r="H130" s="77">
        <v>-0.86599999999999999</v>
      </c>
      <c r="I130" s="77">
        <v>-59.463664926600003</v>
      </c>
      <c r="J130" s="78">
        <v>5.9999999999999995E-4</v>
      </c>
      <c r="K130" s="78">
        <v>0</v>
      </c>
    </row>
    <row r="131" spans="2:11">
      <c r="B131" t="s">
        <v>3050</v>
      </c>
      <c r="C131" t="s">
        <v>3051</v>
      </c>
      <c r="D131" t="s">
        <v>123</v>
      </c>
      <c r="E131" t="s">
        <v>102</v>
      </c>
      <c r="F131" t="s">
        <v>276</v>
      </c>
      <c r="G131" s="77">
        <v>17501198.699999999</v>
      </c>
      <c r="H131" s="77">
        <v>-10.0611</v>
      </c>
      <c r="I131" s="77">
        <v>-1760.8131024057</v>
      </c>
      <c r="J131" s="78">
        <v>1.6799999999999999E-2</v>
      </c>
      <c r="K131" s="78">
        <v>-1E-4</v>
      </c>
    </row>
    <row r="132" spans="2:11">
      <c r="B132" t="s">
        <v>3050</v>
      </c>
      <c r="C132" t="s">
        <v>3052</v>
      </c>
      <c r="D132" t="s">
        <v>123</v>
      </c>
      <c r="E132" t="s">
        <v>102</v>
      </c>
      <c r="F132" t="s">
        <v>276</v>
      </c>
      <c r="G132" s="77">
        <v>8846152.6999999993</v>
      </c>
      <c r="H132" s="77">
        <v>-10.0183</v>
      </c>
      <c r="I132" s="77">
        <v>-886.23411594410004</v>
      </c>
      <c r="J132" s="78">
        <v>8.5000000000000006E-3</v>
      </c>
      <c r="K132" s="78">
        <v>-1E-4</v>
      </c>
    </row>
    <row r="133" spans="2:11">
      <c r="B133" t="s">
        <v>3050</v>
      </c>
      <c r="C133" t="s">
        <v>3053</v>
      </c>
      <c r="D133" t="s">
        <v>123</v>
      </c>
      <c r="E133" t="s">
        <v>102</v>
      </c>
      <c r="F133" t="s">
        <v>276</v>
      </c>
      <c r="G133" s="77">
        <v>8656413.8900000006</v>
      </c>
      <c r="H133" s="77">
        <v>-10.0875</v>
      </c>
      <c r="I133" s="77">
        <v>-873.21575115375003</v>
      </c>
      <c r="J133" s="78">
        <v>8.3000000000000001E-3</v>
      </c>
      <c r="K133" s="78">
        <v>-1E-4</v>
      </c>
    </row>
    <row r="134" spans="2:11">
      <c r="B134" t="s">
        <v>3054</v>
      </c>
      <c r="C134" t="s">
        <v>3055</v>
      </c>
      <c r="D134" t="s">
        <v>123</v>
      </c>
      <c r="E134" t="s">
        <v>102</v>
      </c>
      <c r="F134" t="s">
        <v>291</v>
      </c>
      <c r="G134" s="77">
        <v>10253617.52</v>
      </c>
      <c r="H134" s="77">
        <v>0.73250000000000004</v>
      </c>
      <c r="I134" s="77">
        <v>75.107748333999993</v>
      </c>
      <c r="J134" s="78">
        <v>-6.9999999999999999E-4</v>
      </c>
      <c r="K134" s="78">
        <v>0</v>
      </c>
    </row>
    <row r="135" spans="2:11">
      <c r="B135" t="s">
        <v>3054</v>
      </c>
      <c r="C135" t="s">
        <v>3056</v>
      </c>
      <c r="D135" t="s">
        <v>123</v>
      </c>
      <c r="E135" t="s">
        <v>102</v>
      </c>
      <c r="F135" t="s">
        <v>291</v>
      </c>
      <c r="G135" s="77">
        <v>20518266.359999999</v>
      </c>
      <c r="H135" s="77">
        <v>0.78590000000000004</v>
      </c>
      <c r="I135" s="77">
        <v>161.25305532324001</v>
      </c>
      <c r="J135" s="78">
        <v>-1.5E-3</v>
      </c>
      <c r="K135" s="78">
        <v>0</v>
      </c>
    </row>
    <row r="136" spans="2:11">
      <c r="B136" t="s">
        <v>3057</v>
      </c>
      <c r="C136" t="s">
        <v>3058</v>
      </c>
      <c r="D136" t="s">
        <v>123</v>
      </c>
      <c r="E136" t="s">
        <v>102</v>
      </c>
      <c r="F136" t="s">
        <v>288</v>
      </c>
      <c r="G136" s="77">
        <v>7347729.6600000001</v>
      </c>
      <c r="H136" s="77">
        <v>0.51249999999999996</v>
      </c>
      <c r="I136" s="77">
        <v>37.657114507499998</v>
      </c>
      <c r="J136" s="78">
        <v>-4.0000000000000002E-4</v>
      </c>
      <c r="K136" s="78">
        <v>0</v>
      </c>
    </row>
    <row r="137" spans="2:11">
      <c r="B137" t="s">
        <v>3057</v>
      </c>
      <c r="C137" t="s">
        <v>3059</v>
      </c>
      <c r="D137" t="s">
        <v>123</v>
      </c>
      <c r="E137" t="s">
        <v>102</v>
      </c>
      <c r="F137" t="s">
        <v>288</v>
      </c>
      <c r="G137" s="77">
        <v>6127350.0300000003</v>
      </c>
      <c r="H137" s="77">
        <v>0.59309999999999996</v>
      </c>
      <c r="I137" s="77">
        <v>36.341313027929999</v>
      </c>
      <c r="J137" s="78">
        <v>-2.9999999999999997E-4</v>
      </c>
      <c r="K137" s="78">
        <v>0</v>
      </c>
    </row>
    <row r="138" spans="2:11">
      <c r="B138" t="s">
        <v>3057</v>
      </c>
      <c r="C138" t="s">
        <v>3060</v>
      </c>
      <c r="D138" t="s">
        <v>123</v>
      </c>
      <c r="E138" t="s">
        <v>102</v>
      </c>
      <c r="F138" t="s">
        <v>288</v>
      </c>
      <c r="G138" s="77">
        <v>4489749.68</v>
      </c>
      <c r="H138" s="77">
        <v>0.51249999999999996</v>
      </c>
      <c r="I138" s="77">
        <v>23.009967110000002</v>
      </c>
      <c r="J138" s="78">
        <v>-2.0000000000000001E-4</v>
      </c>
      <c r="K138" s="78">
        <v>0</v>
      </c>
    </row>
    <row r="139" spans="2:11">
      <c r="B139" t="s">
        <v>3057</v>
      </c>
      <c r="C139" t="s">
        <v>3061</v>
      </c>
      <c r="D139" t="s">
        <v>123</v>
      </c>
      <c r="E139" t="s">
        <v>102</v>
      </c>
      <c r="F139" t="s">
        <v>288</v>
      </c>
      <c r="G139" s="77">
        <v>1045041.37</v>
      </c>
      <c r="H139" s="77">
        <v>0.5927</v>
      </c>
      <c r="I139" s="77">
        <v>6.1939601999900002</v>
      </c>
      <c r="J139" s="78">
        <v>-1E-4</v>
      </c>
      <c r="K139" s="78">
        <v>0</v>
      </c>
    </row>
    <row r="140" spans="2:11">
      <c r="B140" t="s">
        <v>3062</v>
      </c>
      <c r="C140" t="s">
        <v>3063</v>
      </c>
      <c r="D140" t="s">
        <v>123</v>
      </c>
      <c r="E140" t="s">
        <v>102</v>
      </c>
      <c r="F140" t="s">
        <v>282</v>
      </c>
      <c r="G140" s="77">
        <v>7178731.8700000001</v>
      </c>
      <c r="H140" s="77">
        <v>-1.5228999999999999</v>
      </c>
      <c r="I140" s="77">
        <v>-109.32490764823</v>
      </c>
      <c r="J140" s="78">
        <v>1E-3</v>
      </c>
      <c r="K140" s="78">
        <v>0</v>
      </c>
    </row>
    <row r="141" spans="2:11">
      <c r="B141" t="s">
        <v>3062</v>
      </c>
      <c r="C141" t="s">
        <v>3064</v>
      </c>
      <c r="D141" t="s">
        <v>123</v>
      </c>
      <c r="E141" t="s">
        <v>102</v>
      </c>
      <c r="F141" t="s">
        <v>282</v>
      </c>
      <c r="G141" s="77">
        <v>7401578.7800000003</v>
      </c>
      <c r="H141" s="77">
        <v>-1.5904</v>
      </c>
      <c r="I141" s="77">
        <v>-117.71470891712001</v>
      </c>
      <c r="J141" s="78">
        <v>1.1000000000000001E-3</v>
      </c>
      <c r="K141" s="78">
        <v>0</v>
      </c>
    </row>
    <row r="142" spans="2:11">
      <c r="B142" t="s">
        <v>3062</v>
      </c>
      <c r="C142" t="s">
        <v>3065</v>
      </c>
      <c r="D142" t="s">
        <v>123</v>
      </c>
      <c r="E142" t="s">
        <v>102</v>
      </c>
      <c r="F142" t="s">
        <v>282</v>
      </c>
      <c r="G142" s="77">
        <v>10622144.859999999</v>
      </c>
      <c r="H142" s="77">
        <v>-1.464</v>
      </c>
      <c r="I142" s="77">
        <v>-155.50820075039999</v>
      </c>
      <c r="J142" s="78">
        <v>1.5E-3</v>
      </c>
      <c r="K142" s="78">
        <v>0</v>
      </c>
    </row>
    <row r="143" spans="2:11">
      <c r="B143" t="s">
        <v>3066</v>
      </c>
      <c r="C143" t="s">
        <v>3067</v>
      </c>
      <c r="D143" t="s">
        <v>123</v>
      </c>
      <c r="E143" t="s">
        <v>102</v>
      </c>
      <c r="F143" t="s">
        <v>282</v>
      </c>
      <c r="G143" s="77">
        <v>11551894.27</v>
      </c>
      <c r="H143" s="77">
        <v>-1.4476</v>
      </c>
      <c r="I143" s="77">
        <v>-167.22522145252</v>
      </c>
      <c r="J143" s="78">
        <v>1.6000000000000001E-3</v>
      </c>
      <c r="K143" s="78">
        <v>0</v>
      </c>
    </row>
    <row r="144" spans="2:11">
      <c r="B144" t="s">
        <v>3066</v>
      </c>
      <c r="C144" t="s">
        <v>3068</v>
      </c>
      <c r="D144" t="s">
        <v>123</v>
      </c>
      <c r="E144" t="s">
        <v>102</v>
      </c>
      <c r="F144" t="s">
        <v>282</v>
      </c>
      <c r="G144" s="77">
        <v>14941931.07</v>
      </c>
      <c r="H144" s="77">
        <v>-1.4195</v>
      </c>
      <c r="I144" s="77">
        <v>-212.10071153864999</v>
      </c>
      <c r="J144" s="78">
        <v>2E-3</v>
      </c>
      <c r="K144" s="78">
        <v>0</v>
      </c>
    </row>
    <row r="145" spans="2:11">
      <c r="B145" t="s">
        <v>3069</v>
      </c>
      <c r="C145" t="s">
        <v>3070</v>
      </c>
      <c r="D145" t="s">
        <v>123</v>
      </c>
      <c r="E145" t="s">
        <v>102</v>
      </c>
      <c r="F145" t="s">
        <v>282</v>
      </c>
      <c r="G145" s="77">
        <v>1772391.55</v>
      </c>
      <c r="H145" s="77">
        <v>-2.7942999999999998</v>
      </c>
      <c r="I145" s="77">
        <v>-49.52593708165</v>
      </c>
      <c r="J145" s="78">
        <v>5.0000000000000001E-4</v>
      </c>
      <c r="K145" s="78">
        <v>0</v>
      </c>
    </row>
    <row r="146" spans="2:11">
      <c r="B146" t="s">
        <v>3069</v>
      </c>
      <c r="C146" t="s">
        <v>3071</v>
      </c>
      <c r="D146" t="s">
        <v>123</v>
      </c>
      <c r="E146" t="s">
        <v>102</v>
      </c>
      <c r="F146" t="s">
        <v>282</v>
      </c>
      <c r="G146" s="77">
        <v>16224687.369999999</v>
      </c>
      <c r="H146" s="77">
        <v>-2.9182999999999999</v>
      </c>
      <c r="I146" s="77">
        <v>-473.48505151871001</v>
      </c>
      <c r="J146" s="78">
        <v>4.4999999999999997E-3</v>
      </c>
      <c r="K146" s="78">
        <v>0</v>
      </c>
    </row>
    <row r="147" spans="2:11">
      <c r="B147" t="s">
        <v>3069</v>
      </c>
      <c r="C147" t="s">
        <v>3072</v>
      </c>
      <c r="D147" t="s">
        <v>123</v>
      </c>
      <c r="E147" t="s">
        <v>102</v>
      </c>
      <c r="F147" t="s">
        <v>282</v>
      </c>
      <c r="G147" s="77">
        <v>5502028.2800000003</v>
      </c>
      <c r="H147" s="77">
        <v>-3.0078</v>
      </c>
      <c r="I147" s="77">
        <v>-165.49000660583999</v>
      </c>
      <c r="J147" s="78">
        <v>1.6000000000000001E-3</v>
      </c>
      <c r="K147" s="78">
        <v>0</v>
      </c>
    </row>
    <row r="148" spans="2:11">
      <c r="B148" t="s">
        <v>3069</v>
      </c>
      <c r="C148" t="s">
        <v>3073</v>
      </c>
      <c r="D148" t="s">
        <v>123</v>
      </c>
      <c r="E148" t="s">
        <v>102</v>
      </c>
      <c r="F148" t="s">
        <v>282</v>
      </c>
      <c r="G148" s="77">
        <v>11814550.15</v>
      </c>
      <c r="H148" s="77">
        <v>-2.7942999999999998</v>
      </c>
      <c r="I148" s="77">
        <v>-330.13397484145003</v>
      </c>
      <c r="J148" s="78">
        <v>3.0999999999999999E-3</v>
      </c>
      <c r="K148" s="78">
        <v>0</v>
      </c>
    </row>
    <row r="149" spans="2:11">
      <c r="B149" t="s">
        <v>3069</v>
      </c>
      <c r="C149" t="s">
        <v>3074</v>
      </c>
      <c r="D149" t="s">
        <v>123</v>
      </c>
      <c r="E149" t="s">
        <v>102</v>
      </c>
      <c r="F149" t="s">
        <v>282</v>
      </c>
      <c r="G149" s="77">
        <v>6883326.7999999998</v>
      </c>
      <c r="H149" s="77">
        <v>-2.9211</v>
      </c>
      <c r="I149" s="77">
        <v>-201.06885915480001</v>
      </c>
      <c r="J149" s="78">
        <v>1.9E-3</v>
      </c>
      <c r="K149" s="78">
        <v>0</v>
      </c>
    </row>
    <row r="150" spans="2:11">
      <c r="B150" t="s">
        <v>3069</v>
      </c>
      <c r="C150" t="s">
        <v>3075</v>
      </c>
      <c r="D150" t="s">
        <v>123</v>
      </c>
      <c r="E150" t="s">
        <v>102</v>
      </c>
      <c r="F150" t="s">
        <v>282</v>
      </c>
      <c r="G150" s="77">
        <v>9768786.3699999992</v>
      </c>
      <c r="H150" s="77">
        <v>-2.6246999999999998</v>
      </c>
      <c r="I150" s="77">
        <v>-256.40133585338998</v>
      </c>
      <c r="J150" s="78">
        <v>2.3999999999999998E-3</v>
      </c>
      <c r="K150" s="78">
        <v>0</v>
      </c>
    </row>
    <row r="151" spans="2:11">
      <c r="B151" t="s">
        <v>3069</v>
      </c>
      <c r="C151" t="s">
        <v>3076</v>
      </c>
      <c r="D151" t="s">
        <v>123</v>
      </c>
      <c r="E151" t="s">
        <v>102</v>
      </c>
      <c r="F151" t="s">
        <v>282</v>
      </c>
      <c r="G151" s="77">
        <v>10733794.99</v>
      </c>
      <c r="H151" s="77">
        <v>-2.9180999999999999</v>
      </c>
      <c r="I151" s="77">
        <v>-313.22287160319001</v>
      </c>
      <c r="J151" s="78">
        <v>3.0000000000000001E-3</v>
      </c>
      <c r="K151" s="78">
        <v>0</v>
      </c>
    </row>
    <row r="152" spans="2:11">
      <c r="B152" t="s">
        <v>3077</v>
      </c>
      <c r="C152" t="s">
        <v>3078</v>
      </c>
      <c r="D152" t="s">
        <v>123</v>
      </c>
      <c r="E152" t="s">
        <v>102</v>
      </c>
      <c r="F152" t="s">
        <v>282</v>
      </c>
      <c r="G152" s="77">
        <v>8907136.3399999999</v>
      </c>
      <c r="H152" s="77">
        <v>-2.0853999999999999</v>
      </c>
      <c r="I152" s="77">
        <v>-185.74942123436</v>
      </c>
      <c r="J152" s="78">
        <v>1.8E-3</v>
      </c>
      <c r="K152" s="78">
        <v>0</v>
      </c>
    </row>
    <row r="153" spans="2:11">
      <c r="B153" t="s">
        <v>3077</v>
      </c>
      <c r="C153" t="s">
        <v>3079</v>
      </c>
      <c r="D153" t="s">
        <v>123</v>
      </c>
      <c r="E153" t="s">
        <v>102</v>
      </c>
      <c r="F153" t="s">
        <v>282</v>
      </c>
      <c r="G153" s="77">
        <v>5910584.4699999997</v>
      </c>
      <c r="H153" s="77">
        <v>-2.5484</v>
      </c>
      <c r="I153" s="77">
        <v>-150.62533463348001</v>
      </c>
      <c r="J153" s="78">
        <v>1.4E-3</v>
      </c>
      <c r="K153" s="78">
        <v>0</v>
      </c>
    </row>
    <row r="154" spans="2:11">
      <c r="B154" t="s">
        <v>3077</v>
      </c>
      <c r="C154" t="s">
        <v>3080</v>
      </c>
      <c r="D154" t="s">
        <v>123</v>
      </c>
      <c r="E154" t="s">
        <v>102</v>
      </c>
      <c r="F154" t="s">
        <v>282</v>
      </c>
      <c r="G154" s="77">
        <v>9895650.9900000002</v>
      </c>
      <c r="H154" s="77">
        <v>-2.0853999999999999</v>
      </c>
      <c r="I154" s="77">
        <v>-206.36390574545999</v>
      </c>
      <c r="J154" s="78">
        <v>2E-3</v>
      </c>
      <c r="K154" s="78">
        <v>0</v>
      </c>
    </row>
    <row r="155" spans="2:11">
      <c r="B155" t="s">
        <v>3081</v>
      </c>
      <c r="C155" t="s">
        <v>3082</v>
      </c>
      <c r="D155" t="s">
        <v>123</v>
      </c>
      <c r="E155" t="s">
        <v>102</v>
      </c>
      <c r="F155" t="s">
        <v>282</v>
      </c>
      <c r="G155" s="77">
        <v>9027209.8499999996</v>
      </c>
      <c r="H155" s="77">
        <v>-0.8952</v>
      </c>
      <c r="I155" s="77">
        <v>-80.811582577199999</v>
      </c>
      <c r="J155" s="78">
        <v>8.0000000000000004E-4</v>
      </c>
      <c r="K155" s="78">
        <v>0</v>
      </c>
    </row>
    <row r="156" spans="2:11">
      <c r="B156" t="s">
        <v>3081</v>
      </c>
      <c r="C156" t="s">
        <v>3083</v>
      </c>
      <c r="D156" t="s">
        <v>123</v>
      </c>
      <c r="E156" t="s">
        <v>102</v>
      </c>
      <c r="F156" t="s">
        <v>269</v>
      </c>
      <c r="G156" s="77">
        <v>7962852.3600000003</v>
      </c>
      <c r="H156" s="77">
        <v>-1.6724000000000001</v>
      </c>
      <c r="I156" s="77">
        <v>-133.17074286863999</v>
      </c>
      <c r="J156" s="78">
        <v>1.2999999999999999E-3</v>
      </c>
      <c r="K156" s="78">
        <v>0</v>
      </c>
    </row>
    <row r="157" spans="2:11">
      <c r="B157" t="s">
        <v>3081</v>
      </c>
      <c r="C157" t="s">
        <v>3084</v>
      </c>
      <c r="D157" t="s">
        <v>123</v>
      </c>
      <c r="E157" t="s">
        <v>102</v>
      </c>
      <c r="F157" t="s">
        <v>269</v>
      </c>
      <c r="G157" s="77">
        <v>9961838.9399999995</v>
      </c>
      <c r="H157" s="77">
        <v>-1.5880000000000001</v>
      </c>
      <c r="I157" s="77">
        <v>-158.1940023672</v>
      </c>
      <c r="J157" s="78">
        <v>1.5E-3</v>
      </c>
      <c r="K157" s="78">
        <v>0</v>
      </c>
    </row>
    <row r="158" spans="2:11">
      <c r="B158" t="s">
        <v>3081</v>
      </c>
      <c r="C158" t="s">
        <v>3085</v>
      </c>
      <c r="D158" t="s">
        <v>123</v>
      </c>
      <c r="E158" t="s">
        <v>102</v>
      </c>
      <c r="F158" t="s">
        <v>282</v>
      </c>
      <c r="G158" s="77">
        <v>8485777.75</v>
      </c>
      <c r="H158" s="77">
        <v>-3.3679000000000001</v>
      </c>
      <c r="I158" s="77">
        <v>-285.79250884225002</v>
      </c>
      <c r="J158" s="78">
        <v>2.7000000000000001E-3</v>
      </c>
      <c r="K158" s="78">
        <v>0</v>
      </c>
    </row>
    <row r="159" spans="2:11">
      <c r="B159" t="s">
        <v>3086</v>
      </c>
      <c r="C159" t="s">
        <v>3087</v>
      </c>
      <c r="D159" t="s">
        <v>123</v>
      </c>
      <c r="E159" t="s">
        <v>102</v>
      </c>
      <c r="F159" t="s">
        <v>291</v>
      </c>
      <c r="G159" s="77">
        <v>7953420.8799999999</v>
      </c>
      <c r="H159" s="77">
        <v>-3.2389000000000001</v>
      </c>
      <c r="I159" s="77">
        <v>-257.60334888232001</v>
      </c>
      <c r="J159" s="78">
        <v>2.5000000000000001E-3</v>
      </c>
      <c r="K159" s="78">
        <v>0</v>
      </c>
    </row>
    <row r="160" spans="2:11">
      <c r="B160" t="s">
        <v>3086</v>
      </c>
      <c r="C160" t="s">
        <v>3088</v>
      </c>
      <c r="D160" t="s">
        <v>123</v>
      </c>
      <c r="E160" t="s">
        <v>102</v>
      </c>
      <c r="F160" t="s">
        <v>291</v>
      </c>
      <c r="G160" s="77">
        <v>9538743.1999999993</v>
      </c>
      <c r="H160" s="77">
        <v>-3.2968999999999999</v>
      </c>
      <c r="I160" s="77">
        <v>-314.4828245608</v>
      </c>
      <c r="J160" s="78">
        <v>3.0000000000000001E-3</v>
      </c>
      <c r="K160" s="78">
        <v>0</v>
      </c>
    </row>
    <row r="161" spans="2:11">
      <c r="B161" t="s">
        <v>3086</v>
      </c>
      <c r="C161" t="s">
        <v>3089</v>
      </c>
      <c r="D161" t="s">
        <v>123</v>
      </c>
      <c r="E161" t="s">
        <v>102</v>
      </c>
      <c r="F161" t="s">
        <v>276</v>
      </c>
      <c r="G161" s="77">
        <v>8513425.8399999999</v>
      </c>
      <c r="H161" s="77">
        <v>-7.1517999999999997</v>
      </c>
      <c r="I161" s="77">
        <v>-608.86318922511998</v>
      </c>
      <c r="J161" s="78">
        <v>5.7999999999999996E-3</v>
      </c>
      <c r="K161" s="78">
        <v>0</v>
      </c>
    </row>
    <row r="162" spans="2:11">
      <c r="B162" t="s">
        <v>3086</v>
      </c>
      <c r="C162" t="s">
        <v>3090</v>
      </c>
      <c r="D162" t="s">
        <v>123</v>
      </c>
      <c r="E162" t="s">
        <v>102</v>
      </c>
      <c r="F162" t="s">
        <v>276</v>
      </c>
      <c r="G162" s="77">
        <v>8711493.3000000007</v>
      </c>
      <c r="H162" s="77">
        <v>-7.0425000000000004</v>
      </c>
      <c r="I162" s="77">
        <v>-613.50691565249997</v>
      </c>
      <c r="J162" s="78">
        <v>5.8999999999999999E-3</v>
      </c>
      <c r="K162" s="78">
        <v>0</v>
      </c>
    </row>
    <row r="163" spans="2:11">
      <c r="B163" t="s">
        <v>3086</v>
      </c>
      <c r="C163" t="s">
        <v>3091</v>
      </c>
      <c r="D163" t="s">
        <v>123</v>
      </c>
      <c r="E163" t="s">
        <v>102</v>
      </c>
      <c r="F163" t="s">
        <v>276</v>
      </c>
      <c r="G163" s="77">
        <v>3783744.82</v>
      </c>
      <c r="H163" s="77">
        <v>-7.1517999999999997</v>
      </c>
      <c r="I163" s="77">
        <v>-270.60586203676002</v>
      </c>
      <c r="J163" s="78">
        <v>2.5999999999999999E-3</v>
      </c>
      <c r="K163" s="78">
        <v>0</v>
      </c>
    </row>
    <row r="164" spans="2:11">
      <c r="B164" t="s">
        <v>3086</v>
      </c>
      <c r="C164" t="s">
        <v>3092</v>
      </c>
      <c r="D164" t="s">
        <v>123</v>
      </c>
      <c r="E164" t="s">
        <v>102</v>
      </c>
      <c r="F164" t="s">
        <v>276</v>
      </c>
      <c r="G164" s="77">
        <v>6817888.9699999997</v>
      </c>
      <c r="H164" s="77">
        <v>-7.0393999999999997</v>
      </c>
      <c r="I164" s="77">
        <v>-479.93847615418002</v>
      </c>
      <c r="J164" s="78">
        <v>4.5999999999999999E-3</v>
      </c>
      <c r="K164" s="78">
        <v>0</v>
      </c>
    </row>
    <row r="165" spans="2:11">
      <c r="B165" t="s">
        <v>3086</v>
      </c>
      <c r="C165" t="s">
        <v>3093</v>
      </c>
      <c r="D165" t="s">
        <v>123</v>
      </c>
      <c r="E165" t="s">
        <v>102</v>
      </c>
      <c r="F165" t="s">
        <v>291</v>
      </c>
      <c r="G165" s="77">
        <v>11670420.140000001</v>
      </c>
      <c r="H165" s="77">
        <v>-3.2389000000000001</v>
      </c>
      <c r="I165" s="77">
        <v>-377.99323791446</v>
      </c>
      <c r="J165" s="78">
        <v>3.5999999999999999E-3</v>
      </c>
      <c r="K165" s="78">
        <v>0</v>
      </c>
    </row>
    <row r="166" spans="2:11">
      <c r="B166" t="s">
        <v>3094</v>
      </c>
      <c r="C166" t="s">
        <v>3095</v>
      </c>
      <c r="D166" t="s">
        <v>123</v>
      </c>
      <c r="E166" t="s">
        <v>102</v>
      </c>
      <c r="F166" t="s">
        <v>282</v>
      </c>
      <c r="G166" s="77">
        <v>2619118.09</v>
      </c>
      <c r="H166" s="77">
        <v>-4.3322000000000003</v>
      </c>
      <c r="I166" s="77">
        <v>-113.46543389497999</v>
      </c>
      <c r="J166" s="78">
        <v>1.1000000000000001E-3</v>
      </c>
      <c r="K166" s="78">
        <v>0</v>
      </c>
    </row>
    <row r="167" spans="2:11">
      <c r="B167" t="s">
        <v>3094</v>
      </c>
      <c r="C167" t="s">
        <v>3096</v>
      </c>
      <c r="D167" t="s">
        <v>123</v>
      </c>
      <c r="E167" t="s">
        <v>102</v>
      </c>
      <c r="F167" t="s">
        <v>282</v>
      </c>
      <c r="G167" s="77">
        <v>7980061.2300000004</v>
      </c>
      <c r="H167" s="77">
        <v>-1.4477</v>
      </c>
      <c r="I167" s="77">
        <v>-115.52734642671</v>
      </c>
      <c r="J167" s="78">
        <v>1.1000000000000001E-3</v>
      </c>
      <c r="K167" s="78">
        <v>0</v>
      </c>
    </row>
    <row r="168" spans="2:11">
      <c r="B168" t="s">
        <v>3094</v>
      </c>
      <c r="C168" t="s">
        <v>3097</v>
      </c>
      <c r="D168" t="s">
        <v>123</v>
      </c>
      <c r="E168" t="s">
        <v>102</v>
      </c>
      <c r="F168" t="s">
        <v>282</v>
      </c>
      <c r="G168" s="77">
        <v>3300572.74</v>
      </c>
      <c r="H168" s="77">
        <v>-4.2432999999999996</v>
      </c>
      <c r="I168" s="77">
        <v>-140.05320307642</v>
      </c>
      <c r="J168" s="78">
        <v>1.2999999999999999E-3</v>
      </c>
      <c r="K168" s="78">
        <v>0</v>
      </c>
    </row>
    <row r="169" spans="2:11">
      <c r="B169" t="s">
        <v>3094</v>
      </c>
      <c r="C169" t="s">
        <v>3098</v>
      </c>
      <c r="D169" t="s">
        <v>123</v>
      </c>
      <c r="E169" t="s">
        <v>102</v>
      </c>
      <c r="F169" t="s">
        <v>282</v>
      </c>
      <c r="G169" s="77">
        <v>9699293.3900000006</v>
      </c>
      <c r="H169" s="77">
        <v>-4.3322000000000003</v>
      </c>
      <c r="I169" s="77">
        <v>-420.19278824157999</v>
      </c>
      <c r="J169" s="78">
        <v>4.0000000000000001E-3</v>
      </c>
      <c r="K169" s="78">
        <v>0</v>
      </c>
    </row>
    <row r="170" spans="2:11">
      <c r="B170" t="s">
        <v>3094</v>
      </c>
      <c r="C170" t="s">
        <v>3099</v>
      </c>
      <c r="D170" t="s">
        <v>123</v>
      </c>
      <c r="E170" t="s">
        <v>102</v>
      </c>
      <c r="F170" t="s">
        <v>282</v>
      </c>
      <c r="G170" s="77">
        <v>3887439.28</v>
      </c>
      <c r="H170" s="77">
        <v>-4.125</v>
      </c>
      <c r="I170" s="77">
        <v>-160.3568703</v>
      </c>
      <c r="J170" s="78">
        <v>1.5E-3</v>
      </c>
      <c r="K170" s="78">
        <v>0</v>
      </c>
    </row>
    <row r="171" spans="2:11">
      <c r="B171" t="s">
        <v>3094</v>
      </c>
      <c r="C171" t="s">
        <v>3100</v>
      </c>
      <c r="D171" t="s">
        <v>123</v>
      </c>
      <c r="E171" t="s">
        <v>102</v>
      </c>
      <c r="F171" t="s">
        <v>282</v>
      </c>
      <c r="G171" s="77">
        <v>3705399.37</v>
      </c>
      <c r="H171" s="77">
        <v>-1.4477</v>
      </c>
      <c r="I171" s="77">
        <v>-53.643066679489998</v>
      </c>
      <c r="J171" s="78">
        <v>5.0000000000000001E-4</v>
      </c>
      <c r="K171" s="78">
        <v>0</v>
      </c>
    </row>
    <row r="172" spans="2:11">
      <c r="B172" t="s">
        <v>3094</v>
      </c>
      <c r="C172" t="s">
        <v>3101</v>
      </c>
      <c r="D172" t="s">
        <v>123</v>
      </c>
      <c r="E172" t="s">
        <v>102</v>
      </c>
      <c r="F172" t="s">
        <v>282</v>
      </c>
      <c r="G172" s="77">
        <v>2268379.7799999998</v>
      </c>
      <c r="H172" s="77">
        <v>-1.4473</v>
      </c>
      <c r="I172" s="77">
        <v>-32.830260555940001</v>
      </c>
      <c r="J172" s="78">
        <v>2.9999999999999997E-4</v>
      </c>
      <c r="K172" s="78">
        <v>0</v>
      </c>
    </row>
    <row r="173" spans="2:11">
      <c r="B173" t="s">
        <v>3102</v>
      </c>
      <c r="C173" t="s">
        <v>3103</v>
      </c>
      <c r="D173" t="s">
        <v>123</v>
      </c>
      <c r="E173" t="s">
        <v>102</v>
      </c>
      <c r="F173" t="s">
        <v>291</v>
      </c>
      <c r="G173" s="77">
        <v>10922698.01</v>
      </c>
      <c r="H173" s="77">
        <v>-0.64480000000000004</v>
      </c>
      <c r="I173" s="77">
        <v>-70.429556768479998</v>
      </c>
      <c r="J173" s="78">
        <v>6.9999999999999999E-4</v>
      </c>
      <c r="K173" s="78">
        <v>0</v>
      </c>
    </row>
    <row r="174" spans="2:11">
      <c r="B174" t="s">
        <v>3102</v>
      </c>
      <c r="C174" t="s">
        <v>3104</v>
      </c>
      <c r="D174" t="s">
        <v>123</v>
      </c>
      <c r="E174" t="s">
        <v>102</v>
      </c>
      <c r="F174" t="s">
        <v>291</v>
      </c>
      <c r="G174" s="77">
        <v>29908155.32</v>
      </c>
      <c r="H174" s="77">
        <v>-0.61180000000000001</v>
      </c>
      <c r="I174" s="77">
        <v>-182.97809424776</v>
      </c>
      <c r="J174" s="78">
        <v>1.6999999999999999E-3</v>
      </c>
      <c r="K174" s="78">
        <v>0</v>
      </c>
    </row>
    <row r="175" spans="2:11">
      <c r="B175" t="s">
        <v>3102</v>
      </c>
      <c r="C175" t="s">
        <v>3105</v>
      </c>
      <c r="D175" t="s">
        <v>123</v>
      </c>
      <c r="E175" t="s">
        <v>102</v>
      </c>
      <c r="F175" t="s">
        <v>291</v>
      </c>
      <c r="G175" s="77">
        <v>7084869.1200000001</v>
      </c>
      <c r="H175" s="77">
        <v>-0.55700000000000005</v>
      </c>
      <c r="I175" s="77">
        <v>-39.462720998400002</v>
      </c>
      <c r="J175" s="78">
        <v>4.0000000000000002E-4</v>
      </c>
      <c r="K175" s="78">
        <v>0</v>
      </c>
    </row>
    <row r="176" spans="2:11">
      <c r="B176" t="s">
        <v>3106</v>
      </c>
      <c r="C176" t="s">
        <v>3107</v>
      </c>
      <c r="D176" t="s">
        <v>123</v>
      </c>
      <c r="E176" t="s">
        <v>102</v>
      </c>
      <c r="F176" t="s">
        <v>291</v>
      </c>
      <c r="G176" s="77">
        <v>10670094.98</v>
      </c>
      <c r="H176" s="77">
        <v>-2.5996999999999999</v>
      </c>
      <c r="I176" s="77">
        <v>-277.39045919505998</v>
      </c>
      <c r="J176" s="78">
        <v>2.5999999999999999E-3</v>
      </c>
      <c r="K176" s="78">
        <v>0</v>
      </c>
    </row>
    <row r="177" spans="2:11">
      <c r="B177" t="s">
        <v>3106</v>
      </c>
      <c r="C177" t="s">
        <v>3108</v>
      </c>
      <c r="D177" t="s">
        <v>123</v>
      </c>
      <c r="E177" t="s">
        <v>102</v>
      </c>
      <c r="F177" t="s">
        <v>276</v>
      </c>
      <c r="G177" s="77">
        <v>29341120.890000001</v>
      </c>
      <c r="H177" s="77">
        <v>-7.0839999999999996</v>
      </c>
      <c r="I177" s="77">
        <v>-2078.5250038476001</v>
      </c>
      <c r="J177" s="78">
        <v>1.9800000000000002E-2</v>
      </c>
      <c r="K177" s="78">
        <v>-1E-4</v>
      </c>
    </row>
    <row r="178" spans="2:11">
      <c r="B178" t="s">
        <v>3109</v>
      </c>
      <c r="C178" t="s">
        <v>3110</v>
      </c>
      <c r="D178" t="s">
        <v>123</v>
      </c>
      <c r="E178" t="s">
        <v>102</v>
      </c>
      <c r="F178" t="s">
        <v>291</v>
      </c>
      <c r="G178" s="77">
        <v>13865108.18</v>
      </c>
      <c r="H178" s="77">
        <v>-2.7641</v>
      </c>
      <c r="I178" s="77">
        <v>-383.24545520338</v>
      </c>
      <c r="J178" s="78">
        <v>3.7000000000000002E-3</v>
      </c>
      <c r="K178" s="78">
        <v>0</v>
      </c>
    </row>
    <row r="179" spans="2:11">
      <c r="B179" t="s">
        <v>3109</v>
      </c>
      <c r="C179" t="s">
        <v>3111</v>
      </c>
      <c r="D179" t="s">
        <v>123</v>
      </c>
      <c r="E179" t="s">
        <v>102</v>
      </c>
      <c r="F179" t="s">
        <v>291</v>
      </c>
      <c r="G179" s="77">
        <v>7920492.0700000003</v>
      </c>
      <c r="H179" s="77">
        <v>-2.7955999999999999</v>
      </c>
      <c r="I179" s="77">
        <v>-221.42527630891999</v>
      </c>
      <c r="J179" s="78">
        <v>2.0999999999999999E-3</v>
      </c>
      <c r="K179" s="78">
        <v>0</v>
      </c>
    </row>
    <row r="180" spans="2:11">
      <c r="B180" t="s">
        <v>3109</v>
      </c>
      <c r="C180" t="s">
        <v>3112</v>
      </c>
      <c r="D180" t="s">
        <v>123</v>
      </c>
      <c r="E180" t="s">
        <v>102</v>
      </c>
      <c r="F180" t="s">
        <v>291</v>
      </c>
      <c r="G180" s="77">
        <v>2452577.58</v>
      </c>
      <c r="H180" s="77">
        <v>-2.7641</v>
      </c>
      <c r="I180" s="77">
        <v>-67.791696888779995</v>
      </c>
      <c r="J180" s="78">
        <v>5.9999999999999995E-4</v>
      </c>
      <c r="K180" s="78">
        <v>0</v>
      </c>
    </row>
    <row r="181" spans="2:11">
      <c r="B181" t="s">
        <v>3113</v>
      </c>
      <c r="C181" t="s">
        <v>3114</v>
      </c>
      <c r="D181" t="s">
        <v>123</v>
      </c>
      <c r="E181" t="s">
        <v>102</v>
      </c>
      <c r="F181" t="s">
        <v>279</v>
      </c>
      <c r="G181" s="77">
        <v>5051315.9000000004</v>
      </c>
      <c r="H181" s="77">
        <v>-8.3573000000000004</v>
      </c>
      <c r="I181" s="77">
        <v>-422.1536237107</v>
      </c>
      <c r="J181" s="78">
        <v>4.0000000000000001E-3</v>
      </c>
      <c r="K181" s="78">
        <v>0</v>
      </c>
    </row>
    <row r="182" spans="2:11">
      <c r="B182" t="s">
        <v>3113</v>
      </c>
      <c r="C182" t="s">
        <v>3115</v>
      </c>
      <c r="D182" t="s">
        <v>123</v>
      </c>
      <c r="E182" t="s">
        <v>102</v>
      </c>
      <c r="F182" t="s">
        <v>279</v>
      </c>
      <c r="G182" s="77">
        <v>6925030.7300000004</v>
      </c>
      <c r="H182" s="77">
        <v>-8.2997999999999994</v>
      </c>
      <c r="I182" s="77">
        <v>-574.76370052853997</v>
      </c>
      <c r="J182" s="78">
        <v>5.4999999999999997E-3</v>
      </c>
      <c r="K182" s="78">
        <v>0</v>
      </c>
    </row>
    <row r="183" spans="2:11">
      <c r="B183" t="s">
        <v>3113</v>
      </c>
      <c r="C183" t="s">
        <v>3116</v>
      </c>
      <c r="D183" t="s">
        <v>123</v>
      </c>
      <c r="E183" t="s">
        <v>102</v>
      </c>
      <c r="F183" t="s">
        <v>279</v>
      </c>
      <c r="G183" s="77">
        <v>13468587.17</v>
      </c>
      <c r="H183" s="77">
        <v>-8.3573000000000004</v>
      </c>
      <c r="I183" s="77">
        <v>-1125.6102355584101</v>
      </c>
      <c r="J183" s="78">
        <v>1.0699999999999999E-2</v>
      </c>
      <c r="K183" s="78">
        <v>-1E-4</v>
      </c>
    </row>
    <row r="184" spans="2:11">
      <c r="B184" t="s">
        <v>3113</v>
      </c>
      <c r="C184" t="s">
        <v>3117</v>
      </c>
      <c r="D184" t="s">
        <v>123</v>
      </c>
      <c r="E184" t="s">
        <v>102</v>
      </c>
      <c r="F184" t="s">
        <v>279</v>
      </c>
      <c r="G184" s="77">
        <v>8421590.0500000007</v>
      </c>
      <c r="H184" s="77">
        <v>-8.3094000000000001</v>
      </c>
      <c r="I184" s="77">
        <v>-699.78360361470004</v>
      </c>
      <c r="J184" s="78">
        <v>6.7000000000000002E-3</v>
      </c>
      <c r="K184" s="78">
        <v>0</v>
      </c>
    </row>
    <row r="185" spans="2:11">
      <c r="B185" t="s">
        <v>3113</v>
      </c>
      <c r="C185" t="s">
        <v>3118</v>
      </c>
      <c r="D185" t="s">
        <v>123</v>
      </c>
      <c r="E185" t="s">
        <v>102</v>
      </c>
      <c r="F185" t="s">
        <v>279</v>
      </c>
      <c r="G185" s="77">
        <v>11587440.5</v>
      </c>
      <c r="H185" s="77">
        <v>-8.2997999999999994</v>
      </c>
      <c r="I185" s="77">
        <v>-961.73438661900002</v>
      </c>
      <c r="J185" s="78">
        <v>9.1999999999999998E-3</v>
      </c>
      <c r="K185" s="78">
        <v>-1E-4</v>
      </c>
    </row>
    <row r="186" spans="2:11">
      <c r="B186" t="s">
        <v>3113</v>
      </c>
      <c r="C186" t="s">
        <v>3119</v>
      </c>
      <c r="D186" t="s">
        <v>123</v>
      </c>
      <c r="E186" t="s">
        <v>102</v>
      </c>
      <c r="F186" t="s">
        <v>279</v>
      </c>
      <c r="G186" s="77">
        <v>9732589.4900000002</v>
      </c>
      <c r="H186" s="77">
        <v>-8.3094000000000001</v>
      </c>
      <c r="I186" s="77">
        <v>-808.71979108206006</v>
      </c>
      <c r="J186" s="78">
        <v>7.7000000000000002E-3</v>
      </c>
      <c r="K186" s="78">
        <v>-1E-4</v>
      </c>
    </row>
    <row r="187" spans="2:11">
      <c r="B187" t="s">
        <v>3120</v>
      </c>
      <c r="C187" t="s">
        <v>3121</v>
      </c>
      <c r="D187" t="s">
        <v>123</v>
      </c>
      <c r="E187" t="s">
        <v>102</v>
      </c>
      <c r="F187" t="s">
        <v>291</v>
      </c>
      <c r="G187" s="77">
        <v>3586486.42</v>
      </c>
      <c r="H187" s="77">
        <v>-2.1671999999999998</v>
      </c>
      <c r="I187" s="77">
        <v>-77.726333694239997</v>
      </c>
      <c r="J187" s="78">
        <v>6.9999999999999999E-4</v>
      </c>
      <c r="K187" s="78">
        <v>0</v>
      </c>
    </row>
    <row r="188" spans="2:11">
      <c r="B188" t="s">
        <v>3120</v>
      </c>
      <c r="C188" t="s">
        <v>3122</v>
      </c>
      <c r="D188" t="s">
        <v>123</v>
      </c>
      <c r="E188" t="s">
        <v>102</v>
      </c>
      <c r="F188" t="s">
        <v>291</v>
      </c>
      <c r="G188" s="77">
        <v>1991705.91</v>
      </c>
      <c r="H188" s="77">
        <v>-2.1955</v>
      </c>
      <c r="I188" s="77">
        <v>-43.727903254049998</v>
      </c>
      <c r="J188" s="78">
        <v>4.0000000000000002E-4</v>
      </c>
      <c r="K188" s="78">
        <v>0</v>
      </c>
    </row>
    <row r="189" spans="2:11">
      <c r="B189" t="s">
        <v>3120</v>
      </c>
      <c r="C189" t="s">
        <v>3123</v>
      </c>
      <c r="D189" t="s">
        <v>123</v>
      </c>
      <c r="E189" t="s">
        <v>102</v>
      </c>
      <c r="F189" t="s">
        <v>291</v>
      </c>
      <c r="G189" s="77">
        <v>10957416.119999999</v>
      </c>
      <c r="H189" s="77">
        <v>-2.1671999999999998</v>
      </c>
      <c r="I189" s="77">
        <v>-237.46912215264001</v>
      </c>
      <c r="J189" s="78">
        <v>2.3E-3</v>
      </c>
      <c r="K189" s="78">
        <v>0</v>
      </c>
    </row>
    <row r="190" spans="2:11">
      <c r="B190" t="s">
        <v>3120</v>
      </c>
      <c r="C190" t="s">
        <v>3124</v>
      </c>
      <c r="D190" t="s">
        <v>123</v>
      </c>
      <c r="E190" t="s">
        <v>102</v>
      </c>
      <c r="F190" t="s">
        <v>291</v>
      </c>
      <c r="G190" s="77">
        <v>20930286.390000001</v>
      </c>
      <c r="H190" s="77">
        <v>-2.1107</v>
      </c>
      <c r="I190" s="77">
        <v>-441.77555483372998</v>
      </c>
      <c r="J190" s="78">
        <v>4.1999999999999997E-3</v>
      </c>
      <c r="K190" s="78">
        <v>0</v>
      </c>
    </row>
    <row r="191" spans="2:11">
      <c r="B191" t="s">
        <v>3120</v>
      </c>
      <c r="C191" t="s">
        <v>3125</v>
      </c>
      <c r="D191" t="s">
        <v>123</v>
      </c>
      <c r="E191" t="s">
        <v>102</v>
      </c>
      <c r="F191" t="s">
        <v>291</v>
      </c>
      <c r="G191" s="77">
        <v>14455780.529999999</v>
      </c>
      <c r="H191" s="77">
        <v>-2.2238000000000002</v>
      </c>
      <c r="I191" s="77">
        <v>-321.46764742613999</v>
      </c>
      <c r="J191" s="78">
        <v>3.0999999999999999E-3</v>
      </c>
      <c r="K191" s="78">
        <v>0</v>
      </c>
    </row>
    <row r="192" spans="2:11">
      <c r="B192" t="s">
        <v>3120</v>
      </c>
      <c r="C192" t="s">
        <v>3126</v>
      </c>
      <c r="D192" t="s">
        <v>123</v>
      </c>
      <c r="E192" t="s">
        <v>102</v>
      </c>
      <c r="F192" t="s">
        <v>291</v>
      </c>
      <c r="G192" s="77">
        <v>10190776.1</v>
      </c>
      <c r="H192" s="77">
        <v>-2.1956000000000002</v>
      </c>
      <c r="I192" s="77">
        <v>-223.74868005159999</v>
      </c>
      <c r="J192" s="78">
        <v>2.0999999999999999E-3</v>
      </c>
      <c r="K192" s="78">
        <v>0</v>
      </c>
    </row>
    <row r="193" spans="2:11">
      <c r="B193" t="s">
        <v>3127</v>
      </c>
      <c r="C193" t="s">
        <v>3128</v>
      </c>
      <c r="D193" t="s">
        <v>123</v>
      </c>
      <c r="E193" t="s">
        <v>102</v>
      </c>
      <c r="F193" t="s">
        <v>279</v>
      </c>
      <c r="G193" s="77">
        <v>6705696.9500000002</v>
      </c>
      <c r="H193" s="77">
        <v>-8.8268000000000004</v>
      </c>
      <c r="I193" s="77">
        <v>-591.89845838259998</v>
      </c>
      <c r="J193" s="78">
        <v>5.5999999999999999E-3</v>
      </c>
      <c r="K193" s="78">
        <v>0</v>
      </c>
    </row>
    <row r="194" spans="2:11">
      <c r="B194" t="s">
        <v>3127</v>
      </c>
      <c r="C194" t="s">
        <v>3129</v>
      </c>
      <c r="D194" t="s">
        <v>123</v>
      </c>
      <c r="E194" t="s">
        <v>102</v>
      </c>
      <c r="F194" t="s">
        <v>279</v>
      </c>
      <c r="G194" s="77">
        <v>9312369.6300000008</v>
      </c>
      <c r="H194" s="77">
        <v>-8.8268000000000004</v>
      </c>
      <c r="I194" s="77">
        <v>-821.98424250083997</v>
      </c>
      <c r="J194" s="78">
        <v>7.7999999999999996E-3</v>
      </c>
      <c r="K194" s="78">
        <v>-1E-4</v>
      </c>
    </row>
    <row r="195" spans="2:11">
      <c r="B195" t="s">
        <v>3127</v>
      </c>
      <c r="C195" t="s">
        <v>3130</v>
      </c>
      <c r="D195" t="s">
        <v>123</v>
      </c>
      <c r="E195" t="s">
        <v>102</v>
      </c>
      <c r="F195" t="s">
        <v>279</v>
      </c>
      <c r="G195" s="77">
        <v>11536737.23</v>
      </c>
      <c r="H195" s="77">
        <v>-8.9268000000000001</v>
      </c>
      <c r="I195" s="77">
        <v>-1029.86145904764</v>
      </c>
      <c r="J195" s="78">
        <v>9.7999999999999997E-3</v>
      </c>
      <c r="K195" s="78">
        <v>-1E-4</v>
      </c>
    </row>
    <row r="196" spans="2:11">
      <c r="B196" t="s">
        <v>3127</v>
      </c>
      <c r="C196" t="s">
        <v>3131</v>
      </c>
      <c r="D196" t="s">
        <v>123</v>
      </c>
      <c r="E196" t="s">
        <v>102</v>
      </c>
      <c r="F196" t="s">
        <v>279</v>
      </c>
      <c r="G196" s="77">
        <v>2304306.9700000002</v>
      </c>
      <c r="H196" s="77">
        <v>-8.9138999999999999</v>
      </c>
      <c r="I196" s="77">
        <v>-205.40361899883001</v>
      </c>
      <c r="J196" s="78">
        <v>2E-3</v>
      </c>
      <c r="K196" s="78">
        <v>0</v>
      </c>
    </row>
    <row r="197" spans="2:11">
      <c r="B197" t="s">
        <v>3127</v>
      </c>
      <c r="C197" t="s">
        <v>3132</v>
      </c>
      <c r="D197" t="s">
        <v>123</v>
      </c>
      <c r="E197" t="s">
        <v>102</v>
      </c>
      <c r="F197" t="s">
        <v>279</v>
      </c>
      <c r="G197" s="77">
        <v>23189223.16</v>
      </c>
      <c r="H197" s="77">
        <v>-8.2273999999999994</v>
      </c>
      <c r="I197" s="77">
        <v>-1907.87014626584</v>
      </c>
      <c r="J197" s="78">
        <v>1.8200000000000001E-2</v>
      </c>
      <c r="K197" s="78">
        <v>-1E-4</v>
      </c>
    </row>
    <row r="198" spans="2:11">
      <c r="B198" t="s">
        <v>3133</v>
      </c>
      <c r="C198" t="s">
        <v>3134</v>
      </c>
      <c r="D198" t="s">
        <v>123</v>
      </c>
      <c r="E198" t="s">
        <v>102</v>
      </c>
      <c r="F198" t="s">
        <v>291</v>
      </c>
      <c r="G198" s="77">
        <v>13017828.66</v>
      </c>
      <c r="H198" s="77">
        <v>-2.7366999999999999</v>
      </c>
      <c r="I198" s="77">
        <v>-356.25891693822001</v>
      </c>
      <c r="J198" s="78">
        <v>3.3999999999999998E-3</v>
      </c>
      <c r="K198" s="78">
        <v>0</v>
      </c>
    </row>
    <row r="199" spans="2:11">
      <c r="B199" t="s">
        <v>3135</v>
      </c>
      <c r="C199" t="s">
        <v>3136</v>
      </c>
      <c r="D199" t="s">
        <v>123</v>
      </c>
      <c r="E199" t="s">
        <v>102</v>
      </c>
      <c r="F199" t="s">
        <v>282</v>
      </c>
      <c r="G199" s="77">
        <v>13619550.859999999</v>
      </c>
      <c r="H199" s="77">
        <v>-3.9994000000000001</v>
      </c>
      <c r="I199" s="77">
        <v>-544.70031709483999</v>
      </c>
      <c r="J199" s="78">
        <v>5.1999999999999998E-3</v>
      </c>
      <c r="K199" s="78">
        <v>0</v>
      </c>
    </row>
    <row r="200" spans="2:11">
      <c r="B200" t="s">
        <v>3135</v>
      </c>
      <c r="C200" t="s">
        <v>3137</v>
      </c>
      <c r="D200" t="s">
        <v>123</v>
      </c>
      <c r="E200" t="s">
        <v>102</v>
      </c>
      <c r="F200" t="s">
        <v>282</v>
      </c>
      <c r="G200" s="77">
        <v>5841087.1200000001</v>
      </c>
      <c r="H200" s="77">
        <v>-3.9258000000000002</v>
      </c>
      <c r="I200" s="77">
        <v>-229.30939815695999</v>
      </c>
      <c r="J200" s="78">
        <v>2.2000000000000001E-3</v>
      </c>
      <c r="K200" s="78">
        <v>0</v>
      </c>
    </row>
    <row r="201" spans="2:11">
      <c r="B201" t="s">
        <v>3138</v>
      </c>
      <c r="C201" t="s">
        <v>3139</v>
      </c>
      <c r="D201" t="s">
        <v>123</v>
      </c>
      <c r="E201" t="s">
        <v>102</v>
      </c>
      <c r="F201" t="s">
        <v>282</v>
      </c>
      <c r="G201" s="77">
        <v>4376367.3600000003</v>
      </c>
      <c r="H201" s="77">
        <v>-4.0381</v>
      </c>
      <c r="I201" s="77">
        <v>-176.72209036416001</v>
      </c>
      <c r="J201" s="78">
        <v>1.6999999999999999E-3</v>
      </c>
      <c r="K201" s="78">
        <v>0</v>
      </c>
    </row>
    <row r="202" spans="2:11">
      <c r="B202" t="s">
        <v>3138</v>
      </c>
      <c r="C202" t="s">
        <v>3140</v>
      </c>
      <c r="D202" t="s">
        <v>123</v>
      </c>
      <c r="E202" t="s">
        <v>102</v>
      </c>
      <c r="F202" t="s">
        <v>282</v>
      </c>
      <c r="G202" s="77">
        <v>3306198.72</v>
      </c>
      <c r="H202" s="77">
        <v>-4.0381999999999998</v>
      </c>
      <c r="I202" s="77">
        <v>-133.51091671104001</v>
      </c>
      <c r="J202" s="78">
        <v>1.2999999999999999E-3</v>
      </c>
      <c r="K202" s="78">
        <v>0</v>
      </c>
    </row>
    <row r="203" spans="2:11">
      <c r="B203" t="s">
        <v>3138</v>
      </c>
      <c r="C203" t="s">
        <v>3141</v>
      </c>
      <c r="D203" t="s">
        <v>123</v>
      </c>
      <c r="E203" t="s">
        <v>102</v>
      </c>
      <c r="F203" t="s">
        <v>282</v>
      </c>
      <c r="G203" s="77">
        <v>16540370.199999999</v>
      </c>
      <c r="H203" s="77">
        <v>-3.9792000000000001</v>
      </c>
      <c r="I203" s="77">
        <v>-658.17441099840005</v>
      </c>
      <c r="J203" s="78">
        <v>6.3E-3</v>
      </c>
      <c r="K203" s="78">
        <v>0</v>
      </c>
    </row>
    <row r="204" spans="2:11">
      <c r="B204" t="s">
        <v>3142</v>
      </c>
      <c r="C204" t="s">
        <v>3143</v>
      </c>
      <c r="D204" t="s">
        <v>123</v>
      </c>
      <c r="E204" t="s">
        <v>102</v>
      </c>
      <c r="F204" t="s">
        <v>269</v>
      </c>
      <c r="G204" s="77">
        <v>2648757.25</v>
      </c>
      <c r="H204" s="77">
        <v>-3.1316999999999999</v>
      </c>
      <c r="I204" s="77">
        <v>-82.951130798250006</v>
      </c>
      <c r="J204" s="78">
        <v>8.0000000000000004E-4</v>
      </c>
      <c r="K204" s="78">
        <v>0</v>
      </c>
    </row>
    <row r="205" spans="2:11">
      <c r="B205" t="s">
        <v>3142</v>
      </c>
      <c r="C205" t="s">
        <v>3144</v>
      </c>
      <c r="D205" t="s">
        <v>123</v>
      </c>
      <c r="E205" t="s">
        <v>102</v>
      </c>
      <c r="F205" t="s">
        <v>269</v>
      </c>
      <c r="G205" s="77">
        <v>6177305.8300000001</v>
      </c>
      <c r="H205" s="77">
        <v>-3.1839</v>
      </c>
      <c r="I205" s="77">
        <v>-196.67924032137</v>
      </c>
      <c r="J205" s="78">
        <v>1.9E-3</v>
      </c>
      <c r="K205" s="78">
        <v>0</v>
      </c>
    </row>
    <row r="206" spans="2:11">
      <c r="B206" t="s">
        <v>3142</v>
      </c>
      <c r="C206" t="s">
        <v>3145</v>
      </c>
      <c r="D206" t="s">
        <v>123</v>
      </c>
      <c r="E206" t="s">
        <v>102</v>
      </c>
      <c r="F206" t="s">
        <v>269</v>
      </c>
      <c r="G206" s="77">
        <v>3923622.03</v>
      </c>
      <c r="H206" s="77">
        <v>-3.1316999999999999</v>
      </c>
      <c r="I206" s="77">
        <v>-122.87607111350999</v>
      </c>
      <c r="J206" s="78">
        <v>1.1999999999999999E-3</v>
      </c>
      <c r="K206" s="78">
        <v>0</v>
      </c>
    </row>
    <row r="207" spans="2:11">
      <c r="B207" t="s">
        <v>3142</v>
      </c>
      <c r="C207" t="s">
        <v>3146</v>
      </c>
      <c r="D207" t="s">
        <v>123</v>
      </c>
      <c r="E207" t="s">
        <v>102</v>
      </c>
      <c r="F207" t="s">
        <v>269</v>
      </c>
      <c r="G207" s="77">
        <v>1962472.9</v>
      </c>
      <c r="H207" s="77">
        <v>-3.0969000000000002</v>
      </c>
      <c r="I207" s="77">
        <v>-60.775823240100003</v>
      </c>
      <c r="J207" s="78">
        <v>5.9999999999999995E-4</v>
      </c>
      <c r="K207" s="78">
        <v>0</v>
      </c>
    </row>
    <row r="208" spans="2:11">
      <c r="B208" t="s">
        <v>3142</v>
      </c>
      <c r="C208" t="s">
        <v>3147</v>
      </c>
      <c r="D208" t="s">
        <v>123</v>
      </c>
      <c r="E208" t="s">
        <v>102</v>
      </c>
      <c r="F208" t="s">
        <v>269</v>
      </c>
      <c r="G208" s="77">
        <v>16666954.67</v>
      </c>
      <c r="H208" s="77">
        <v>-3.1839</v>
      </c>
      <c r="I208" s="77">
        <v>-530.65916973813</v>
      </c>
      <c r="J208" s="78">
        <v>5.1000000000000004E-3</v>
      </c>
      <c r="K208" s="78">
        <v>0</v>
      </c>
    </row>
    <row r="209" spans="2:11">
      <c r="B209" t="s">
        <v>3142</v>
      </c>
      <c r="C209" t="s">
        <v>3148</v>
      </c>
      <c r="D209" t="s">
        <v>123</v>
      </c>
      <c r="E209" t="s">
        <v>102</v>
      </c>
      <c r="F209" t="s">
        <v>269</v>
      </c>
      <c r="G209" s="77">
        <v>9969323.9100000001</v>
      </c>
      <c r="H209" s="77">
        <v>-3.0303</v>
      </c>
      <c r="I209" s="77">
        <v>-302.10042244472999</v>
      </c>
      <c r="J209" s="78">
        <v>2.8999999999999998E-3</v>
      </c>
      <c r="K209" s="78">
        <v>0</v>
      </c>
    </row>
    <row r="210" spans="2:11">
      <c r="B210" t="s">
        <v>3142</v>
      </c>
      <c r="C210" t="s">
        <v>3149</v>
      </c>
      <c r="D210" t="s">
        <v>123</v>
      </c>
      <c r="E210" t="s">
        <v>102</v>
      </c>
      <c r="F210" t="s">
        <v>269</v>
      </c>
      <c r="G210" s="77">
        <v>5576564.2699999996</v>
      </c>
      <c r="H210" s="77">
        <v>-3.1316999999999999</v>
      </c>
      <c r="I210" s="77">
        <v>-174.64126324359</v>
      </c>
      <c r="J210" s="78">
        <v>1.6999999999999999E-3</v>
      </c>
      <c r="K210" s="78">
        <v>0</v>
      </c>
    </row>
    <row r="211" spans="2:11">
      <c r="B211" t="s">
        <v>3150</v>
      </c>
      <c r="C211" t="s">
        <v>3151</v>
      </c>
      <c r="D211" t="s">
        <v>123</v>
      </c>
      <c r="E211" t="s">
        <v>102</v>
      </c>
      <c r="F211" t="s">
        <v>279</v>
      </c>
      <c r="G211" s="77">
        <v>7494682.8799999999</v>
      </c>
      <c r="H211" s="77">
        <v>-8.1547999999999998</v>
      </c>
      <c r="I211" s="77">
        <v>-611.17639949824002</v>
      </c>
      <c r="J211" s="78">
        <v>5.7999999999999996E-3</v>
      </c>
      <c r="K211" s="78">
        <v>0</v>
      </c>
    </row>
    <row r="212" spans="2:11">
      <c r="B212" t="s">
        <v>3150</v>
      </c>
      <c r="C212" t="s">
        <v>3152</v>
      </c>
      <c r="D212" t="s">
        <v>123</v>
      </c>
      <c r="E212" t="s">
        <v>102</v>
      </c>
      <c r="F212" t="s">
        <v>279</v>
      </c>
      <c r="G212" s="77">
        <v>11627017.6</v>
      </c>
      <c r="H212" s="77">
        <v>-8.0594000000000001</v>
      </c>
      <c r="I212" s="77">
        <v>-937.06785645440004</v>
      </c>
      <c r="J212" s="78">
        <v>8.8999999999999999E-3</v>
      </c>
      <c r="K212" s="78">
        <v>-1E-4</v>
      </c>
    </row>
    <row r="213" spans="2:11">
      <c r="B213" t="s">
        <v>3150</v>
      </c>
      <c r="C213" t="s">
        <v>3153</v>
      </c>
      <c r="D213" t="s">
        <v>123</v>
      </c>
      <c r="E213" t="s">
        <v>102</v>
      </c>
      <c r="F213" t="s">
        <v>279</v>
      </c>
      <c r="G213" s="77">
        <v>8425313.1199999992</v>
      </c>
      <c r="H213" s="77">
        <v>-8.2344000000000008</v>
      </c>
      <c r="I213" s="77">
        <v>-693.77398355328</v>
      </c>
      <c r="J213" s="78">
        <v>6.6E-3</v>
      </c>
      <c r="K213" s="78">
        <v>0</v>
      </c>
    </row>
    <row r="214" spans="2:11">
      <c r="B214" t="s">
        <v>3154</v>
      </c>
      <c r="C214" t="s">
        <v>3155</v>
      </c>
      <c r="D214" t="s">
        <v>123</v>
      </c>
      <c r="E214" t="s">
        <v>102</v>
      </c>
      <c r="F214" t="s">
        <v>279</v>
      </c>
      <c r="G214" s="77">
        <v>6619429.9000000004</v>
      </c>
      <c r="H214" s="77">
        <v>-7.1432000000000002</v>
      </c>
      <c r="I214" s="77">
        <v>-472.83911661680003</v>
      </c>
      <c r="J214" s="78">
        <v>4.4999999999999997E-3</v>
      </c>
      <c r="K214" s="78">
        <v>0</v>
      </c>
    </row>
    <row r="215" spans="2:11">
      <c r="B215" t="s">
        <v>3154</v>
      </c>
      <c r="C215" t="s">
        <v>3156</v>
      </c>
      <c r="D215" t="s">
        <v>123</v>
      </c>
      <c r="E215" t="s">
        <v>102</v>
      </c>
      <c r="F215" t="s">
        <v>291</v>
      </c>
      <c r="G215" s="77">
        <v>5950297.2400000002</v>
      </c>
      <c r="H215" s="77">
        <v>-2.1644999999999999</v>
      </c>
      <c r="I215" s="77">
        <v>-128.79418375980001</v>
      </c>
      <c r="J215" s="78">
        <v>1.1999999999999999E-3</v>
      </c>
      <c r="K215" s="78">
        <v>0</v>
      </c>
    </row>
    <row r="216" spans="2:11">
      <c r="B216" t="s">
        <v>3154</v>
      </c>
      <c r="C216" t="s">
        <v>3157</v>
      </c>
      <c r="D216" t="s">
        <v>123</v>
      </c>
      <c r="E216" t="s">
        <v>102</v>
      </c>
      <c r="F216" t="s">
        <v>279</v>
      </c>
      <c r="G216" s="77">
        <v>20043223.41</v>
      </c>
      <c r="H216" s="77">
        <v>-7.0465</v>
      </c>
      <c r="I216" s="77">
        <v>-1412.3457375856501</v>
      </c>
      <c r="J216" s="78">
        <v>1.35E-2</v>
      </c>
      <c r="K216" s="78">
        <v>-1E-4</v>
      </c>
    </row>
    <row r="217" spans="2:11">
      <c r="B217" t="s">
        <v>3154</v>
      </c>
      <c r="C217" t="s">
        <v>3158</v>
      </c>
      <c r="D217" t="s">
        <v>123</v>
      </c>
      <c r="E217" t="s">
        <v>102</v>
      </c>
      <c r="F217" t="s">
        <v>279</v>
      </c>
      <c r="G217" s="77">
        <v>10761790.699999999</v>
      </c>
      <c r="H217" s="77">
        <v>-7.0465</v>
      </c>
      <c r="I217" s="77">
        <v>-758.32958167549998</v>
      </c>
      <c r="J217" s="78">
        <v>7.1999999999999998E-3</v>
      </c>
      <c r="K217" s="78">
        <v>-1E-4</v>
      </c>
    </row>
    <row r="218" spans="2:11">
      <c r="B218" t="s">
        <v>3159</v>
      </c>
      <c r="C218" t="s">
        <v>3160</v>
      </c>
      <c r="D218" t="s">
        <v>123</v>
      </c>
      <c r="E218" t="s">
        <v>102</v>
      </c>
      <c r="F218" t="s">
        <v>288</v>
      </c>
      <c r="G218" s="77">
        <v>7360365.46</v>
      </c>
      <c r="H218" s="77">
        <v>0.4703</v>
      </c>
      <c r="I218" s="77">
        <v>34.615798758380002</v>
      </c>
      <c r="J218" s="78">
        <v>-2.9999999999999997E-4</v>
      </c>
      <c r="K218" s="78">
        <v>0</v>
      </c>
    </row>
    <row r="219" spans="2:11">
      <c r="B219" t="s">
        <v>3159</v>
      </c>
      <c r="C219" t="s">
        <v>3161</v>
      </c>
      <c r="D219" t="s">
        <v>123</v>
      </c>
      <c r="E219" t="s">
        <v>102</v>
      </c>
      <c r="F219" t="s">
        <v>291</v>
      </c>
      <c r="G219" s="77">
        <v>7209843.7800000003</v>
      </c>
      <c r="H219" s="77">
        <v>-1.7575000000000001</v>
      </c>
      <c r="I219" s="77">
        <v>-126.7130044335</v>
      </c>
      <c r="J219" s="78">
        <v>1.1999999999999999E-3</v>
      </c>
      <c r="K219" s="78">
        <v>0</v>
      </c>
    </row>
    <row r="220" spans="2:11">
      <c r="B220" t="s">
        <v>3159</v>
      </c>
      <c r="C220" t="s">
        <v>3162</v>
      </c>
      <c r="D220" t="s">
        <v>123</v>
      </c>
      <c r="E220" t="s">
        <v>102</v>
      </c>
      <c r="F220" t="s">
        <v>288</v>
      </c>
      <c r="G220" s="77">
        <v>10126384.220000001</v>
      </c>
      <c r="H220" s="77">
        <v>0.4703</v>
      </c>
      <c r="I220" s="77">
        <v>47.624384986659997</v>
      </c>
      <c r="J220" s="78">
        <v>-5.0000000000000001E-4</v>
      </c>
      <c r="K220" s="78">
        <v>0</v>
      </c>
    </row>
    <row r="221" spans="2:11">
      <c r="B221" t="s">
        <v>3159</v>
      </c>
      <c r="C221" t="s">
        <v>3163</v>
      </c>
      <c r="D221" t="s">
        <v>123</v>
      </c>
      <c r="E221" t="s">
        <v>102</v>
      </c>
      <c r="F221" t="s">
        <v>288</v>
      </c>
      <c r="G221" s="77">
        <v>13402980.33</v>
      </c>
      <c r="H221" s="77">
        <v>0.36280000000000001</v>
      </c>
      <c r="I221" s="77">
        <v>48.626012637240002</v>
      </c>
      <c r="J221" s="78">
        <v>-5.0000000000000001E-4</v>
      </c>
      <c r="K221" s="78">
        <v>0</v>
      </c>
    </row>
    <row r="222" spans="2:11">
      <c r="B222" t="s">
        <v>3164</v>
      </c>
      <c r="C222" t="s">
        <v>3165</v>
      </c>
      <c r="D222" t="s">
        <v>123</v>
      </c>
      <c r="E222" t="s">
        <v>102</v>
      </c>
      <c r="F222" t="s">
        <v>279</v>
      </c>
      <c r="G222" s="77">
        <v>3401105.19</v>
      </c>
      <c r="H222" s="77">
        <v>-7.2504999999999997</v>
      </c>
      <c r="I222" s="77">
        <v>-246.59713180095</v>
      </c>
      <c r="J222" s="78">
        <v>2.3999999999999998E-3</v>
      </c>
      <c r="K222" s="78">
        <v>0</v>
      </c>
    </row>
    <row r="223" spans="2:11">
      <c r="B223" t="s">
        <v>3164</v>
      </c>
      <c r="C223" t="s">
        <v>3166</v>
      </c>
      <c r="D223" t="s">
        <v>123</v>
      </c>
      <c r="E223" t="s">
        <v>102</v>
      </c>
      <c r="F223" t="s">
        <v>279</v>
      </c>
      <c r="G223" s="77">
        <v>3778560.09</v>
      </c>
      <c r="H223" s="77">
        <v>-7.2504999999999997</v>
      </c>
      <c r="I223" s="77">
        <v>-273.96449932544999</v>
      </c>
      <c r="J223" s="78">
        <v>2.5999999999999999E-3</v>
      </c>
      <c r="K223" s="78">
        <v>0</v>
      </c>
    </row>
    <row r="224" spans="2:11">
      <c r="B224" t="s">
        <v>3164</v>
      </c>
      <c r="C224" t="s">
        <v>3167</v>
      </c>
      <c r="D224" t="s">
        <v>123</v>
      </c>
      <c r="E224" t="s">
        <v>102</v>
      </c>
      <c r="F224" t="s">
        <v>279</v>
      </c>
      <c r="G224" s="77">
        <v>4677183.13</v>
      </c>
      <c r="H224" s="77">
        <v>-7.2849000000000004</v>
      </c>
      <c r="I224" s="77">
        <v>-340.72811383737002</v>
      </c>
      <c r="J224" s="78">
        <v>3.3E-3</v>
      </c>
      <c r="K224" s="78">
        <v>0</v>
      </c>
    </row>
    <row r="225" spans="2:11">
      <c r="B225" t="s">
        <v>3164</v>
      </c>
      <c r="C225" t="s">
        <v>3168</v>
      </c>
      <c r="D225" t="s">
        <v>123</v>
      </c>
      <c r="E225" t="s">
        <v>102</v>
      </c>
      <c r="F225" t="s">
        <v>279</v>
      </c>
      <c r="G225" s="77">
        <v>4678685.6399999997</v>
      </c>
      <c r="H225" s="77">
        <v>-7.2504999999999997</v>
      </c>
      <c r="I225" s="77">
        <v>-339.22810232820001</v>
      </c>
      <c r="J225" s="78">
        <v>3.2000000000000002E-3</v>
      </c>
      <c r="K225" s="78">
        <v>0</v>
      </c>
    </row>
    <row r="226" spans="2:11">
      <c r="B226" t="s">
        <v>3164</v>
      </c>
      <c r="C226" t="s">
        <v>3169</v>
      </c>
      <c r="D226" t="s">
        <v>123</v>
      </c>
      <c r="E226" t="s">
        <v>102</v>
      </c>
      <c r="F226" t="s">
        <v>279</v>
      </c>
      <c r="G226" s="77">
        <v>14039744.9</v>
      </c>
      <c r="H226" s="77">
        <v>-7.2222999999999997</v>
      </c>
      <c r="I226" s="77">
        <v>-1013.9924959127</v>
      </c>
      <c r="J226" s="78">
        <v>9.7000000000000003E-3</v>
      </c>
      <c r="K226" s="78">
        <v>-1E-4</v>
      </c>
    </row>
    <row r="227" spans="2:11">
      <c r="B227" t="s">
        <v>3164</v>
      </c>
      <c r="C227" t="s">
        <v>3170</v>
      </c>
      <c r="D227" t="s">
        <v>123</v>
      </c>
      <c r="E227" t="s">
        <v>102</v>
      </c>
      <c r="F227" t="s">
        <v>279</v>
      </c>
      <c r="G227" s="77">
        <v>7684339.2699999996</v>
      </c>
      <c r="H227" s="77">
        <v>-7.2881</v>
      </c>
      <c r="I227" s="77">
        <v>-560.04233033687001</v>
      </c>
      <c r="J227" s="78">
        <v>5.3E-3</v>
      </c>
      <c r="K227" s="78">
        <v>0</v>
      </c>
    </row>
    <row r="228" spans="2:11">
      <c r="B228" t="s">
        <v>3164</v>
      </c>
      <c r="C228" t="s">
        <v>3171</v>
      </c>
      <c r="D228" t="s">
        <v>123</v>
      </c>
      <c r="E228" t="s">
        <v>102</v>
      </c>
      <c r="F228" t="s">
        <v>279</v>
      </c>
      <c r="G228" s="77">
        <v>9448852.2300000004</v>
      </c>
      <c r="H228" s="77">
        <v>-7.2849000000000004</v>
      </c>
      <c r="I228" s="77">
        <v>-688.33943610327003</v>
      </c>
      <c r="J228" s="78">
        <v>6.6E-3</v>
      </c>
      <c r="K228" s="78">
        <v>0</v>
      </c>
    </row>
    <row r="229" spans="2:11">
      <c r="B229" t="s">
        <v>3172</v>
      </c>
      <c r="C229" t="s">
        <v>3173</v>
      </c>
      <c r="D229" t="s">
        <v>123</v>
      </c>
      <c r="E229" t="s">
        <v>102</v>
      </c>
      <c r="F229" t="s">
        <v>288</v>
      </c>
      <c r="G229" s="77">
        <v>5522712.4800000004</v>
      </c>
      <c r="H229" s="77">
        <v>0.50700000000000001</v>
      </c>
      <c r="I229" s="77">
        <v>28.000152273600001</v>
      </c>
      <c r="J229" s="78">
        <v>-2.9999999999999997E-4</v>
      </c>
      <c r="K229" s="78">
        <v>0</v>
      </c>
    </row>
    <row r="230" spans="2:11">
      <c r="B230" t="s">
        <v>3172</v>
      </c>
      <c r="C230" t="s">
        <v>3174</v>
      </c>
      <c r="D230" t="s">
        <v>123</v>
      </c>
      <c r="E230" t="s">
        <v>102</v>
      </c>
      <c r="F230" t="s">
        <v>288</v>
      </c>
      <c r="G230" s="77">
        <v>5705263.8399999999</v>
      </c>
      <c r="H230" s="77">
        <v>0.48020000000000002</v>
      </c>
      <c r="I230" s="77">
        <v>27.396676959680001</v>
      </c>
      <c r="J230" s="78">
        <v>-2.9999999999999997E-4</v>
      </c>
      <c r="K230" s="78">
        <v>0</v>
      </c>
    </row>
    <row r="231" spans="2:11">
      <c r="B231" t="s">
        <v>3172</v>
      </c>
      <c r="C231" t="s">
        <v>3175</v>
      </c>
      <c r="D231" t="s">
        <v>123</v>
      </c>
      <c r="E231" t="s">
        <v>102</v>
      </c>
      <c r="F231" t="s">
        <v>288</v>
      </c>
      <c r="G231" s="77">
        <v>14909696.75</v>
      </c>
      <c r="H231" s="77">
        <v>0.58750000000000002</v>
      </c>
      <c r="I231" s="77">
        <v>87.594468406250002</v>
      </c>
      <c r="J231" s="78">
        <v>-8.0000000000000004E-4</v>
      </c>
      <c r="K231" s="78">
        <v>0</v>
      </c>
    </row>
    <row r="232" spans="2:11">
      <c r="B232" t="s">
        <v>3176</v>
      </c>
      <c r="C232" t="s">
        <v>3177</v>
      </c>
      <c r="D232" t="s">
        <v>123</v>
      </c>
      <c r="E232" t="s">
        <v>102</v>
      </c>
      <c r="F232" t="s">
        <v>279</v>
      </c>
      <c r="G232" s="77">
        <v>6932682.2199999997</v>
      </c>
      <c r="H232" s="77">
        <v>-5.2267999999999999</v>
      </c>
      <c r="I232" s="77">
        <v>-362.35743427495999</v>
      </c>
      <c r="J232" s="78">
        <v>3.5000000000000001E-3</v>
      </c>
      <c r="K232" s="78">
        <v>0</v>
      </c>
    </row>
    <row r="233" spans="2:11">
      <c r="B233" t="s">
        <v>3176</v>
      </c>
      <c r="C233" t="s">
        <v>3178</v>
      </c>
      <c r="D233" t="s">
        <v>123</v>
      </c>
      <c r="E233" t="s">
        <v>102</v>
      </c>
      <c r="F233" t="s">
        <v>282</v>
      </c>
      <c r="G233" s="77">
        <v>6246811.3799999999</v>
      </c>
      <c r="H233" s="77">
        <v>-2.1827000000000001</v>
      </c>
      <c r="I233" s="77">
        <v>-136.34915199125999</v>
      </c>
      <c r="J233" s="78">
        <v>1.2999999999999999E-3</v>
      </c>
      <c r="K233" s="78">
        <v>0</v>
      </c>
    </row>
    <row r="234" spans="2:11">
      <c r="B234" t="s">
        <v>3176</v>
      </c>
      <c r="C234" t="s">
        <v>3179</v>
      </c>
      <c r="D234" t="s">
        <v>123</v>
      </c>
      <c r="E234" t="s">
        <v>102</v>
      </c>
      <c r="F234" t="s">
        <v>279</v>
      </c>
      <c r="G234" s="77">
        <v>1925848.89</v>
      </c>
      <c r="H234" s="77">
        <v>-5.2087000000000003</v>
      </c>
      <c r="I234" s="77">
        <v>-100.31169113343</v>
      </c>
      <c r="J234" s="78">
        <v>1E-3</v>
      </c>
      <c r="K234" s="78">
        <v>0</v>
      </c>
    </row>
    <row r="235" spans="2:11">
      <c r="B235" t="s">
        <v>3176</v>
      </c>
      <c r="C235" t="s">
        <v>3180</v>
      </c>
      <c r="D235" t="s">
        <v>123</v>
      </c>
      <c r="E235" t="s">
        <v>102</v>
      </c>
      <c r="F235" t="s">
        <v>279</v>
      </c>
      <c r="G235" s="77">
        <v>9627589.7699999996</v>
      </c>
      <c r="H235" s="77">
        <v>-5.2267999999999999</v>
      </c>
      <c r="I235" s="77">
        <v>-503.21486209836002</v>
      </c>
      <c r="J235" s="78">
        <v>4.7999999999999996E-3</v>
      </c>
      <c r="K235" s="78">
        <v>0</v>
      </c>
    </row>
    <row r="236" spans="2:11">
      <c r="B236" t="s">
        <v>3176</v>
      </c>
      <c r="C236" t="s">
        <v>3181</v>
      </c>
      <c r="D236" t="s">
        <v>123</v>
      </c>
      <c r="E236" t="s">
        <v>102</v>
      </c>
      <c r="F236" t="s">
        <v>279</v>
      </c>
      <c r="G236" s="77">
        <v>4767060.66</v>
      </c>
      <c r="H236" s="77">
        <v>-5.2568999999999999</v>
      </c>
      <c r="I236" s="77">
        <v>-250.59961183554</v>
      </c>
      <c r="J236" s="78">
        <v>2.3999999999999998E-3</v>
      </c>
      <c r="K236" s="78">
        <v>0</v>
      </c>
    </row>
    <row r="237" spans="2:11">
      <c r="B237" t="s">
        <v>3176</v>
      </c>
      <c r="C237" t="s">
        <v>3182</v>
      </c>
      <c r="D237" t="s">
        <v>123</v>
      </c>
      <c r="E237" t="s">
        <v>102</v>
      </c>
      <c r="F237" t="s">
        <v>279</v>
      </c>
      <c r="G237" s="77">
        <v>8337575.4400000004</v>
      </c>
      <c r="H237" s="77">
        <v>-5.3173000000000004</v>
      </c>
      <c r="I237" s="77">
        <v>-443.33389887112003</v>
      </c>
      <c r="J237" s="78">
        <v>4.1999999999999997E-3</v>
      </c>
      <c r="K237" s="78">
        <v>0</v>
      </c>
    </row>
    <row r="238" spans="2:11">
      <c r="B238" t="s">
        <v>3176</v>
      </c>
      <c r="C238" t="s">
        <v>3183</v>
      </c>
      <c r="D238" t="s">
        <v>123</v>
      </c>
      <c r="E238" t="s">
        <v>102</v>
      </c>
      <c r="F238" t="s">
        <v>282</v>
      </c>
      <c r="G238" s="77">
        <v>1227620.56</v>
      </c>
      <c r="H238" s="77">
        <v>-2.1827000000000001</v>
      </c>
      <c r="I238" s="77">
        <v>-26.79527396312</v>
      </c>
      <c r="J238" s="78">
        <v>2.9999999999999997E-4</v>
      </c>
      <c r="K238" s="78">
        <v>0</v>
      </c>
    </row>
    <row r="239" spans="2:11">
      <c r="B239" t="s">
        <v>3176</v>
      </c>
      <c r="C239" t="s">
        <v>3184</v>
      </c>
      <c r="D239" t="s">
        <v>123</v>
      </c>
      <c r="E239" t="s">
        <v>102</v>
      </c>
      <c r="F239" t="s">
        <v>282</v>
      </c>
      <c r="G239" s="77">
        <v>7367772.2599999998</v>
      </c>
      <c r="H239" s="77">
        <v>-2.1543000000000001</v>
      </c>
      <c r="I239" s="77">
        <v>-158.72391779718001</v>
      </c>
      <c r="J239" s="78">
        <v>1.5E-3</v>
      </c>
      <c r="K239" s="78">
        <v>0</v>
      </c>
    </row>
    <row r="240" spans="2:11">
      <c r="B240" t="s">
        <v>3185</v>
      </c>
      <c r="C240" t="s">
        <v>3186</v>
      </c>
      <c r="D240" t="s">
        <v>123</v>
      </c>
      <c r="E240" t="s">
        <v>102</v>
      </c>
      <c r="F240" t="s">
        <v>269</v>
      </c>
      <c r="G240" s="77">
        <v>10749033.43</v>
      </c>
      <c r="H240" s="77">
        <v>-1.6256999999999999</v>
      </c>
      <c r="I240" s="77">
        <v>-174.74703647151</v>
      </c>
      <c r="J240" s="78">
        <v>1.6999999999999999E-3</v>
      </c>
      <c r="K240" s="78">
        <v>0</v>
      </c>
    </row>
    <row r="241" spans="2:11">
      <c r="B241" t="s">
        <v>3185</v>
      </c>
      <c r="C241" t="s">
        <v>3187</v>
      </c>
      <c r="D241" t="s">
        <v>123</v>
      </c>
      <c r="E241" t="s">
        <v>102</v>
      </c>
      <c r="F241" t="s">
        <v>269</v>
      </c>
      <c r="G241" s="77">
        <v>7730552.9299999997</v>
      </c>
      <c r="H241" s="77">
        <v>-1.6396999999999999</v>
      </c>
      <c r="I241" s="77">
        <v>-126.75787639321</v>
      </c>
      <c r="J241" s="78">
        <v>1.1999999999999999E-3</v>
      </c>
      <c r="K241" s="78">
        <v>0</v>
      </c>
    </row>
    <row r="242" spans="2:11">
      <c r="B242" t="s">
        <v>3185</v>
      </c>
      <c r="C242" t="s">
        <v>3188</v>
      </c>
      <c r="D242" t="s">
        <v>123</v>
      </c>
      <c r="E242" t="s">
        <v>102</v>
      </c>
      <c r="F242" t="s">
        <v>269</v>
      </c>
      <c r="G242" s="77">
        <v>9951634.9700000007</v>
      </c>
      <c r="H242" s="77">
        <v>-1.6256999999999999</v>
      </c>
      <c r="I242" s="77">
        <v>-161.78372970729001</v>
      </c>
      <c r="J242" s="78">
        <v>1.5E-3</v>
      </c>
      <c r="K242" s="78">
        <v>0</v>
      </c>
    </row>
    <row r="243" spans="2:11">
      <c r="B243" t="s">
        <v>3185</v>
      </c>
      <c r="C243" t="s">
        <v>3189</v>
      </c>
      <c r="D243" t="s">
        <v>123</v>
      </c>
      <c r="E243" t="s">
        <v>102</v>
      </c>
      <c r="F243" t="s">
        <v>269</v>
      </c>
      <c r="G243" s="77">
        <v>8956471.4700000007</v>
      </c>
      <c r="H243" s="77">
        <v>-1.6256999999999999</v>
      </c>
      <c r="I243" s="77">
        <v>-145.60535668778999</v>
      </c>
      <c r="J243" s="78">
        <v>1.4E-3</v>
      </c>
      <c r="K243" s="78">
        <v>0</v>
      </c>
    </row>
    <row r="244" spans="2:11">
      <c r="B244" t="s">
        <v>3185</v>
      </c>
      <c r="C244" t="s">
        <v>3190</v>
      </c>
      <c r="D244" t="s">
        <v>123</v>
      </c>
      <c r="E244" t="s">
        <v>102</v>
      </c>
      <c r="F244" t="s">
        <v>269</v>
      </c>
      <c r="G244" s="77">
        <v>7954689.1799999997</v>
      </c>
      <c r="H244" s="77">
        <v>-1.7101999999999999</v>
      </c>
      <c r="I244" s="77">
        <v>-136.04109435635999</v>
      </c>
      <c r="J244" s="78">
        <v>1.2999999999999999E-3</v>
      </c>
      <c r="K244" s="78">
        <v>0</v>
      </c>
    </row>
    <row r="245" spans="2:11">
      <c r="B245" t="s">
        <v>3191</v>
      </c>
      <c r="C245" t="s">
        <v>3192</v>
      </c>
      <c r="D245" t="s">
        <v>123</v>
      </c>
      <c r="E245" t="s">
        <v>102</v>
      </c>
      <c r="F245" t="s">
        <v>269</v>
      </c>
      <c r="G245" s="77">
        <v>26519031.920000002</v>
      </c>
      <c r="H245" s="77">
        <v>-1.4361999999999999</v>
      </c>
      <c r="I245" s="77">
        <v>-380.86633643504001</v>
      </c>
      <c r="J245" s="78">
        <v>3.5999999999999999E-3</v>
      </c>
      <c r="K245" s="78">
        <v>0</v>
      </c>
    </row>
    <row r="246" spans="2:11">
      <c r="B246" t="s">
        <v>3191</v>
      </c>
      <c r="C246" t="s">
        <v>3193</v>
      </c>
      <c r="D246" t="s">
        <v>123</v>
      </c>
      <c r="E246" t="s">
        <v>102</v>
      </c>
      <c r="F246" t="s">
        <v>269</v>
      </c>
      <c r="G246" s="77">
        <v>10619208.140000001</v>
      </c>
      <c r="H246" s="77">
        <v>-1.4081999999999999</v>
      </c>
      <c r="I246" s="77">
        <v>-149.53968902747999</v>
      </c>
      <c r="J246" s="78">
        <v>1.4E-3</v>
      </c>
      <c r="K246" s="78">
        <v>0</v>
      </c>
    </row>
    <row r="247" spans="2:11">
      <c r="B247" t="s">
        <v>3191</v>
      </c>
      <c r="C247" t="s">
        <v>3194</v>
      </c>
      <c r="D247" t="s">
        <v>123</v>
      </c>
      <c r="E247" t="s">
        <v>102</v>
      </c>
      <c r="F247" t="s">
        <v>269</v>
      </c>
      <c r="G247" s="77">
        <v>1352499.97</v>
      </c>
      <c r="H247" s="77">
        <v>-1.4081999999999999</v>
      </c>
      <c r="I247" s="77">
        <v>-19.04590457754</v>
      </c>
      <c r="J247" s="78">
        <v>2.0000000000000001E-4</v>
      </c>
      <c r="K247" s="78">
        <v>0</v>
      </c>
    </row>
    <row r="248" spans="2:11">
      <c r="B248" t="s">
        <v>3191</v>
      </c>
      <c r="C248" t="s">
        <v>3195</v>
      </c>
      <c r="D248" t="s">
        <v>123</v>
      </c>
      <c r="E248" t="s">
        <v>102</v>
      </c>
      <c r="F248" t="s">
        <v>269</v>
      </c>
      <c r="G248" s="77">
        <v>4535505.26</v>
      </c>
      <c r="H248" s="77">
        <v>-1.4077</v>
      </c>
      <c r="I248" s="77">
        <v>-63.846307545019997</v>
      </c>
      <c r="J248" s="78">
        <v>5.9999999999999995E-4</v>
      </c>
      <c r="K248" s="78">
        <v>0</v>
      </c>
    </row>
    <row r="249" spans="2:11">
      <c r="B249" t="s">
        <v>3196</v>
      </c>
      <c r="C249" t="s">
        <v>3197</v>
      </c>
      <c r="D249" t="s">
        <v>123</v>
      </c>
      <c r="E249" t="s">
        <v>102</v>
      </c>
      <c r="F249" t="s">
        <v>269</v>
      </c>
      <c r="G249" s="77">
        <v>7986680.0199999996</v>
      </c>
      <c r="H249" s="77">
        <v>-1.2894000000000001</v>
      </c>
      <c r="I249" s="77">
        <v>-102.98025217788</v>
      </c>
      <c r="J249" s="78">
        <v>1E-3</v>
      </c>
      <c r="K249" s="78">
        <v>0</v>
      </c>
    </row>
    <row r="250" spans="2:11">
      <c r="B250" t="s">
        <v>3196</v>
      </c>
      <c r="C250" t="s">
        <v>3198</v>
      </c>
      <c r="D250" t="s">
        <v>123</v>
      </c>
      <c r="E250" t="s">
        <v>102</v>
      </c>
      <c r="F250" t="s">
        <v>269</v>
      </c>
      <c r="G250" s="77">
        <v>9983350.0299999993</v>
      </c>
      <c r="H250" s="77">
        <v>-1.2894000000000001</v>
      </c>
      <c r="I250" s="77">
        <v>-128.72531528682001</v>
      </c>
      <c r="J250" s="78">
        <v>1.1999999999999999E-3</v>
      </c>
      <c r="K250" s="78">
        <v>0</v>
      </c>
    </row>
    <row r="251" spans="2:11">
      <c r="B251" t="s">
        <v>3196</v>
      </c>
      <c r="C251" t="s">
        <v>3199</v>
      </c>
      <c r="D251" t="s">
        <v>123</v>
      </c>
      <c r="E251" t="s">
        <v>102</v>
      </c>
      <c r="F251" t="s">
        <v>269</v>
      </c>
      <c r="G251" s="77">
        <v>15960122.460000001</v>
      </c>
      <c r="H251" s="77">
        <v>-1.3734</v>
      </c>
      <c r="I251" s="77">
        <v>-219.19632186563999</v>
      </c>
      <c r="J251" s="78">
        <v>2.0999999999999999E-3</v>
      </c>
      <c r="K251" s="78">
        <v>0</v>
      </c>
    </row>
    <row r="252" spans="2:11">
      <c r="B252" t="s">
        <v>3196</v>
      </c>
      <c r="C252" t="s">
        <v>3200</v>
      </c>
      <c r="D252" t="s">
        <v>123</v>
      </c>
      <c r="E252" t="s">
        <v>102</v>
      </c>
      <c r="F252" t="s">
        <v>269</v>
      </c>
      <c r="G252" s="77">
        <v>7986680.0199999996</v>
      </c>
      <c r="H252" s="77">
        <v>-1.2894000000000001</v>
      </c>
      <c r="I252" s="77">
        <v>-102.98025217788</v>
      </c>
      <c r="J252" s="78">
        <v>1E-3</v>
      </c>
      <c r="K252" s="78">
        <v>0</v>
      </c>
    </row>
    <row r="253" spans="2:11">
      <c r="B253" t="s">
        <v>3196</v>
      </c>
      <c r="C253" t="s">
        <v>3201</v>
      </c>
      <c r="D253" t="s">
        <v>123</v>
      </c>
      <c r="E253" t="s">
        <v>102</v>
      </c>
      <c r="F253" t="s">
        <v>269</v>
      </c>
      <c r="G253" s="77">
        <v>4944630.26</v>
      </c>
      <c r="H253" s="77">
        <v>-1.2894000000000001</v>
      </c>
      <c r="I253" s="77">
        <v>-63.756062572440001</v>
      </c>
      <c r="J253" s="78">
        <v>5.9999999999999995E-4</v>
      </c>
      <c r="K253" s="78">
        <v>0</v>
      </c>
    </row>
    <row r="254" spans="2:11">
      <c r="B254" t="s">
        <v>3196</v>
      </c>
      <c r="C254" t="s">
        <v>3202</v>
      </c>
      <c r="D254" t="s">
        <v>123</v>
      </c>
      <c r="E254" t="s">
        <v>102</v>
      </c>
      <c r="F254" t="s">
        <v>269</v>
      </c>
      <c r="G254" s="77">
        <v>6180787.8200000003</v>
      </c>
      <c r="H254" s="77">
        <v>-1.2894000000000001</v>
      </c>
      <c r="I254" s="77">
        <v>-79.695078151079997</v>
      </c>
      <c r="J254" s="78">
        <v>8.0000000000000004E-4</v>
      </c>
      <c r="K254" s="78">
        <v>0</v>
      </c>
    </row>
    <row r="255" spans="2:11">
      <c r="B255" t="s">
        <v>3203</v>
      </c>
      <c r="C255" t="s">
        <v>3204</v>
      </c>
      <c r="D255" t="s">
        <v>123</v>
      </c>
      <c r="E255" t="s">
        <v>102</v>
      </c>
      <c r="F255" t="s">
        <v>291</v>
      </c>
      <c r="G255" s="77">
        <v>3521945.55</v>
      </c>
      <c r="H255" s="77">
        <v>-3.3672</v>
      </c>
      <c r="I255" s="77">
        <v>-118.5909505596</v>
      </c>
      <c r="J255" s="78">
        <v>1.1000000000000001E-3</v>
      </c>
      <c r="K255" s="78">
        <v>0</v>
      </c>
    </row>
    <row r="256" spans="2:11">
      <c r="B256" t="s">
        <v>3203</v>
      </c>
      <c r="C256" t="s">
        <v>3205</v>
      </c>
      <c r="D256" t="s">
        <v>123</v>
      </c>
      <c r="E256" t="s">
        <v>102</v>
      </c>
      <c r="F256" t="s">
        <v>288</v>
      </c>
      <c r="G256" s="77">
        <v>16024986.65</v>
      </c>
      <c r="H256" s="77">
        <v>-0.95640000000000003</v>
      </c>
      <c r="I256" s="77">
        <v>-153.2629723206</v>
      </c>
      <c r="J256" s="78">
        <v>1.5E-3</v>
      </c>
      <c r="K256" s="78">
        <v>0</v>
      </c>
    </row>
    <row r="257" spans="2:11">
      <c r="B257" t="s">
        <v>3203</v>
      </c>
      <c r="C257" t="s">
        <v>3206</v>
      </c>
      <c r="D257" t="s">
        <v>123</v>
      </c>
      <c r="E257" t="s">
        <v>102</v>
      </c>
      <c r="F257" t="s">
        <v>288</v>
      </c>
      <c r="G257" s="77">
        <v>8008742.6799999997</v>
      </c>
      <c r="H257" s="77">
        <v>-1.0037</v>
      </c>
      <c r="I257" s="77">
        <v>-80.383750279159997</v>
      </c>
      <c r="J257" s="78">
        <v>8.0000000000000004E-4</v>
      </c>
      <c r="K257" s="78">
        <v>0</v>
      </c>
    </row>
    <row r="258" spans="2:11">
      <c r="B258" t="s">
        <v>3203</v>
      </c>
      <c r="C258" t="s">
        <v>3207</v>
      </c>
      <c r="D258" t="s">
        <v>123</v>
      </c>
      <c r="E258" t="s">
        <v>102</v>
      </c>
      <c r="F258" t="s">
        <v>288</v>
      </c>
      <c r="G258" s="77">
        <v>12013114.01</v>
      </c>
      <c r="H258" s="77">
        <v>-1.0037</v>
      </c>
      <c r="I258" s="77">
        <v>-120.57562531837</v>
      </c>
      <c r="J258" s="78">
        <v>1.1999999999999999E-3</v>
      </c>
      <c r="K258" s="78">
        <v>0</v>
      </c>
    </row>
    <row r="259" spans="2:11">
      <c r="B259" t="s">
        <v>3203</v>
      </c>
      <c r="C259" t="s">
        <v>3208</v>
      </c>
      <c r="D259" t="s">
        <v>123</v>
      </c>
      <c r="E259" t="s">
        <v>102</v>
      </c>
      <c r="F259" t="s">
        <v>291</v>
      </c>
      <c r="G259" s="77">
        <v>16582565.029999999</v>
      </c>
      <c r="H259" s="77">
        <v>-3.6594000000000002</v>
      </c>
      <c r="I259" s="77">
        <v>-606.82238470781999</v>
      </c>
      <c r="J259" s="78">
        <v>5.7999999999999996E-3</v>
      </c>
      <c r="K259" s="78">
        <v>0</v>
      </c>
    </row>
    <row r="260" spans="2:11">
      <c r="B260" t="s">
        <v>3203</v>
      </c>
      <c r="C260" t="s">
        <v>3209</v>
      </c>
      <c r="D260" t="s">
        <v>123</v>
      </c>
      <c r="E260" t="s">
        <v>102</v>
      </c>
      <c r="F260" t="s">
        <v>291</v>
      </c>
      <c r="G260" s="77">
        <v>6837767.4199999999</v>
      </c>
      <c r="H260" s="77">
        <v>-3.5131000000000001</v>
      </c>
      <c r="I260" s="77">
        <v>-240.21760723201999</v>
      </c>
      <c r="J260" s="78">
        <v>2.3E-3</v>
      </c>
      <c r="K260" s="78">
        <v>0</v>
      </c>
    </row>
    <row r="261" spans="2:11">
      <c r="B261" t="s">
        <v>3203</v>
      </c>
      <c r="C261" t="s">
        <v>3210</v>
      </c>
      <c r="D261" t="s">
        <v>123</v>
      </c>
      <c r="E261" t="s">
        <v>102</v>
      </c>
      <c r="F261" t="s">
        <v>288</v>
      </c>
      <c r="G261" s="77">
        <v>12395723.640000001</v>
      </c>
      <c r="H261" s="77">
        <v>-1.0037</v>
      </c>
      <c r="I261" s="77">
        <v>-124.41587817468</v>
      </c>
      <c r="J261" s="78">
        <v>1.1999999999999999E-3</v>
      </c>
      <c r="K261" s="78">
        <v>0</v>
      </c>
    </row>
    <row r="262" spans="2:11">
      <c r="B262" t="s">
        <v>3203</v>
      </c>
      <c r="C262" t="s">
        <v>3211</v>
      </c>
      <c r="D262" t="s">
        <v>123</v>
      </c>
      <c r="E262" t="s">
        <v>102</v>
      </c>
      <c r="F262" t="s">
        <v>288</v>
      </c>
      <c r="G262" s="77">
        <v>11125418.07</v>
      </c>
      <c r="H262" s="77">
        <v>-1.2827</v>
      </c>
      <c r="I262" s="77">
        <v>-142.70573758389</v>
      </c>
      <c r="J262" s="78">
        <v>1.4E-3</v>
      </c>
      <c r="K262" s="78">
        <v>0</v>
      </c>
    </row>
    <row r="263" spans="2:11">
      <c r="B263" t="s">
        <v>3203</v>
      </c>
      <c r="C263" t="s">
        <v>3212</v>
      </c>
      <c r="D263" t="s">
        <v>123</v>
      </c>
      <c r="E263" t="s">
        <v>102</v>
      </c>
      <c r="F263" t="s">
        <v>291</v>
      </c>
      <c r="G263" s="77">
        <v>6006095.1799999997</v>
      </c>
      <c r="H263" s="77">
        <v>-3.3673999999999999</v>
      </c>
      <c r="I263" s="77">
        <v>-202.24924909132</v>
      </c>
      <c r="J263" s="78">
        <v>1.9E-3</v>
      </c>
      <c r="K263" s="78">
        <v>0</v>
      </c>
    </row>
    <row r="264" spans="2:11">
      <c r="B264" t="s">
        <v>3213</v>
      </c>
      <c r="C264" t="s">
        <v>3214</v>
      </c>
      <c r="D264" t="s">
        <v>123</v>
      </c>
      <c r="E264" t="s">
        <v>106</v>
      </c>
      <c r="F264" t="s">
        <v>3215</v>
      </c>
      <c r="G264" s="77">
        <v>-8000000</v>
      </c>
      <c r="H264" s="77">
        <v>4.0929778129983747</v>
      </c>
      <c r="I264" s="77">
        <v>-327.43822503987002</v>
      </c>
      <c r="J264" s="78">
        <v>3.0999999999999999E-3</v>
      </c>
      <c r="K264" s="78">
        <v>0</v>
      </c>
    </row>
    <row r="265" spans="2:11">
      <c r="B265" t="s">
        <v>3216</v>
      </c>
      <c r="C265" t="s">
        <v>3217</v>
      </c>
      <c r="D265" t="s">
        <v>123</v>
      </c>
      <c r="E265" t="s">
        <v>106</v>
      </c>
      <c r="F265" t="s">
        <v>3218</v>
      </c>
      <c r="G265" s="77">
        <v>-22000000</v>
      </c>
      <c r="H265" s="77">
        <v>5.7860540158227272</v>
      </c>
      <c r="I265" s="77">
        <v>-1272.9318834810001</v>
      </c>
      <c r="J265" s="78">
        <v>1.21E-2</v>
      </c>
      <c r="K265" s="78">
        <v>-1E-4</v>
      </c>
    </row>
    <row r="266" spans="2:11">
      <c r="B266" t="s">
        <v>3219</v>
      </c>
      <c r="C266" t="s">
        <v>3220</v>
      </c>
      <c r="D266" t="s">
        <v>123</v>
      </c>
      <c r="E266" t="s">
        <v>106</v>
      </c>
      <c r="F266" t="s">
        <v>3221</v>
      </c>
      <c r="G266" s="77">
        <v>-7000000</v>
      </c>
      <c r="H266" s="77">
        <v>2.8362201804239855</v>
      </c>
      <c r="I266" s="77">
        <v>-198.535412629679</v>
      </c>
      <c r="J266" s="78">
        <v>1.9E-3</v>
      </c>
      <c r="K266" s="78">
        <v>0</v>
      </c>
    </row>
    <row r="267" spans="2:11">
      <c r="B267" t="s">
        <v>3222</v>
      </c>
      <c r="C267" t="s">
        <v>3223</v>
      </c>
      <c r="D267" t="s">
        <v>123</v>
      </c>
      <c r="E267" t="s">
        <v>106</v>
      </c>
      <c r="F267" t="s">
        <v>3224</v>
      </c>
      <c r="G267" s="77">
        <v>-3000000</v>
      </c>
      <c r="H267" s="77">
        <v>-0.56228290139452997</v>
      </c>
      <c r="I267" s="77">
        <v>16.868487041835898</v>
      </c>
      <c r="J267" s="78">
        <v>-2.0000000000000001E-4</v>
      </c>
      <c r="K267" s="78">
        <v>0</v>
      </c>
    </row>
    <row r="268" spans="2:11">
      <c r="B268" t="s">
        <v>3225</v>
      </c>
      <c r="C268" t="s">
        <v>3226</v>
      </c>
      <c r="D268" t="s">
        <v>123</v>
      </c>
      <c r="E268" t="s">
        <v>106</v>
      </c>
      <c r="F268" t="s">
        <v>3227</v>
      </c>
      <c r="G268" s="77">
        <v>-11500000</v>
      </c>
      <c r="H268" s="77">
        <v>34.699849704653566</v>
      </c>
      <c r="I268" s="77">
        <v>-3990.4827160351601</v>
      </c>
      <c r="J268" s="78">
        <v>3.8100000000000002E-2</v>
      </c>
      <c r="K268" s="78">
        <v>-2.9999999999999997E-4</v>
      </c>
    </row>
    <row r="269" spans="2:11">
      <c r="B269" t="s">
        <v>3228</v>
      </c>
      <c r="C269" t="s">
        <v>3229</v>
      </c>
      <c r="D269" t="s">
        <v>123</v>
      </c>
      <c r="E269" t="s">
        <v>106</v>
      </c>
      <c r="F269" t="s">
        <v>3230</v>
      </c>
      <c r="G269" s="77">
        <v>-6400000</v>
      </c>
      <c r="H269" s="77">
        <v>36.859020135717969</v>
      </c>
      <c r="I269" s="77">
        <v>-2358.97728868595</v>
      </c>
      <c r="J269" s="78">
        <v>2.2499999999999999E-2</v>
      </c>
      <c r="K269" s="78">
        <v>-2.0000000000000001E-4</v>
      </c>
    </row>
    <row r="270" spans="2:11">
      <c r="B270" t="s">
        <v>3231</v>
      </c>
      <c r="C270" t="s">
        <v>3232</v>
      </c>
      <c r="D270" t="s">
        <v>123</v>
      </c>
      <c r="E270" t="s">
        <v>106</v>
      </c>
      <c r="F270" t="s">
        <v>3233</v>
      </c>
      <c r="G270" s="77">
        <v>-8600000</v>
      </c>
      <c r="H270" s="77">
        <v>-3.3611754732367207</v>
      </c>
      <c r="I270" s="77">
        <v>289.06109069835799</v>
      </c>
      <c r="J270" s="78">
        <v>-2.8E-3</v>
      </c>
      <c r="K270" s="78">
        <v>0</v>
      </c>
    </row>
    <row r="271" spans="2:11">
      <c r="B271" t="s">
        <v>3234</v>
      </c>
      <c r="C271" t="s">
        <v>3235</v>
      </c>
      <c r="D271" t="s">
        <v>123</v>
      </c>
      <c r="E271" t="s">
        <v>106</v>
      </c>
      <c r="F271" t="s">
        <v>3236</v>
      </c>
      <c r="G271" s="77">
        <v>-22000000</v>
      </c>
      <c r="H271" s="77">
        <v>10.418515384020864</v>
      </c>
      <c r="I271" s="77">
        <v>-2292.07338448459</v>
      </c>
      <c r="J271" s="78">
        <v>2.1899999999999999E-2</v>
      </c>
      <c r="K271" s="78">
        <v>-2.0000000000000001E-4</v>
      </c>
    </row>
    <row r="272" spans="2:11">
      <c r="B272" t="s">
        <v>3237</v>
      </c>
      <c r="C272" t="s">
        <v>3238</v>
      </c>
      <c r="D272" t="s">
        <v>123</v>
      </c>
      <c r="E272" t="s">
        <v>106</v>
      </c>
      <c r="F272" t="s">
        <v>3239</v>
      </c>
      <c r="G272" s="77">
        <v>-5500000</v>
      </c>
      <c r="H272" s="77">
        <v>12.638059317468327</v>
      </c>
      <c r="I272" s="77">
        <v>-695.09326246075796</v>
      </c>
      <c r="J272" s="78">
        <v>6.6E-3</v>
      </c>
      <c r="K272" s="78">
        <v>0</v>
      </c>
    </row>
    <row r="273" spans="2:11">
      <c r="B273" t="s">
        <v>3240</v>
      </c>
      <c r="C273" t="s">
        <v>3241</v>
      </c>
      <c r="D273" t="s">
        <v>123</v>
      </c>
      <c r="E273" t="s">
        <v>106</v>
      </c>
      <c r="F273" t="s">
        <v>3242</v>
      </c>
      <c r="G273" s="77">
        <v>-13200000</v>
      </c>
      <c r="H273" s="77">
        <v>12.331706905965076</v>
      </c>
      <c r="I273" s="77">
        <v>-1627.78531158739</v>
      </c>
      <c r="J273" s="78">
        <v>1.55E-2</v>
      </c>
      <c r="K273" s="78">
        <v>-1E-4</v>
      </c>
    </row>
    <row r="274" spans="2:11">
      <c r="B274" t="s">
        <v>3243</v>
      </c>
      <c r="C274" t="s">
        <v>3244</v>
      </c>
      <c r="D274" t="s">
        <v>123</v>
      </c>
      <c r="E274" t="s">
        <v>106</v>
      </c>
      <c r="F274" t="s">
        <v>3245</v>
      </c>
      <c r="G274" s="77">
        <v>-28000000</v>
      </c>
      <c r="H274" s="77">
        <v>15.674328269194</v>
      </c>
      <c r="I274" s="77">
        <v>-4388.8119153743201</v>
      </c>
      <c r="J274" s="78">
        <v>4.19E-2</v>
      </c>
      <c r="K274" s="78">
        <v>-2.9999999999999997E-4</v>
      </c>
    </row>
    <row r="275" spans="2:11">
      <c r="B275" t="s">
        <v>3246</v>
      </c>
      <c r="C275" t="s">
        <v>3247</v>
      </c>
      <c r="D275" t="s">
        <v>123</v>
      </c>
      <c r="E275" t="s">
        <v>106</v>
      </c>
      <c r="F275" t="s">
        <v>3248</v>
      </c>
      <c r="G275" s="77">
        <v>-9000000</v>
      </c>
      <c r="H275" s="77">
        <v>7.8301334927727781</v>
      </c>
      <c r="I275" s="77">
        <v>-704.71201434955003</v>
      </c>
      <c r="J275" s="78">
        <v>6.7000000000000002E-3</v>
      </c>
      <c r="K275" s="78">
        <v>0</v>
      </c>
    </row>
    <row r="276" spans="2:11">
      <c r="B276" t="s">
        <v>3249</v>
      </c>
      <c r="C276" t="s">
        <v>3250</v>
      </c>
      <c r="D276" t="s">
        <v>123</v>
      </c>
      <c r="E276" t="s">
        <v>106</v>
      </c>
      <c r="F276" t="s">
        <v>3251</v>
      </c>
      <c r="G276" s="77">
        <v>-21000000</v>
      </c>
      <c r="H276" s="77">
        <v>12.277591066307618</v>
      </c>
      <c r="I276" s="77">
        <v>-2578.2941239246002</v>
      </c>
      <c r="J276" s="78">
        <v>2.46E-2</v>
      </c>
      <c r="K276" s="78">
        <v>-2.0000000000000001E-4</v>
      </c>
    </row>
    <row r="277" spans="2:11">
      <c r="B277" t="s">
        <v>3252</v>
      </c>
      <c r="C277" t="s">
        <v>3253</v>
      </c>
      <c r="D277" t="s">
        <v>123</v>
      </c>
      <c r="E277" t="s">
        <v>106</v>
      </c>
      <c r="F277" t="s">
        <v>3254</v>
      </c>
      <c r="G277" s="77">
        <v>-39500000</v>
      </c>
      <c r="H277" s="77">
        <v>24.977631484838454</v>
      </c>
      <c r="I277" s="77">
        <v>-9866.1644365111897</v>
      </c>
      <c r="J277" s="78">
        <v>9.4100000000000003E-2</v>
      </c>
      <c r="K277" s="78">
        <v>-6.9999999999999999E-4</v>
      </c>
    </row>
    <row r="278" spans="2:11">
      <c r="B278" t="s">
        <v>3255</v>
      </c>
      <c r="C278" t="s">
        <v>3256</v>
      </c>
      <c r="D278" t="s">
        <v>123</v>
      </c>
      <c r="E278" t="s">
        <v>106</v>
      </c>
      <c r="F278" t="s">
        <v>3257</v>
      </c>
      <c r="G278" s="77">
        <v>-2000000</v>
      </c>
      <c r="H278" s="77">
        <v>8.5916353513599493</v>
      </c>
      <c r="I278" s="77">
        <v>-171.83270702719901</v>
      </c>
      <c r="J278" s="78">
        <v>1.6000000000000001E-3</v>
      </c>
      <c r="K278" s="78">
        <v>0</v>
      </c>
    </row>
    <row r="279" spans="2:11">
      <c r="B279" t="s">
        <v>3258</v>
      </c>
      <c r="C279" t="s">
        <v>3259</v>
      </c>
      <c r="D279" t="s">
        <v>123</v>
      </c>
      <c r="E279" t="s">
        <v>106</v>
      </c>
      <c r="F279" t="s">
        <v>3260</v>
      </c>
      <c r="G279" s="77">
        <v>-17000000</v>
      </c>
      <c r="H279" s="77">
        <v>20.371676179352175</v>
      </c>
      <c r="I279" s="77">
        <v>-3463.1849504898701</v>
      </c>
      <c r="J279" s="78">
        <v>3.3000000000000002E-2</v>
      </c>
      <c r="K279" s="78">
        <v>-2.0000000000000001E-4</v>
      </c>
    </row>
    <row r="280" spans="2:11">
      <c r="B280" t="s">
        <v>3261</v>
      </c>
      <c r="C280" t="s">
        <v>3262</v>
      </c>
      <c r="D280" t="s">
        <v>123</v>
      </c>
      <c r="E280" t="s">
        <v>106</v>
      </c>
      <c r="F280" t="s">
        <v>3251</v>
      </c>
      <c r="G280" s="77">
        <v>-4000000</v>
      </c>
      <c r="H280" s="77">
        <v>11.7558604130004</v>
      </c>
      <c r="I280" s="77">
        <v>-470.234416520016</v>
      </c>
      <c r="J280" s="78">
        <v>4.4999999999999997E-3</v>
      </c>
      <c r="K280" s="78">
        <v>0</v>
      </c>
    </row>
    <row r="281" spans="2:11">
      <c r="B281" t="s">
        <v>3263</v>
      </c>
      <c r="C281" t="s">
        <v>3264</v>
      </c>
      <c r="D281" t="s">
        <v>123</v>
      </c>
      <c r="E281" t="s">
        <v>106</v>
      </c>
      <c r="F281" t="s">
        <v>3233</v>
      </c>
      <c r="G281" s="77">
        <v>5500000</v>
      </c>
      <c r="H281" s="77">
        <v>0.23528390256433637</v>
      </c>
      <c r="I281" s="77">
        <v>12.940614641038501</v>
      </c>
      <c r="J281" s="78">
        <v>-1E-4</v>
      </c>
      <c r="K281" s="78">
        <v>0</v>
      </c>
    </row>
    <row r="282" spans="2:11">
      <c r="B282" t="s">
        <v>3265</v>
      </c>
      <c r="C282" t="s">
        <v>3266</v>
      </c>
      <c r="D282" t="s">
        <v>123</v>
      </c>
      <c r="E282" t="s">
        <v>106</v>
      </c>
      <c r="F282" t="s">
        <v>3215</v>
      </c>
      <c r="G282" s="77">
        <v>-11500000</v>
      </c>
      <c r="H282" s="77">
        <v>4.8477244561012611</v>
      </c>
      <c r="I282" s="77">
        <v>-557.48831245164502</v>
      </c>
      <c r="J282" s="78">
        <v>5.3E-3</v>
      </c>
      <c r="K282" s="78">
        <v>0</v>
      </c>
    </row>
    <row r="283" spans="2:11">
      <c r="B283" t="s">
        <v>3267</v>
      </c>
      <c r="C283" t="s">
        <v>3268</v>
      </c>
      <c r="D283" t="s">
        <v>123</v>
      </c>
      <c r="E283" t="s">
        <v>106</v>
      </c>
      <c r="F283" t="s">
        <v>3269</v>
      </c>
      <c r="G283" s="77">
        <v>-7000000</v>
      </c>
      <c r="H283" s="77">
        <v>2.0604158779177428</v>
      </c>
      <c r="I283" s="77">
        <v>-144.229111454242</v>
      </c>
      <c r="J283" s="78">
        <v>1.4E-3</v>
      </c>
      <c r="K283" s="78">
        <v>0</v>
      </c>
    </row>
    <row r="284" spans="2:11">
      <c r="B284" t="s">
        <v>3270</v>
      </c>
      <c r="C284" t="s">
        <v>3271</v>
      </c>
      <c r="D284" t="s">
        <v>123</v>
      </c>
      <c r="E284" t="s">
        <v>106</v>
      </c>
      <c r="F284" t="s">
        <v>3272</v>
      </c>
      <c r="G284" s="77">
        <v>-15000000</v>
      </c>
      <c r="H284" s="77">
        <v>9.8342418142846668</v>
      </c>
      <c r="I284" s="77">
        <v>-1475.1362721426999</v>
      </c>
      <c r="J284" s="78">
        <v>1.41E-2</v>
      </c>
      <c r="K284" s="78">
        <v>-1E-4</v>
      </c>
    </row>
    <row r="285" spans="2:11">
      <c r="B285" t="s">
        <v>3273</v>
      </c>
      <c r="C285" t="s">
        <v>3274</v>
      </c>
      <c r="D285" t="s">
        <v>123</v>
      </c>
      <c r="E285" t="s">
        <v>106</v>
      </c>
      <c r="F285" t="s">
        <v>3275</v>
      </c>
      <c r="G285" s="77">
        <v>-3500000</v>
      </c>
      <c r="H285" s="77">
        <v>7.7328999999999999</v>
      </c>
      <c r="I285" s="77">
        <v>-270.6515</v>
      </c>
      <c r="J285" s="78">
        <v>2.5999999999999999E-3</v>
      </c>
      <c r="K285" s="78">
        <v>0</v>
      </c>
    </row>
    <row r="286" spans="2:11">
      <c r="B286" t="s">
        <v>3276</v>
      </c>
      <c r="C286" t="s">
        <v>3277</v>
      </c>
      <c r="D286" t="s">
        <v>123</v>
      </c>
      <c r="E286" t="s">
        <v>106</v>
      </c>
      <c r="F286" t="s">
        <v>3278</v>
      </c>
      <c r="G286" s="77">
        <v>-12000000</v>
      </c>
      <c r="H286" s="77">
        <v>33.338799999999999</v>
      </c>
      <c r="I286" s="77">
        <v>-4000.6559999999999</v>
      </c>
      <c r="J286" s="78">
        <v>3.8199999999999998E-2</v>
      </c>
      <c r="K286" s="78">
        <v>-2.9999999999999997E-4</v>
      </c>
    </row>
    <row r="287" spans="2:11">
      <c r="B287" t="s">
        <v>3279</v>
      </c>
      <c r="C287" t="s">
        <v>3280</v>
      </c>
      <c r="D287" t="s">
        <v>123</v>
      </c>
      <c r="E287" t="s">
        <v>106</v>
      </c>
      <c r="F287" t="s">
        <v>3281</v>
      </c>
      <c r="G287" s="77">
        <v>-6000000</v>
      </c>
      <c r="H287" s="77">
        <v>24.377500000000001</v>
      </c>
      <c r="I287" s="77">
        <v>-1462.65</v>
      </c>
      <c r="J287" s="78">
        <v>1.4E-2</v>
      </c>
      <c r="K287" s="78">
        <v>-1E-4</v>
      </c>
    </row>
    <row r="288" spans="2:11">
      <c r="B288" t="s">
        <v>3282</v>
      </c>
      <c r="C288" t="s">
        <v>3283</v>
      </c>
      <c r="D288" t="s">
        <v>123</v>
      </c>
      <c r="E288" t="s">
        <v>106</v>
      </c>
      <c r="F288" t="s">
        <v>2650</v>
      </c>
      <c r="G288" s="77">
        <v>-2000000</v>
      </c>
      <c r="H288" s="77">
        <v>29.682099999999998</v>
      </c>
      <c r="I288" s="77">
        <v>-593.64200000000005</v>
      </c>
      <c r="J288" s="78">
        <v>5.7000000000000002E-3</v>
      </c>
      <c r="K288" s="78">
        <v>0</v>
      </c>
    </row>
    <row r="289" spans="2:11">
      <c r="B289" t="s">
        <v>3284</v>
      </c>
      <c r="C289" t="s">
        <v>3285</v>
      </c>
      <c r="D289" t="s">
        <v>123</v>
      </c>
      <c r="E289" t="s">
        <v>106</v>
      </c>
      <c r="F289" t="s">
        <v>276</v>
      </c>
      <c r="G289" s="77">
        <v>-6000000</v>
      </c>
      <c r="H289" s="77">
        <v>24.357199999999999</v>
      </c>
      <c r="I289" s="77">
        <v>-1461.432</v>
      </c>
      <c r="J289" s="78">
        <v>1.3899999999999999E-2</v>
      </c>
      <c r="K289" s="78">
        <v>-1E-4</v>
      </c>
    </row>
    <row r="290" spans="2:11">
      <c r="B290" t="s">
        <v>3286</v>
      </c>
      <c r="C290" t="s">
        <v>3287</v>
      </c>
      <c r="D290" t="s">
        <v>123</v>
      </c>
      <c r="E290" t="s">
        <v>106</v>
      </c>
      <c r="F290" t="s">
        <v>3254</v>
      </c>
      <c r="G290" s="77">
        <v>-7000000</v>
      </c>
      <c r="H290" s="77">
        <v>25.1784</v>
      </c>
      <c r="I290" s="77">
        <v>-1762.4880000000001</v>
      </c>
      <c r="J290" s="78">
        <v>1.6799999999999999E-2</v>
      </c>
      <c r="K290" s="78">
        <v>-1E-4</v>
      </c>
    </row>
    <row r="291" spans="2:11">
      <c r="B291" t="s">
        <v>3288</v>
      </c>
      <c r="C291" t="s">
        <v>3289</v>
      </c>
      <c r="D291" t="s">
        <v>123</v>
      </c>
      <c r="E291" t="s">
        <v>106</v>
      </c>
      <c r="F291" t="s">
        <v>3260</v>
      </c>
      <c r="G291" s="77">
        <v>-6500000</v>
      </c>
      <c r="H291" s="77">
        <v>16.9617</v>
      </c>
      <c r="I291" s="77">
        <v>-1102.5105000000001</v>
      </c>
      <c r="J291" s="78">
        <v>1.0500000000000001E-2</v>
      </c>
      <c r="K291" s="78">
        <v>-1E-4</v>
      </c>
    </row>
    <row r="292" spans="2:11">
      <c r="B292" t="s">
        <v>3290</v>
      </c>
      <c r="C292" t="s">
        <v>3291</v>
      </c>
      <c r="D292" t="s">
        <v>123</v>
      </c>
      <c r="E292" t="s">
        <v>106</v>
      </c>
      <c r="F292" t="s">
        <v>3292</v>
      </c>
      <c r="G292" s="77">
        <v>-20500000</v>
      </c>
      <c r="H292" s="77">
        <v>15.6623</v>
      </c>
      <c r="I292" s="77">
        <v>-3210.7714999999998</v>
      </c>
      <c r="J292" s="78">
        <v>3.0599999999999999E-2</v>
      </c>
      <c r="K292" s="78">
        <v>-2.0000000000000001E-4</v>
      </c>
    </row>
    <row r="293" spans="2:11">
      <c r="B293" t="s">
        <v>3293</v>
      </c>
      <c r="C293" t="s">
        <v>3294</v>
      </c>
      <c r="D293" t="s">
        <v>123</v>
      </c>
      <c r="E293" t="s">
        <v>106</v>
      </c>
      <c r="F293" t="s">
        <v>3245</v>
      </c>
      <c r="G293" s="77">
        <v>-12000000</v>
      </c>
      <c r="H293" s="77">
        <v>14.9</v>
      </c>
      <c r="I293" s="77">
        <v>-1788</v>
      </c>
      <c r="J293" s="78">
        <v>1.7100000000000001E-2</v>
      </c>
      <c r="K293" s="78">
        <v>-1E-4</v>
      </c>
    </row>
    <row r="294" spans="2:11">
      <c r="B294" t="s">
        <v>3295</v>
      </c>
      <c r="C294" t="s">
        <v>3296</v>
      </c>
      <c r="D294" t="s">
        <v>123</v>
      </c>
      <c r="E294" t="s">
        <v>106</v>
      </c>
      <c r="F294" t="s">
        <v>3297</v>
      </c>
      <c r="G294" s="77">
        <v>-4000000</v>
      </c>
      <c r="H294" s="77">
        <v>4.8388</v>
      </c>
      <c r="I294" s="77">
        <v>-193.55199999999999</v>
      </c>
      <c r="J294" s="78">
        <v>1.8E-3</v>
      </c>
      <c r="K294" s="78">
        <v>0</v>
      </c>
    </row>
    <row r="295" spans="2:11">
      <c r="B295" t="s">
        <v>3298</v>
      </c>
      <c r="C295" t="s">
        <v>3299</v>
      </c>
      <c r="D295" t="s">
        <v>123</v>
      </c>
      <c r="E295" t="s">
        <v>106</v>
      </c>
      <c r="F295" t="s">
        <v>3218</v>
      </c>
      <c r="G295" s="77">
        <v>-26500000</v>
      </c>
      <c r="H295" s="77">
        <v>5.7860540158227174</v>
      </c>
      <c r="I295" s="77">
        <v>-1533.30431419302</v>
      </c>
      <c r="J295" s="78">
        <v>1.46E-2</v>
      </c>
      <c r="K295" s="78">
        <v>-1E-4</v>
      </c>
    </row>
    <row r="296" spans="2:11">
      <c r="B296" t="s">
        <v>3300</v>
      </c>
      <c r="C296" t="s">
        <v>3301</v>
      </c>
      <c r="D296" t="s">
        <v>123</v>
      </c>
      <c r="E296" t="s">
        <v>106</v>
      </c>
      <c r="F296" t="s">
        <v>3302</v>
      </c>
      <c r="G296" s="77">
        <v>-8000000</v>
      </c>
      <c r="H296" s="77">
        <v>27.466669</v>
      </c>
      <c r="I296" s="77">
        <v>-2197.3335200000001</v>
      </c>
      <c r="J296" s="78">
        <v>2.1000000000000001E-2</v>
      </c>
      <c r="K296" s="78">
        <v>-2.0000000000000001E-4</v>
      </c>
    </row>
    <row r="297" spans="2:11">
      <c r="B297" t="s">
        <v>3303</v>
      </c>
      <c r="C297" t="s">
        <v>3304</v>
      </c>
      <c r="D297" t="s">
        <v>123</v>
      </c>
      <c r="E297" t="s">
        <v>106</v>
      </c>
      <c r="F297" t="s">
        <v>3260</v>
      </c>
      <c r="G297" s="77">
        <v>-31500000</v>
      </c>
      <c r="H297" s="77">
        <v>19.320792264990605</v>
      </c>
      <c r="I297" s="77">
        <v>-6086.0495634720401</v>
      </c>
      <c r="J297" s="78">
        <v>5.8099999999999999E-2</v>
      </c>
      <c r="K297" s="78">
        <v>-4.0000000000000002E-4</v>
      </c>
    </row>
    <row r="298" spans="2:11">
      <c r="B298" t="s">
        <v>3305</v>
      </c>
      <c r="C298" t="s">
        <v>3306</v>
      </c>
      <c r="D298" t="s">
        <v>123</v>
      </c>
      <c r="E298" t="s">
        <v>106</v>
      </c>
      <c r="F298" t="s">
        <v>3307</v>
      </c>
      <c r="G298" s="77">
        <v>-7000000</v>
      </c>
      <c r="H298" s="77">
        <v>9.308325714285715</v>
      </c>
      <c r="I298" s="77">
        <v>-651.58280000000002</v>
      </c>
      <c r="J298" s="78">
        <v>6.1999999999999998E-3</v>
      </c>
      <c r="K298" s="78">
        <v>0</v>
      </c>
    </row>
    <row r="299" spans="2:11">
      <c r="B299" t="s">
        <v>3308</v>
      </c>
      <c r="C299" t="s">
        <v>3309</v>
      </c>
      <c r="D299" t="s">
        <v>123</v>
      </c>
      <c r="E299" t="s">
        <v>106</v>
      </c>
      <c r="F299" t="s">
        <v>3310</v>
      </c>
      <c r="G299" s="77">
        <v>-3500000</v>
      </c>
      <c r="H299" s="77">
        <v>5.5504678571428574</v>
      </c>
      <c r="I299" s="77">
        <v>-194.26637500000001</v>
      </c>
      <c r="J299" s="78">
        <v>1.9E-3</v>
      </c>
      <c r="K299" s="78">
        <v>0</v>
      </c>
    </row>
    <row r="300" spans="2:11">
      <c r="B300" t="s">
        <v>3311</v>
      </c>
      <c r="C300" t="s">
        <v>3312</v>
      </c>
      <c r="D300" t="s">
        <v>123</v>
      </c>
      <c r="E300" t="s">
        <v>106</v>
      </c>
      <c r="F300" t="s">
        <v>3313</v>
      </c>
      <c r="G300" s="77">
        <v>-5500000</v>
      </c>
      <c r="H300" s="77">
        <v>5.0865216666666724</v>
      </c>
      <c r="I300" s="77">
        <v>-279.758691666667</v>
      </c>
      <c r="J300" s="78">
        <v>2.7000000000000001E-3</v>
      </c>
      <c r="K300" s="78">
        <v>0</v>
      </c>
    </row>
    <row r="301" spans="2:11">
      <c r="B301" t="s">
        <v>3314</v>
      </c>
      <c r="C301" t="s">
        <v>3315</v>
      </c>
      <c r="D301" t="s">
        <v>123</v>
      </c>
      <c r="E301" t="s">
        <v>106</v>
      </c>
      <c r="F301" t="s">
        <v>3316</v>
      </c>
      <c r="G301" s="77">
        <v>3000000</v>
      </c>
      <c r="H301" s="77">
        <v>6.2908081818181669</v>
      </c>
      <c r="I301" s="77">
        <v>188.72424545454501</v>
      </c>
      <c r="J301" s="78">
        <v>-1.8E-3</v>
      </c>
      <c r="K301" s="78">
        <v>0</v>
      </c>
    </row>
    <row r="302" spans="2:11">
      <c r="B302" t="s">
        <v>3317</v>
      </c>
      <c r="C302" t="s">
        <v>3318</v>
      </c>
      <c r="D302" t="s">
        <v>123</v>
      </c>
      <c r="E302" t="s">
        <v>106</v>
      </c>
      <c r="F302" t="s">
        <v>3215</v>
      </c>
      <c r="G302" s="77">
        <v>-15000000</v>
      </c>
      <c r="H302" s="77">
        <v>4.4646365333333335</v>
      </c>
      <c r="I302" s="77">
        <v>-669.69547999999998</v>
      </c>
      <c r="J302" s="78">
        <v>6.4000000000000003E-3</v>
      </c>
      <c r="K302" s="78">
        <v>0</v>
      </c>
    </row>
    <row r="303" spans="2:11">
      <c r="B303" t="s">
        <v>3319</v>
      </c>
      <c r="C303" t="s">
        <v>3320</v>
      </c>
      <c r="D303" t="s">
        <v>123</v>
      </c>
      <c r="E303" t="s">
        <v>106</v>
      </c>
      <c r="F303" t="s">
        <v>3321</v>
      </c>
      <c r="G303" s="77">
        <v>-28100000</v>
      </c>
      <c r="H303" s="77">
        <v>3.4895826432353489</v>
      </c>
      <c r="I303" s="77">
        <v>-980.57272274913305</v>
      </c>
      <c r="J303" s="78">
        <v>9.4000000000000004E-3</v>
      </c>
      <c r="K303" s="78">
        <v>-1E-4</v>
      </c>
    </row>
    <row r="304" spans="2:11">
      <c r="B304" t="s">
        <v>3322</v>
      </c>
      <c r="C304" t="s">
        <v>3323</v>
      </c>
      <c r="D304" t="s">
        <v>123</v>
      </c>
      <c r="E304" t="s">
        <v>106</v>
      </c>
      <c r="F304" t="s">
        <v>3324</v>
      </c>
      <c r="G304" s="77">
        <v>-7500000</v>
      </c>
      <c r="H304" s="77">
        <v>4.1191445333333334</v>
      </c>
      <c r="I304" s="77">
        <v>-308.93583999999998</v>
      </c>
      <c r="J304" s="78">
        <v>2.8999999999999998E-3</v>
      </c>
      <c r="K304" s="78">
        <v>0</v>
      </c>
    </row>
    <row r="305" spans="2:11">
      <c r="B305" t="s">
        <v>3325</v>
      </c>
      <c r="C305" t="s">
        <v>3326</v>
      </c>
      <c r="D305" t="s">
        <v>123</v>
      </c>
      <c r="E305" t="s">
        <v>106</v>
      </c>
      <c r="F305" t="s">
        <v>3327</v>
      </c>
      <c r="G305" s="77">
        <v>-8000000</v>
      </c>
      <c r="H305" s="77">
        <v>3.2345682500000001</v>
      </c>
      <c r="I305" s="77">
        <v>-258.76546000000002</v>
      </c>
      <c r="J305" s="78">
        <v>2.5000000000000001E-3</v>
      </c>
      <c r="K305" s="78">
        <v>0</v>
      </c>
    </row>
    <row r="306" spans="2:11">
      <c r="B306" t="s">
        <v>3328</v>
      </c>
      <c r="C306" t="s">
        <v>3329</v>
      </c>
      <c r="D306" t="s">
        <v>123</v>
      </c>
      <c r="E306" t="s">
        <v>106</v>
      </c>
      <c r="F306" t="s">
        <v>3330</v>
      </c>
      <c r="G306" s="77">
        <v>-13000000</v>
      </c>
      <c r="H306" s="77">
        <v>-2.0777046923076923</v>
      </c>
      <c r="I306" s="77">
        <v>270.10160999999999</v>
      </c>
      <c r="J306" s="78">
        <v>-2.5999999999999999E-3</v>
      </c>
      <c r="K306" s="78">
        <v>0</v>
      </c>
    </row>
    <row r="307" spans="2:11">
      <c r="B307" t="s">
        <v>3331</v>
      </c>
      <c r="C307" t="s">
        <v>3332</v>
      </c>
      <c r="D307" t="s">
        <v>123</v>
      </c>
      <c r="E307" t="s">
        <v>106</v>
      </c>
      <c r="F307" t="s">
        <v>2578</v>
      </c>
      <c r="G307" s="77">
        <v>-5000000</v>
      </c>
      <c r="H307" s="77">
        <v>-2.5241699999999998</v>
      </c>
      <c r="I307" s="77">
        <v>126.2085</v>
      </c>
      <c r="J307" s="78">
        <v>-1.1999999999999999E-3</v>
      </c>
      <c r="K307" s="78">
        <v>0</v>
      </c>
    </row>
    <row r="308" spans="2:11">
      <c r="B308" t="s">
        <v>3333</v>
      </c>
      <c r="C308" t="s">
        <v>3334</v>
      </c>
      <c r="D308" t="s">
        <v>123</v>
      </c>
      <c r="E308" t="s">
        <v>106</v>
      </c>
      <c r="F308" t="s">
        <v>3233</v>
      </c>
      <c r="G308" s="77">
        <v>-14000000</v>
      </c>
      <c r="H308" s="77">
        <v>-2.7049147142857071</v>
      </c>
      <c r="I308" s="77">
        <v>378.68805999999898</v>
      </c>
      <c r="J308" s="78">
        <v>-3.5999999999999999E-3</v>
      </c>
      <c r="K308" s="78">
        <v>0</v>
      </c>
    </row>
    <row r="309" spans="2:11">
      <c r="B309" t="s">
        <v>3335</v>
      </c>
      <c r="C309" t="s">
        <v>3336</v>
      </c>
      <c r="D309" t="s">
        <v>123</v>
      </c>
      <c r="E309" t="s">
        <v>106</v>
      </c>
      <c r="F309" t="s">
        <v>3221</v>
      </c>
      <c r="G309" s="77">
        <v>4000000</v>
      </c>
      <c r="H309" s="77">
        <v>3.1846377499999998</v>
      </c>
      <c r="I309" s="77">
        <v>127.38551</v>
      </c>
      <c r="J309" s="78">
        <v>-1.1999999999999999E-3</v>
      </c>
      <c r="K309" s="78">
        <v>0</v>
      </c>
    </row>
    <row r="310" spans="2:11">
      <c r="B310" t="s">
        <v>3337</v>
      </c>
      <c r="C310" t="s">
        <v>3338</v>
      </c>
      <c r="D310" t="s">
        <v>123</v>
      </c>
      <c r="E310" t="s">
        <v>106</v>
      </c>
      <c r="F310" t="s">
        <v>3272</v>
      </c>
      <c r="G310" s="77">
        <v>-10000000</v>
      </c>
      <c r="H310" s="77">
        <v>11.848622199999999</v>
      </c>
      <c r="I310" s="77">
        <v>-1184.86222</v>
      </c>
      <c r="J310" s="78">
        <v>1.1299999999999999E-2</v>
      </c>
      <c r="K310" s="78">
        <v>-1E-4</v>
      </c>
    </row>
    <row r="311" spans="2:11">
      <c r="B311" s="79" t="s">
        <v>2894</v>
      </c>
      <c r="C311" s="16"/>
      <c r="D311" s="16"/>
      <c r="G311" s="81">
        <v>96775017.140000001</v>
      </c>
      <c r="I311" s="81">
        <v>-11445.059789428142</v>
      </c>
      <c r="J311" s="80">
        <v>0.10920000000000001</v>
      </c>
      <c r="K311" s="80">
        <v>-8.0000000000000004E-4</v>
      </c>
    </row>
    <row r="312" spans="2:11">
      <c r="B312" t="s">
        <v>3339</v>
      </c>
      <c r="C312" t="s">
        <v>3340</v>
      </c>
      <c r="D312" t="s">
        <v>123</v>
      </c>
      <c r="E312" t="s">
        <v>106</v>
      </c>
      <c r="F312" t="s">
        <v>288</v>
      </c>
      <c r="G312" s="77">
        <v>2324631.33</v>
      </c>
      <c r="H312" s="77">
        <v>-2.3574000000000042</v>
      </c>
      <c r="I312" s="77">
        <v>-202.32477132986699</v>
      </c>
      <c r="J312" s="78">
        <v>1.9E-3</v>
      </c>
      <c r="K312" s="78">
        <v>0</v>
      </c>
    </row>
    <row r="313" spans="2:11">
      <c r="B313" t="s">
        <v>3339</v>
      </c>
      <c r="C313" t="s">
        <v>3341</v>
      </c>
      <c r="D313" t="s">
        <v>123</v>
      </c>
      <c r="E313" t="s">
        <v>106</v>
      </c>
      <c r="F313" t="s">
        <v>291</v>
      </c>
      <c r="G313" s="77">
        <v>1185153.5</v>
      </c>
      <c r="H313" s="77">
        <v>-1.6791</v>
      </c>
      <c r="I313" s="77">
        <v>-73.470476649101997</v>
      </c>
      <c r="J313" s="78">
        <v>6.9999999999999999E-4</v>
      </c>
      <c r="K313" s="78">
        <v>0</v>
      </c>
    </row>
    <row r="314" spans="2:11">
      <c r="B314" t="s">
        <v>3339</v>
      </c>
      <c r="C314" t="s">
        <v>3342</v>
      </c>
      <c r="D314" t="s">
        <v>123</v>
      </c>
      <c r="E314" t="s">
        <v>106</v>
      </c>
      <c r="F314" t="s">
        <v>291</v>
      </c>
      <c r="G314" s="77">
        <v>2393287.54</v>
      </c>
      <c r="H314" s="77">
        <v>0.57899999999999996</v>
      </c>
      <c r="I314" s="77">
        <v>51.160541890567202</v>
      </c>
      <c r="J314" s="78">
        <v>-5.0000000000000001E-4</v>
      </c>
      <c r="K314" s="78">
        <v>0</v>
      </c>
    </row>
    <row r="315" spans="2:11">
      <c r="B315" t="s">
        <v>3339</v>
      </c>
      <c r="C315" t="s">
        <v>3343</v>
      </c>
      <c r="D315" t="s">
        <v>123</v>
      </c>
      <c r="E315" t="s">
        <v>106</v>
      </c>
      <c r="F315" t="s">
        <v>291</v>
      </c>
      <c r="G315" s="77">
        <v>1846919.76</v>
      </c>
      <c r="H315" s="77">
        <v>0.89819999999999944</v>
      </c>
      <c r="I315" s="77">
        <v>61.246710885709398</v>
      </c>
      <c r="J315" s="78">
        <v>-5.9999999999999995E-4</v>
      </c>
      <c r="K315" s="78">
        <v>0</v>
      </c>
    </row>
    <row r="316" spans="2:11">
      <c r="B316" t="s">
        <v>3339</v>
      </c>
      <c r="C316" t="s">
        <v>3344</v>
      </c>
      <c r="D316" t="s">
        <v>123</v>
      </c>
      <c r="E316" t="s">
        <v>106</v>
      </c>
      <c r="F316" t="s">
        <v>291</v>
      </c>
      <c r="G316" s="77">
        <v>1848022.89</v>
      </c>
      <c r="H316" s="77">
        <v>0.95729999999999937</v>
      </c>
      <c r="I316" s="77">
        <v>65.315626581081204</v>
      </c>
      <c r="J316" s="78">
        <v>-5.9999999999999995E-4</v>
      </c>
      <c r="K316" s="78">
        <v>0</v>
      </c>
    </row>
    <row r="317" spans="2:11">
      <c r="B317" t="s">
        <v>3339</v>
      </c>
      <c r="C317" t="s">
        <v>3345</v>
      </c>
      <c r="D317" t="s">
        <v>123</v>
      </c>
      <c r="E317" t="s">
        <v>106</v>
      </c>
      <c r="F317" t="s">
        <v>291</v>
      </c>
      <c r="G317" s="77">
        <v>1304233.67</v>
      </c>
      <c r="H317" s="77">
        <v>1.7635999999999992</v>
      </c>
      <c r="I317" s="77">
        <v>84.921408795210994</v>
      </c>
      <c r="J317" s="78">
        <v>-8.0000000000000004E-4</v>
      </c>
      <c r="K317" s="78">
        <v>0</v>
      </c>
    </row>
    <row r="318" spans="2:11">
      <c r="B318" t="s">
        <v>3339</v>
      </c>
      <c r="C318" t="s">
        <v>3346</v>
      </c>
      <c r="D318" t="s">
        <v>123</v>
      </c>
      <c r="E318" t="s">
        <v>106</v>
      </c>
      <c r="F318" t="s">
        <v>291</v>
      </c>
      <c r="G318" s="77">
        <v>1121885.8500000001</v>
      </c>
      <c r="H318" s="77">
        <v>2.1114000000000002</v>
      </c>
      <c r="I318" s="77">
        <v>87.454242013834801</v>
      </c>
      <c r="J318" s="78">
        <v>-8.0000000000000004E-4</v>
      </c>
      <c r="K318" s="78">
        <v>0</v>
      </c>
    </row>
    <row r="319" spans="2:11">
      <c r="B319" t="s">
        <v>3339</v>
      </c>
      <c r="C319" t="s">
        <v>3347</v>
      </c>
      <c r="D319" t="s">
        <v>123</v>
      </c>
      <c r="E319" t="s">
        <v>106</v>
      </c>
      <c r="F319" t="s">
        <v>291</v>
      </c>
      <c r="G319" s="77">
        <v>1686005.8</v>
      </c>
      <c r="H319" s="77">
        <v>2.2958000000000034</v>
      </c>
      <c r="I319" s="77">
        <v>142.90742970942901</v>
      </c>
      <c r="J319" s="78">
        <v>-1.4E-3</v>
      </c>
      <c r="K319" s="78">
        <v>0</v>
      </c>
    </row>
    <row r="320" spans="2:11">
      <c r="B320" t="s">
        <v>3339</v>
      </c>
      <c r="C320" t="s">
        <v>3348</v>
      </c>
      <c r="D320" t="s">
        <v>123</v>
      </c>
      <c r="E320" t="s">
        <v>106</v>
      </c>
      <c r="F320" t="s">
        <v>291</v>
      </c>
      <c r="G320" s="77">
        <v>2372285.2200000002</v>
      </c>
      <c r="H320" s="77">
        <v>0.66079999999999972</v>
      </c>
      <c r="I320" s="77">
        <v>57.876016229041902</v>
      </c>
      <c r="J320" s="78">
        <v>-5.9999999999999995E-4</v>
      </c>
      <c r="K320" s="78">
        <v>0</v>
      </c>
    </row>
    <row r="321" spans="2:11">
      <c r="B321" t="s">
        <v>3349</v>
      </c>
      <c r="C321" t="s">
        <v>3350</v>
      </c>
      <c r="D321" t="s">
        <v>123</v>
      </c>
      <c r="E321" t="s">
        <v>106</v>
      </c>
      <c r="F321" t="s">
        <v>279</v>
      </c>
      <c r="G321" s="77">
        <v>5882277.7699999996</v>
      </c>
      <c r="H321" s="77">
        <v>-0.38459999999999983</v>
      </c>
      <c r="I321" s="77">
        <v>-83.525003200226607</v>
      </c>
      <c r="J321" s="78">
        <v>8.0000000000000004E-4</v>
      </c>
      <c r="K321" s="78">
        <v>0</v>
      </c>
    </row>
    <row r="322" spans="2:11">
      <c r="B322" t="s">
        <v>3349</v>
      </c>
      <c r="C322" t="s">
        <v>3351</v>
      </c>
      <c r="D322" t="s">
        <v>123</v>
      </c>
      <c r="E322" t="s">
        <v>106</v>
      </c>
      <c r="F322" t="s">
        <v>279</v>
      </c>
      <c r="G322" s="77">
        <v>1657325.76</v>
      </c>
      <c r="H322" s="77">
        <v>-0.42390000000000033</v>
      </c>
      <c r="I322" s="77">
        <v>-25.9377911863949</v>
      </c>
      <c r="J322" s="78">
        <v>2.0000000000000001E-4</v>
      </c>
      <c r="K322" s="78">
        <v>0</v>
      </c>
    </row>
    <row r="323" spans="2:11">
      <c r="B323" t="s">
        <v>3349</v>
      </c>
      <c r="C323" t="s">
        <v>3352</v>
      </c>
      <c r="D323" t="s">
        <v>123</v>
      </c>
      <c r="E323" t="s">
        <v>106</v>
      </c>
      <c r="F323" t="s">
        <v>279</v>
      </c>
      <c r="G323" s="77">
        <v>1243461.3600000001</v>
      </c>
      <c r="H323" s="77">
        <v>-0.38609999999999955</v>
      </c>
      <c r="I323" s="77">
        <v>-17.725307916064299</v>
      </c>
      <c r="J323" s="78">
        <v>2.0000000000000001E-4</v>
      </c>
      <c r="K323" s="78">
        <v>0</v>
      </c>
    </row>
    <row r="324" spans="2:11">
      <c r="B324" t="s">
        <v>3353</v>
      </c>
      <c r="C324" t="s">
        <v>3354</v>
      </c>
      <c r="D324" t="s">
        <v>123</v>
      </c>
      <c r="E324" t="s">
        <v>106</v>
      </c>
      <c r="F324" t="s">
        <v>269</v>
      </c>
      <c r="G324" s="77">
        <v>9568864.7100000009</v>
      </c>
      <c r="H324" s="77">
        <v>0.5911000000000014</v>
      </c>
      <c r="I324" s="77">
        <v>208.825276938591</v>
      </c>
      <c r="J324" s="78">
        <v>-2E-3</v>
      </c>
      <c r="K324" s="78">
        <v>0</v>
      </c>
    </row>
    <row r="325" spans="2:11">
      <c r="B325" t="s">
        <v>3353</v>
      </c>
      <c r="C325" t="s">
        <v>3355</v>
      </c>
      <c r="D325" t="s">
        <v>123</v>
      </c>
      <c r="E325" t="s">
        <v>106</v>
      </c>
      <c r="F325" t="s">
        <v>269</v>
      </c>
      <c r="G325" s="77">
        <v>1821128.52</v>
      </c>
      <c r="H325" s="77">
        <v>0.56850000000000001</v>
      </c>
      <c r="I325" s="77">
        <v>38.2237029288504</v>
      </c>
      <c r="J325" s="78">
        <v>-4.0000000000000002E-4</v>
      </c>
      <c r="K325" s="78">
        <v>0</v>
      </c>
    </row>
    <row r="326" spans="2:11">
      <c r="B326" t="s">
        <v>3353</v>
      </c>
      <c r="C326" t="s">
        <v>3356</v>
      </c>
      <c r="D326" t="s">
        <v>123</v>
      </c>
      <c r="E326" t="s">
        <v>106</v>
      </c>
      <c r="F326" t="s">
        <v>269</v>
      </c>
      <c r="G326" s="77">
        <v>3007482.57</v>
      </c>
      <c r="H326" s="77">
        <v>0.59740000000000038</v>
      </c>
      <c r="I326" s="77">
        <v>66.333059623780599</v>
      </c>
      <c r="J326" s="78">
        <v>-5.9999999999999995E-4</v>
      </c>
      <c r="K326" s="78">
        <v>0</v>
      </c>
    </row>
    <row r="327" spans="2:11">
      <c r="B327" t="s">
        <v>3353</v>
      </c>
      <c r="C327" t="s">
        <v>3357</v>
      </c>
      <c r="D327" t="s">
        <v>123</v>
      </c>
      <c r="E327" t="s">
        <v>106</v>
      </c>
      <c r="F327" t="s">
        <v>269</v>
      </c>
      <c r="G327" s="77">
        <v>2256124.15</v>
      </c>
      <c r="H327" s="77">
        <v>0.62</v>
      </c>
      <c r="I327" s="77">
        <v>51.643584243159999</v>
      </c>
      <c r="J327" s="78">
        <v>-5.0000000000000001E-4</v>
      </c>
      <c r="K327" s="78">
        <v>0</v>
      </c>
    </row>
    <row r="328" spans="2:11">
      <c r="B328" t="s">
        <v>3358</v>
      </c>
      <c r="C328" t="s">
        <v>3359</v>
      </c>
      <c r="D328" t="s">
        <v>123</v>
      </c>
      <c r="E328" t="s">
        <v>106</v>
      </c>
      <c r="F328" t="s">
        <v>291</v>
      </c>
      <c r="G328" s="77">
        <v>1206330.6499999999</v>
      </c>
      <c r="H328" s="77">
        <v>6.5600000000000006E-2</v>
      </c>
      <c r="I328" s="77">
        <v>2.9216749304288001</v>
      </c>
      <c r="J328" s="78">
        <v>0</v>
      </c>
      <c r="K328" s="78">
        <v>0</v>
      </c>
    </row>
    <row r="329" spans="2:11">
      <c r="B329" t="s">
        <v>3360</v>
      </c>
      <c r="C329" t="s">
        <v>3361</v>
      </c>
      <c r="D329" t="s">
        <v>123</v>
      </c>
      <c r="E329" t="s">
        <v>106</v>
      </c>
      <c r="F329" t="s">
        <v>291</v>
      </c>
      <c r="G329" s="77">
        <v>5815615.79</v>
      </c>
      <c r="H329" s="77">
        <v>-2.2141000000000006</v>
      </c>
      <c r="I329" s="77">
        <v>-475.39502366999199</v>
      </c>
      <c r="J329" s="78">
        <v>4.4999999999999997E-3</v>
      </c>
      <c r="K329" s="78">
        <v>0</v>
      </c>
    </row>
    <row r="330" spans="2:11">
      <c r="B330" t="s">
        <v>3360</v>
      </c>
      <c r="C330" t="s">
        <v>3362</v>
      </c>
      <c r="D330" t="s">
        <v>123</v>
      </c>
      <c r="E330" t="s">
        <v>106</v>
      </c>
      <c r="F330" t="s">
        <v>291</v>
      </c>
      <c r="G330" s="77">
        <v>1483575.46</v>
      </c>
      <c r="H330" s="77">
        <v>-2.214099999999998</v>
      </c>
      <c r="I330" s="77">
        <v>-121.27424100740301</v>
      </c>
      <c r="J330" s="78">
        <v>1.1999999999999999E-3</v>
      </c>
      <c r="K330" s="78">
        <v>0</v>
      </c>
    </row>
    <row r="331" spans="2:11">
      <c r="B331" t="s">
        <v>3360</v>
      </c>
      <c r="C331" t="s">
        <v>3363</v>
      </c>
      <c r="D331" t="s">
        <v>123</v>
      </c>
      <c r="E331" t="s">
        <v>106</v>
      </c>
      <c r="F331" t="s">
        <v>291</v>
      </c>
      <c r="G331" s="77">
        <v>2130910.2599999998</v>
      </c>
      <c r="H331" s="77">
        <v>-2.2141000000000037</v>
      </c>
      <c r="I331" s="77">
        <v>-174.19034717410901</v>
      </c>
      <c r="J331" s="78">
        <v>1.6999999999999999E-3</v>
      </c>
      <c r="K331" s="78">
        <v>0</v>
      </c>
    </row>
    <row r="332" spans="2:11">
      <c r="B332" t="s">
        <v>3364</v>
      </c>
      <c r="C332" t="s">
        <v>3365</v>
      </c>
      <c r="D332" t="s">
        <v>123</v>
      </c>
      <c r="E332" t="s">
        <v>106</v>
      </c>
      <c r="F332" t="s">
        <v>291</v>
      </c>
      <c r="G332" s="77">
        <v>1169962.8999999999</v>
      </c>
      <c r="H332" s="77">
        <v>0.60580000000000001</v>
      </c>
      <c r="I332" s="77">
        <v>26.167549336354401</v>
      </c>
      <c r="J332" s="78">
        <v>-2.0000000000000001E-4</v>
      </c>
      <c r="K332" s="78">
        <v>0</v>
      </c>
    </row>
    <row r="333" spans="2:11">
      <c r="B333" t="s">
        <v>3364</v>
      </c>
      <c r="C333" t="s">
        <v>3366</v>
      </c>
      <c r="D333" t="s">
        <v>123</v>
      </c>
      <c r="E333" t="s">
        <v>106</v>
      </c>
      <c r="F333" t="s">
        <v>291</v>
      </c>
      <c r="G333" s="77">
        <v>4096575.63</v>
      </c>
      <c r="H333" s="77">
        <v>0.60580000000000012</v>
      </c>
      <c r="I333" s="77">
        <v>91.624567674865702</v>
      </c>
      <c r="J333" s="78">
        <v>-8.9999999999999998E-4</v>
      </c>
      <c r="K333" s="78">
        <v>0</v>
      </c>
    </row>
    <row r="334" spans="2:11">
      <c r="B334" t="s">
        <v>3364</v>
      </c>
      <c r="C334" t="s">
        <v>3367</v>
      </c>
      <c r="D334" t="s">
        <v>123</v>
      </c>
      <c r="E334" t="s">
        <v>106</v>
      </c>
      <c r="F334" t="s">
        <v>291</v>
      </c>
      <c r="G334" s="77">
        <v>1304611.92</v>
      </c>
      <c r="H334" s="77">
        <v>0.60540000000000083</v>
      </c>
      <c r="I334" s="77">
        <v>29.159861121106601</v>
      </c>
      <c r="J334" s="78">
        <v>-2.9999999999999997E-4</v>
      </c>
      <c r="K334" s="78">
        <v>0</v>
      </c>
    </row>
    <row r="335" spans="2:11">
      <c r="B335" t="s">
        <v>3368</v>
      </c>
      <c r="C335" t="s">
        <v>3369</v>
      </c>
      <c r="D335" t="s">
        <v>123</v>
      </c>
      <c r="E335" t="s">
        <v>106</v>
      </c>
      <c r="F335" t="s">
        <v>269</v>
      </c>
      <c r="G335" s="77">
        <v>4149506.18</v>
      </c>
      <c r="H335" s="77">
        <v>0.224</v>
      </c>
      <c r="I335" s="77">
        <v>34.316748069094402</v>
      </c>
      <c r="J335" s="78">
        <v>-2.9999999999999997E-4</v>
      </c>
      <c r="K335" s="78">
        <v>0</v>
      </c>
    </row>
    <row r="336" spans="2:11">
      <c r="B336" t="s">
        <v>3368</v>
      </c>
      <c r="C336" t="s">
        <v>3370</v>
      </c>
      <c r="D336" t="s">
        <v>123</v>
      </c>
      <c r="E336" t="s">
        <v>106</v>
      </c>
      <c r="F336" t="s">
        <v>269</v>
      </c>
      <c r="G336" s="77">
        <v>5455294.0700000003</v>
      </c>
      <c r="H336" s="77">
        <v>0.2057999999999999</v>
      </c>
      <c r="I336" s="77">
        <v>41.4500662638535</v>
      </c>
      <c r="J336" s="78">
        <v>-4.0000000000000002E-4</v>
      </c>
      <c r="K336" s="78">
        <v>0</v>
      </c>
    </row>
    <row r="337" spans="2:11">
      <c r="B337" t="s">
        <v>3368</v>
      </c>
      <c r="C337" t="s">
        <v>3371</v>
      </c>
      <c r="D337" t="s">
        <v>123</v>
      </c>
      <c r="E337" t="s">
        <v>106</v>
      </c>
      <c r="F337" t="s">
        <v>269</v>
      </c>
      <c r="G337" s="77">
        <v>1874554.41</v>
      </c>
      <c r="H337" s="77">
        <v>0.1104</v>
      </c>
      <c r="I337" s="77">
        <v>7.6406237894188802</v>
      </c>
      <c r="J337" s="78">
        <v>-1E-4</v>
      </c>
      <c r="K337" s="78">
        <v>0</v>
      </c>
    </row>
    <row r="338" spans="2:11">
      <c r="B338" t="s">
        <v>3372</v>
      </c>
      <c r="C338" t="s">
        <v>3373</v>
      </c>
      <c r="D338" t="s">
        <v>123</v>
      </c>
      <c r="E338" t="s">
        <v>106</v>
      </c>
      <c r="F338" t="s">
        <v>288</v>
      </c>
      <c r="G338" s="77">
        <v>1217031.04</v>
      </c>
      <c r="H338" s="77">
        <v>0.58520000000000094</v>
      </c>
      <c r="I338" s="77">
        <v>26.294666365327402</v>
      </c>
      <c r="J338" s="78">
        <v>-2.9999999999999997E-4</v>
      </c>
      <c r="K338" s="78">
        <v>0</v>
      </c>
    </row>
    <row r="339" spans="2:11">
      <c r="B339" t="s">
        <v>3372</v>
      </c>
      <c r="C339" t="s">
        <v>3374</v>
      </c>
      <c r="D339" t="s">
        <v>123</v>
      </c>
      <c r="E339" t="s">
        <v>106</v>
      </c>
      <c r="F339" t="s">
        <v>288</v>
      </c>
      <c r="G339" s="77">
        <v>3346865.7</v>
      </c>
      <c r="H339" s="77">
        <v>0.58609999999999995</v>
      </c>
      <c r="I339" s="77">
        <v>72.422197671548403</v>
      </c>
      <c r="J339" s="78">
        <v>-6.9999999999999999E-4</v>
      </c>
      <c r="K339" s="78">
        <v>0</v>
      </c>
    </row>
    <row r="340" spans="2:11">
      <c r="B340" t="s">
        <v>3372</v>
      </c>
      <c r="C340" t="s">
        <v>3375</v>
      </c>
      <c r="D340" t="s">
        <v>123</v>
      </c>
      <c r="E340" t="s">
        <v>106</v>
      </c>
      <c r="F340" t="s">
        <v>288</v>
      </c>
      <c r="G340" s="77">
        <v>7155422.9299999997</v>
      </c>
      <c r="H340" s="77">
        <v>0.5492000000000018</v>
      </c>
      <c r="I340" s="77">
        <v>145.08667544491999</v>
      </c>
      <c r="J340" s="78">
        <v>-1.4E-3</v>
      </c>
      <c r="K340" s="78">
        <v>0</v>
      </c>
    </row>
    <row r="341" spans="2:11">
      <c r="B341" t="s">
        <v>3372</v>
      </c>
      <c r="C341" t="s">
        <v>3376</v>
      </c>
      <c r="D341" t="s">
        <v>123</v>
      </c>
      <c r="E341" t="s">
        <v>106</v>
      </c>
      <c r="F341" t="s">
        <v>288</v>
      </c>
      <c r="G341" s="77">
        <v>85072.43</v>
      </c>
      <c r="H341" s="77">
        <v>0.54930000000000001</v>
      </c>
      <c r="I341" s="77">
        <v>1.7252821516990799</v>
      </c>
      <c r="J341" s="78">
        <v>0</v>
      </c>
      <c r="K341" s="78">
        <v>0</v>
      </c>
    </row>
    <row r="342" spans="2:11">
      <c r="B342" t="s">
        <v>3377</v>
      </c>
      <c r="C342" t="s">
        <v>3378</v>
      </c>
      <c r="D342" t="s">
        <v>123</v>
      </c>
      <c r="E342" t="s">
        <v>106</v>
      </c>
      <c r="F342" t="s">
        <v>282</v>
      </c>
      <c r="G342" s="77">
        <v>1853973.19</v>
      </c>
      <c r="H342" s="77">
        <v>-1.3237000000000005</v>
      </c>
      <c r="I342" s="77">
        <v>-90.605531184382798</v>
      </c>
      <c r="J342" s="78">
        <v>8.9999999999999998E-4</v>
      </c>
      <c r="K342" s="78">
        <v>0</v>
      </c>
    </row>
    <row r="343" spans="2:11">
      <c r="B343" t="s">
        <v>3377</v>
      </c>
      <c r="C343" t="s">
        <v>3379</v>
      </c>
      <c r="D343" t="s">
        <v>123</v>
      </c>
      <c r="E343" t="s">
        <v>106</v>
      </c>
      <c r="F343" t="s">
        <v>282</v>
      </c>
      <c r="G343" s="77">
        <v>1786867.97</v>
      </c>
      <c r="H343" s="77">
        <v>-1.4105000000000001</v>
      </c>
      <c r="I343" s="77">
        <v>-93.052328870610197</v>
      </c>
      <c r="J343" s="78">
        <v>8.9999999999999998E-4</v>
      </c>
      <c r="K343" s="78">
        <v>0</v>
      </c>
    </row>
    <row r="344" spans="2:11">
      <c r="B344" t="s">
        <v>3377</v>
      </c>
      <c r="C344" t="s">
        <v>3380</v>
      </c>
      <c r="D344" t="s">
        <v>123</v>
      </c>
      <c r="E344" t="s">
        <v>106</v>
      </c>
      <c r="F344" t="s">
        <v>282</v>
      </c>
      <c r="G344" s="77">
        <v>1191934.77</v>
      </c>
      <c r="H344" s="77">
        <v>-1.3517999999999994</v>
      </c>
      <c r="I344" s="77">
        <v>-59.487624023415101</v>
      </c>
      <c r="J344" s="78">
        <v>5.9999999999999995E-4</v>
      </c>
      <c r="K344" s="78">
        <v>0</v>
      </c>
    </row>
    <row r="345" spans="2:11">
      <c r="B345" t="s">
        <v>3377</v>
      </c>
      <c r="C345" t="s">
        <v>3381</v>
      </c>
      <c r="D345" t="s">
        <v>123</v>
      </c>
      <c r="E345" t="s">
        <v>106</v>
      </c>
      <c r="F345" t="s">
        <v>291</v>
      </c>
      <c r="G345" s="77">
        <v>2243572.5</v>
      </c>
      <c r="H345" s="77">
        <v>8.6099999999999996E-2</v>
      </c>
      <c r="I345" s="77">
        <v>7.1318951858700004</v>
      </c>
      <c r="J345" s="78">
        <v>-1E-4</v>
      </c>
      <c r="K345" s="78">
        <v>0</v>
      </c>
    </row>
    <row r="346" spans="2:11">
      <c r="B346" t="s">
        <v>3377</v>
      </c>
      <c r="C346" t="s">
        <v>3382</v>
      </c>
      <c r="D346" t="s">
        <v>123</v>
      </c>
      <c r="E346" t="s">
        <v>106</v>
      </c>
      <c r="F346" t="s">
        <v>282</v>
      </c>
      <c r="G346" s="77">
        <v>923048</v>
      </c>
      <c r="H346" s="77">
        <v>-1.3237000000000001</v>
      </c>
      <c r="I346" s="77">
        <v>-45.110282500192</v>
      </c>
      <c r="J346" s="78">
        <v>4.0000000000000002E-4</v>
      </c>
      <c r="K346" s="78">
        <v>0</v>
      </c>
    </row>
    <row r="347" spans="2:11">
      <c r="B347" t="s">
        <v>3377</v>
      </c>
      <c r="C347" t="s">
        <v>3383</v>
      </c>
      <c r="D347" t="s">
        <v>123</v>
      </c>
      <c r="E347" t="s">
        <v>106</v>
      </c>
      <c r="F347" t="s">
        <v>282</v>
      </c>
      <c r="G347" s="77">
        <v>737938.26</v>
      </c>
      <c r="H347" s="77">
        <v>-1.3518000000000014</v>
      </c>
      <c r="I347" s="77">
        <v>-36.829359179926598</v>
      </c>
      <c r="J347" s="78">
        <v>4.0000000000000002E-4</v>
      </c>
      <c r="K347" s="78">
        <v>0</v>
      </c>
    </row>
    <row r="348" spans="2:11">
      <c r="B348" t="s">
        <v>3384</v>
      </c>
      <c r="C348" t="s">
        <v>3385</v>
      </c>
      <c r="D348" t="s">
        <v>123</v>
      </c>
      <c r="E348" t="s">
        <v>106</v>
      </c>
      <c r="F348" t="s">
        <v>269</v>
      </c>
      <c r="G348" s="77">
        <v>8727612.1600000001</v>
      </c>
      <c r="H348" s="77">
        <v>1.1330999999999991</v>
      </c>
      <c r="I348" s="77">
        <v>365.11138093727197</v>
      </c>
      <c r="J348" s="78">
        <v>-3.5000000000000001E-3</v>
      </c>
      <c r="K348" s="78">
        <v>0</v>
      </c>
    </row>
    <row r="349" spans="2:11">
      <c r="B349" t="s">
        <v>3384</v>
      </c>
      <c r="C349" t="s">
        <v>3386</v>
      </c>
      <c r="D349" t="s">
        <v>123</v>
      </c>
      <c r="E349" t="s">
        <v>106</v>
      </c>
      <c r="F349" t="s">
        <v>269</v>
      </c>
      <c r="G349" s="77">
        <v>7540397.3399999999</v>
      </c>
      <c r="H349" s="77">
        <v>1.1303999999999996</v>
      </c>
      <c r="I349" s="77">
        <v>314.69371745378101</v>
      </c>
      <c r="J349" s="78">
        <v>-3.0000000000000001E-3</v>
      </c>
      <c r="K349" s="78">
        <v>0</v>
      </c>
    </row>
    <row r="350" spans="2:11">
      <c r="B350" t="s">
        <v>3384</v>
      </c>
      <c r="C350" t="s">
        <v>3387</v>
      </c>
      <c r="D350" t="s">
        <v>123</v>
      </c>
      <c r="E350" t="s">
        <v>106</v>
      </c>
      <c r="F350" t="s">
        <v>269</v>
      </c>
      <c r="G350" s="77">
        <v>1826377.25</v>
      </c>
      <c r="H350" s="77">
        <v>1.1331</v>
      </c>
      <c r="I350" s="77">
        <v>76.404760848116993</v>
      </c>
      <c r="J350" s="78">
        <v>-6.9999999999999999E-4</v>
      </c>
      <c r="K350" s="78">
        <v>0</v>
      </c>
    </row>
    <row r="351" spans="2:11">
      <c r="B351" t="s">
        <v>3384</v>
      </c>
      <c r="C351" t="s">
        <v>3388</v>
      </c>
      <c r="D351" t="s">
        <v>123</v>
      </c>
      <c r="E351" t="s">
        <v>106</v>
      </c>
      <c r="F351" t="s">
        <v>269</v>
      </c>
      <c r="G351" s="77">
        <v>1187706.06</v>
      </c>
      <c r="H351" s="77">
        <v>1.148199999999999</v>
      </c>
      <c r="I351" s="77">
        <v>50.348693701556599</v>
      </c>
      <c r="J351" s="78">
        <v>-5.0000000000000001E-4</v>
      </c>
      <c r="K351" s="78">
        <v>0</v>
      </c>
    </row>
    <row r="352" spans="2:11">
      <c r="B352" t="s">
        <v>3389</v>
      </c>
      <c r="C352" t="s">
        <v>3390</v>
      </c>
      <c r="D352" t="s">
        <v>123</v>
      </c>
      <c r="E352" t="s">
        <v>106</v>
      </c>
      <c r="F352" t="s">
        <v>282</v>
      </c>
      <c r="G352" s="77">
        <v>4919740.95</v>
      </c>
      <c r="H352" s="77">
        <v>-2.0785</v>
      </c>
      <c r="I352" s="77">
        <v>-377.53216336410901</v>
      </c>
      <c r="J352" s="78">
        <v>3.5999999999999999E-3</v>
      </c>
      <c r="K352" s="78">
        <v>0</v>
      </c>
    </row>
    <row r="353" spans="2:11">
      <c r="B353" t="s">
        <v>3389</v>
      </c>
      <c r="C353" t="s">
        <v>3391</v>
      </c>
      <c r="D353" t="s">
        <v>123</v>
      </c>
      <c r="E353" t="s">
        <v>106</v>
      </c>
      <c r="F353" t="s">
        <v>282</v>
      </c>
      <c r="G353" s="77">
        <v>4137486.35</v>
      </c>
      <c r="H353" s="77">
        <v>-2.0718000000000028</v>
      </c>
      <c r="I353" s="77">
        <v>-316.47987259981602</v>
      </c>
      <c r="J353" s="78">
        <v>3.0000000000000001E-3</v>
      </c>
      <c r="K353" s="78">
        <v>0</v>
      </c>
    </row>
    <row r="354" spans="2:11">
      <c r="B354" t="s">
        <v>3389</v>
      </c>
      <c r="C354" t="s">
        <v>3392</v>
      </c>
      <c r="D354" t="s">
        <v>123</v>
      </c>
      <c r="E354" t="s">
        <v>106</v>
      </c>
      <c r="F354" t="s">
        <v>282</v>
      </c>
      <c r="G354" s="77">
        <v>1477577.17</v>
      </c>
      <c r="H354" s="77">
        <v>-2.0784999999999925</v>
      </c>
      <c r="I354" s="77">
        <v>-113.38664193843699</v>
      </c>
      <c r="J354" s="78">
        <v>1.1000000000000001E-3</v>
      </c>
      <c r="K354" s="78">
        <v>0</v>
      </c>
    </row>
    <row r="355" spans="2:11">
      <c r="B355" t="s">
        <v>3389</v>
      </c>
      <c r="C355" t="s">
        <v>3393</v>
      </c>
      <c r="D355" t="s">
        <v>123</v>
      </c>
      <c r="E355" t="s">
        <v>106</v>
      </c>
      <c r="F355" t="s">
        <v>282</v>
      </c>
      <c r="G355" s="77">
        <v>1894917.05</v>
      </c>
      <c r="H355" s="77">
        <v>-1.8836000000000057</v>
      </c>
      <c r="I355" s="77">
        <v>-131.77729168862999</v>
      </c>
      <c r="J355" s="78">
        <v>1.2999999999999999E-3</v>
      </c>
      <c r="K355" s="78">
        <v>0</v>
      </c>
    </row>
    <row r="356" spans="2:11">
      <c r="B356" t="s">
        <v>3389</v>
      </c>
      <c r="C356" t="s">
        <v>3394</v>
      </c>
      <c r="D356" t="s">
        <v>123</v>
      </c>
      <c r="E356" t="s">
        <v>106</v>
      </c>
      <c r="F356" t="s">
        <v>282</v>
      </c>
      <c r="G356" s="77">
        <v>4186043.38</v>
      </c>
      <c r="H356" s="77">
        <v>-2.0785000000000027</v>
      </c>
      <c r="I356" s="77">
        <v>-321.229517823984</v>
      </c>
      <c r="J356" s="78">
        <v>3.0999999999999999E-3</v>
      </c>
      <c r="K356" s="78">
        <v>0</v>
      </c>
    </row>
    <row r="357" spans="2:11">
      <c r="B357" t="s">
        <v>3395</v>
      </c>
      <c r="C357" t="s">
        <v>3396</v>
      </c>
      <c r="D357" t="s">
        <v>123</v>
      </c>
      <c r="E357" t="s">
        <v>106</v>
      </c>
      <c r="F357" t="s">
        <v>279</v>
      </c>
      <c r="G357" s="77">
        <v>3206478.2</v>
      </c>
      <c r="H357" s="77">
        <v>-3.9827999999999983</v>
      </c>
      <c r="I357" s="77">
        <v>-471.49650996352301</v>
      </c>
      <c r="J357" s="78">
        <v>4.4999999999999997E-3</v>
      </c>
      <c r="K357" s="78">
        <v>0</v>
      </c>
    </row>
    <row r="358" spans="2:11">
      <c r="B358" t="s">
        <v>3395</v>
      </c>
      <c r="C358" t="s">
        <v>3397</v>
      </c>
      <c r="D358" t="s">
        <v>123</v>
      </c>
      <c r="E358" t="s">
        <v>106</v>
      </c>
      <c r="F358" t="s">
        <v>279</v>
      </c>
      <c r="G358" s="77">
        <v>4700646.57</v>
      </c>
      <c r="H358" s="77">
        <v>-3.9393000000000002</v>
      </c>
      <c r="I358" s="77">
        <v>-683.65712966578099</v>
      </c>
      <c r="J358" s="78">
        <v>6.4999999999999997E-3</v>
      </c>
      <c r="K358" s="78">
        <v>0</v>
      </c>
    </row>
    <row r="359" spans="2:11">
      <c r="B359" t="s">
        <v>3395</v>
      </c>
      <c r="C359" t="s">
        <v>3398</v>
      </c>
      <c r="D359" t="s">
        <v>123</v>
      </c>
      <c r="E359" t="s">
        <v>106</v>
      </c>
      <c r="F359" t="s">
        <v>279</v>
      </c>
      <c r="G359" s="77">
        <v>5034214.57</v>
      </c>
      <c r="H359" s="77">
        <v>-3.9845999999999986</v>
      </c>
      <c r="I359" s="77">
        <v>-740.59051438796405</v>
      </c>
      <c r="J359" s="78">
        <v>7.1000000000000004E-3</v>
      </c>
      <c r="K359" s="78">
        <v>-1E-4</v>
      </c>
    </row>
    <row r="360" spans="2:11">
      <c r="B360" t="s">
        <v>3395</v>
      </c>
      <c r="C360" t="s">
        <v>3399</v>
      </c>
      <c r="D360" t="s">
        <v>123</v>
      </c>
      <c r="E360" t="s">
        <v>106</v>
      </c>
      <c r="F360" t="s">
        <v>279</v>
      </c>
      <c r="G360" s="77">
        <v>301953.82</v>
      </c>
      <c r="H360" s="77">
        <v>-3.9829000000000034</v>
      </c>
      <c r="I360" s="77">
        <v>-44.4019070285118</v>
      </c>
      <c r="J360" s="78">
        <v>4.0000000000000002E-4</v>
      </c>
      <c r="K360" s="78">
        <v>0</v>
      </c>
    </row>
    <row r="361" spans="2:11">
      <c r="B361" t="s">
        <v>3400</v>
      </c>
      <c r="C361" t="s">
        <v>3401</v>
      </c>
      <c r="D361" t="s">
        <v>123</v>
      </c>
      <c r="E361" t="s">
        <v>106</v>
      </c>
      <c r="F361" t="s">
        <v>269</v>
      </c>
      <c r="G361" s="77">
        <v>2668473.4900000002</v>
      </c>
      <c r="H361" s="77">
        <v>-1.6505999999999952</v>
      </c>
      <c r="I361" s="77">
        <v>-162.61718008857</v>
      </c>
      <c r="J361" s="78">
        <v>1.6000000000000001E-3</v>
      </c>
      <c r="K361" s="78">
        <v>0</v>
      </c>
    </row>
    <row r="362" spans="2:11">
      <c r="B362" t="s">
        <v>3402</v>
      </c>
      <c r="C362" t="s">
        <v>3403</v>
      </c>
      <c r="D362" t="s">
        <v>123</v>
      </c>
      <c r="E362" t="s">
        <v>106</v>
      </c>
      <c r="F362" t="s">
        <v>288</v>
      </c>
      <c r="G362" s="77">
        <v>4130062.27</v>
      </c>
      <c r="H362" s="77">
        <v>-1.4185999999999985</v>
      </c>
      <c r="I362" s="77">
        <v>-216.31082193331599</v>
      </c>
      <c r="J362" s="78">
        <v>2.0999999999999999E-3</v>
      </c>
      <c r="K362" s="78">
        <v>0</v>
      </c>
    </row>
    <row r="363" spans="2:11">
      <c r="B363" t="s">
        <v>3402</v>
      </c>
      <c r="C363" t="s">
        <v>3404</v>
      </c>
      <c r="D363" t="s">
        <v>123</v>
      </c>
      <c r="E363" t="s">
        <v>106</v>
      </c>
      <c r="F363" t="s">
        <v>288</v>
      </c>
      <c r="G363" s="77">
        <v>2959356.18</v>
      </c>
      <c r="H363" s="77">
        <v>-1.4364000000000015</v>
      </c>
      <c r="I363" s="77">
        <v>-156.940245489868</v>
      </c>
      <c r="J363" s="78">
        <v>1.5E-3</v>
      </c>
      <c r="K363" s="78">
        <v>0</v>
      </c>
    </row>
    <row r="364" spans="2:11">
      <c r="B364" t="s">
        <v>3402</v>
      </c>
      <c r="C364" t="s">
        <v>3405</v>
      </c>
      <c r="D364" t="s">
        <v>123</v>
      </c>
      <c r="E364" t="s">
        <v>106</v>
      </c>
      <c r="F364" t="s">
        <v>288</v>
      </c>
      <c r="G364" s="77">
        <v>1374426</v>
      </c>
      <c r="H364" s="77">
        <v>-1.5853999999999999</v>
      </c>
      <c r="I364" s="77">
        <v>-80.449233076368003</v>
      </c>
      <c r="J364" s="78">
        <v>8.0000000000000004E-4</v>
      </c>
      <c r="K364" s="78">
        <v>0</v>
      </c>
    </row>
    <row r="365" spans="2:11">
      <c r="B365" t="s">
        <v>3406</v>
      </c>
      <c r="C365" t="s">
        <v>3407</v>
      </c>
      <c r="D365" t="s">
        <v>123</v>
      </c>
      <c r="E365" t="s">
        <v>106</v>
      </c>
      <c r="F365" t="s">
        <v>288</v>
      </c>
      <c r="G365" s="77">
        <v>602936.49</v>
      </c>
      <c r="H365" s="77">
        <v>4.466899999999999</v>
      </c>
      <c r="I365" s="77">
        <v>99.435048705122497</v>
      </c>
      <c r="J365" s="78">
        <v>-8.9999999999999998E-4</v>
      </c>
      <c r="K365" s="78">
        <v>0</v>
      </c>
    </row>
    <row r="366" spans="2:11">
      <c r="B366" t="s">
        <v>3406</v>
      </c>
      <c r="C366" t="s">
        <v>3408</v>
      </c>
      <c r="D366" t="s">
        <v>123</v>
      </c>
      <c r="E366" t="s">
        <v>106</v>
      </c>
      <c r="F366" t="s">
        <v>288</v>
      </c>
      <c r="G366" s="77">
        <v>588127.42000000004</v>
      </c>
      <c r="H366" s="77">
        <v>4.4122000000000012</v>
      </c>
      <c r="I366" s="77">
        <v>95.805029829186097</v>
      </c>
      <c r="J366" s="78">
        <v>-8.9999999999999998E-4</v>
      </c>
      <c r="K366" s="78">
        <v>0</v>
      </c>
    </row>
    <row r="367" spans="2:11">
      <c r="B367" t="s">
        <v>3406</v>
      </c>
      <c r="C367" t="s">
        <v>3409</v>
      </c>
      <c r="D367" t="s">
        <v>123</v>
      </c>
      <c r="E367" t="s">
        <v>106</v>
      </c>
      <c r="F367" t="s">
        <v>288</v>
      </c>
      <c r="G367" s="77">
        <v>1668396.47</v>
      </c>
      <c r="H367" s="77">
        <v>3.5654999999999966</v>
      </c>
      <c r="I367" s="77">
        <v>219.62480830094199</v>
      </c>
      <c r="J367" s="78">
        <v>-2.0999999999999999E-3</v>
      </c>
      <c r="K367" s="78">
        <v>0</v>
      </c>
    </row>
    <row r="368" spans="2:11">
      <c r="B368" t="s">
        <v>3406</v>
      </c>
      <c r="C368" t="s">
        <v>3410</v>
      </c>
      <c r="D368" t="s">
        <v>123</v>
      </c>
      <c r="E368" t="s">
        <v>106</v>
      </c>
      <c r="F368" t="s">
        <v>288</v>
      </c>
      <c r="G368" s="77">
        <v>2377099.41</v>
      </c>
      <c r="H368" s="77">
        <v>3.0801000000000034</v>
      </c>
      <c r="I368" s="77">
        <v>270.31730771999798</v>
      </c>
      <c r="J368" s="78">
        <v>-2.5999999999999999E-3</v>
      </c>
      <c r="K368" s="78">
        <v>0</v>
      </c>
    </row>
    <row r="369" spans="2:11">
      <c r="B369" t="s">
        <v>3406</v>
      </c>
      <c r="C369" t="s">
        <v>3411</v>
      </c>
      <c r="D369" t="s">
        <v>123</v>
      </c>
      <c r="E369" t="s">
        <v>106</v>
      </c>
      <c r="F369" t="s">
        <v>291</v>
      </c>
      <c r="G369" s="77">
        <v>1393226.17</v>
      </c>
      <c r="H369" s="77">
        <v>3.5364000000000009</v>
      </c>
      <c r="I369" s="77">
        <v>181.90502561854899</v>
      </c>
      <c r="J369" s="78">
        <v>-1.6999999999999999E-3</v>
      </c>
      <c r="K369" s="78">
        <v>0</v>
      </c>
    </row>
    <row r="370" spans="2:11">
      <c r="B370" t="s">
        <v>3406</v>
      </c>
      <c r="C370" t="s">
        <v>3412</v>
      </c>
      <c r="D370" t="s">
        <v>123</v>
      </c>
      <c r="E370" t="s">
        <v>106</v>
      </c>
      <c r="F370" t="s">
        <v>291</v>
      </c>
      <c r="G370" s="77">
        <v>1114597.03</v>
      </c>
      <c r="H370" s="77">
        <v>3.5377999999999932</v>
      </c>
      <c r="I370" s="77">
        <v>145.58373308133901</v>
      </c>
      <c r="J370" s="78">
        <v>-1.4E-3</v>
      </c>
      <c r="K370" s="78">
        <v>0</v>
      </c>
    </row>
    <row r="371" spans="2:11">
      <c r="B371" t="s">
        <v>3406</v>
      </c>
      <c r="C371" t="s">
        <v>3413</v>
      </c>
      <c r="D371" t="s">
        <v>123</v>
      </c>
      <c r="E371" t="s">
        <v>106</v>
      </c>
      <c r="F371" t="s">
        <v>291</v>
      </c>
      <c r="G371" s="77">
        <v>1395865.55</v>
      </c>
      <c r="H371" s="77">
        <v>3.7181000000000077</v>
      </c>
      <c r="I371" s="77">
        <v>191.61360753771899</v>
      </c>
      <c r="J371" s="78">
        <v>-1.8E-3</v>
      </c>
      <c r="K371" s="78">
        <v>0</v>
      </c>
    </row>
    <row r="372" spans="2:11">
      <c r="B372" t="s">
        <v>3406</v>
      </c>
      <c r="C372" t="s">
        <v>3414</v>
      </c>
      <c r="D372" t="s">
        <v>123</v>
      </c>
      <c r="E372" t="s">
        <v>106</v>
      </c>
      <c r="F372" t="s">
        <v>291</v>
      </c>
      <c r="G372" s="77">
        <v>1196110.24</v>
      </c>
      <c r="H372" s="77">
        <v>3.6902999999999944</v>
      </c>
      <c r="I372" s="77">
        <v>162.96508744137</v>
      </c>
      <c r="J372" s="78">
        <v>-1.6000000000000001E-3</v>
      </c>
      <c r="K372" s="78">
        <v>0</v>
      </c>
    </row>
    <row r="373" spans="2:11">
      <c r="B373" t="s">
        <v>3406</v>
      </c>
      <c r="C373" t="s">
        <v>3415</v>
      </c>
      <c r="D373" t="s">
        <v>123</v>
      </c>
      <c r="E373" t="s">
        <v>106</v>
      </c>
      <c r="F373" t="s">
        <v>291</v>
      </c>
      <c r="G373" s="77">
        <v>119128.79</v>
      </c>
      <c r="H373" s="77">
        <v>3.3018999999999954</v>
      </c>
      <c r="I373" s="77">
        <v>14.5225319048009</v>
      </c>
      <c r="J373" s="78">
        <v>-1E-4</v>
      </c>
      <c r="K373" s="78">
        <v>0</v>
      </c>
    </row>
    <row r="374" spans="2:11">
      <c r="B374" t="s">
        <v>3406</v>
      </c>
      <c r="C374" t="s">
        <v>3416</v>
      </c>
      <c r="D374" t="s">
        <v>123</v>
      </c>
      <c r="E374" t="s">
        <v>106</v>
      </c>
      <c r="F374" t="s">
        <v>291</v>
      </c>
      <c r="G374" s="77">
        <v>1592741.27</v>
      </c>
      <c r="H374" s="77">
        <v>3.5654999999999966</v>
      </c>
      <c r="I374" s="77">
        <v>209.66568941298999</v>
      </c>
      <c r="J374" s="78">
        <v>-2E-3</v>
      </c>
      <c r="K374" s="78">
        <v>0</v>
      </c>
    </row>
    <row r="375" spans="2:11">
      <c r="B375" t="s">
        <v>3406</v>
      </c>
      <c r="C375" t="s">
        <v>3417</v>
      </c>
      <c r="D375" t="s">
        <v>123</v>
      </c>
      <c r="E375" t="s">
        <v>106</v>
      </c>
      <c r="F375" t="s">
        <v>291</v>
      </c>
      <c r="G375" s="77">
        <v>1394655.43</v>
      </c>
      <c r="H375" s="77">
        <v>3.6348999999999916</v>
      </c>
      <c r="I375" s="77">
        <v>187.16346719095799</v>
      </c>
      <c r="J375" s="78">
        <v>-1.8E-3</v>
      </c>
      <c r="K375" s="78">
        <v>0</v>
      </c>
    </row>
    <row r="376" spans="2:11">
      <c r="B376" t="s">
        <v>3406</v>
      </c>
      <c r="C376" t="s">
        <v>3418</v>
      </c>
      <c r="D376" t="s">
        <v>123</v>
      </c>
      <c r="E376" t="s">
        <v>106</v>
      </c>
      <c r="F376" t="s">
        <v>291</v>
      </c>
      <c r="G376" s="77">
        <v>1394776.35</v>
      </c>
      <c r="H376" s="77">
        <v>3.6431999999999922</v>
      </c>
      <c r="I376" s="77">
        <v>187.607104401974</v>
      </c>
      <c r="J376" s="78">
        <v>-1.8E-3</v>
      </c>
      <c r="K376" s="78">
        <v>0</v>
      </c>
    </row>
    <row r="377" spans="2:11">
      <c r="B377" t="s">
        <v>3406</v>
      </c>
      <c r="C377" t="s">
        <v>3419</v>
      </c>
      <c r="D377" t="s">
        <v>123</v>
      </c>
      <c r="E377" t="s">
        <v>106</v>
      </c>
      <c r="F377" t="s">
        <v>291</v>
      </c>
      <c r="G377" s="77">
        <v>1113231.2</v>
      </c>
      <c r="H377" s="77">
        <v>3.4199000000000099</v>
      </c>
      <c r="I377" s="77">
        <v>140.55958594209</v>
      </c>
      <c r="J377" s="78">
        <v>-1.2999999999999999E-3</v>
      </c>
      <c r="K377" s="78">
        <v>0</v>
      </c>
    </row>
    <row r="378" spans="2:11">
      <c r="B378" t="s">
        <v>3420</v>
      </c>
      <c r="C378" t="s">
        <v>3421</v>
      </c>
      <c r="D378" t="s">
        <v>123</v>
      </c>
      <c r="E378" t="s">
        <v>120</v>
      </c>
      <c r="F378" t="s">
        <v>279</v>
      </c>
      <c r="G378" s="77">
        <v>1414228.79</v>
      </c>
      <c r="H378" s="77">
        <v>-5.5659999999999989</v>
      </c>
      <c r="I378" s="77">
        <v>-192.74393504169799</v>
      </c>
      <c r="J378" s="78">
        <v>1.8E-3</v>
      </c>
      <c r="K378" s="78">
        <v>0</v>
      </c>
    </row>
    <row r="379" spans="2:11">
      <c r="B379" t="s">
        <v>3420</v>
      </c>
      <c r="C379" t="s">
        <v>3422</v>
      </c>
      <c r="D379" t="s">
        <v>123</v>
      </c>
      <c r="E379" t="s">
        <v>120</v>
      </c>
      <c r="F379" t="s">
        <v>279</v>
      </c>
      <c r="G379" s="77">
        <v>2513432.4700000002</v>
      </c>
      <c r="H379" s="77">
        <v>-5.5026999999999981</v>
      </c>
      <c r="I379" s="77">
        <v>-338.65765958245299</v>
      </c>
      <c r="J379" s="78">
        <v>3.2000000000000002E-3</v>
      </c>
      <c r="K379" s="78">
        <v>0</v>
      </c>
    </row>
    <row r="380" spans="2:11">
      <c r="B380" t="s">
        <v>3420</v>
      </c>
      <c r="C380" t="s">
        <v>3423</v>
      </c>
      <c r="D380" t="s">
        <v>123</v>
      </c>
      <c r="E380" t="s">
        <v>120</v>
      </c>
      <c r="F380" t="s">
        <v>288</v>
      </c>
      <c r="G380" s="77">
        <v>2887449.58</v>
      </c>
      <c r="H380" s="77">
        <v>-2.153900000000001</v>
      </c>
      <c r="I380" s="77">
        <v>-152.28523254676401</v>
      </c>
      <c r="J380" s="78">
        <v>1.5E-3</v>
      </c>
      <c r="K380" s="78">
        <v>0</v>
      </c>
    </row>
    <row r="381" spans="2:11">
      <c r="B381" t="s">
        <v>3420</v>
      </c>
      <c r="C381" t="s">
        <v>3424</v>
      </c>
      <c r="D381" t="s">
        <v>123</v>
      </c>
      <c r="E381" t="s">
        <v>120</v>
      </c>
      <c r="F381" t="s">
        <v>291</v>
      </c>
      <c r="G381" s="77">
        <v>2757831.5</v>
      </c>
      <c r="H381" s="77">
        <v>-2.505200000000003</v>
      </c>
      <c r="I381" s="77">
        <v>-169.171802235467</v>
      </c>
      <c r="J381" s="78">
        <v>1.6000000000000001E-3</v>
      </c>
      <c r="K381" s="78">
        <v>0</v>
      </c>
    </row>
    <row r="382" spans="2:11">
      <c r="B382" t="s">
        <v>3425</v>
      </c>
      <c r="C382" t="s">
        <v>3426</v>
      </c>
      <c r="D382" t="s">
        <v>123</v>
      </c>
      <c r="E382" t="s">
        <v>116</v>
      </c>
      <c r="F382" t="s">
        <v>269</v>
      </c>
      <c r="G382" s="77">
        <v>2515142.33</v>
      </c>
      <c r="H382" s="77">
        <v>1.5887999999999975</v>
      </c>
      <c r="I382" s="77">
        <v>111.25825056415501</v>
      </c>
      <c r="J382" s="78">
        <v>-1.1000000000000001E-3</v>
      </c>
      <c r="K382" s="78">
        <v>0</v>
      </c>
    </row>
    <row r="383" spans="2:11">
      <c r="B383" t="s">
        <v>3427</v>
      </c>
      <c r="C383" t="s">
        <v>3428</v>
      </c>
      <c r="D383" t="s">
        <v>123</v>
      </c>
      <c r="E383" t="s">
        <v>110</v>
      </c>
      <c r="F383" t="s">
        <v>291</v>
      </c>
      <c r="G383" s="77">
        <v>1654698.9</v>
      </c>
      <c r="H383" s="77">
        <v>1.7980000000000029</v>
      </c>
      <c r="I383" s="77">
        <v>119.99964452781499</v>
      </c>
      <c r="J383" s="78">
        <v>-1.1000000000000001E-3</v>
      </c>
      <c r="K383" s="78">
        <v>0</v>
      </c>
    </row>
    <row r="384" spans="2:11">
      <c r="B384" t="s">
        <v>3429</v>
      </c>
      <c r="C384" t="s">
        <v>3430</v>
      </c>
      <c r="D384" t="s">
        <v>123</v>
      </c>
      <c r="E384" t="s">
        <v>110</v>
      </c>
      <c r="F384" t="s">
        <v>291</v>
      </c>
      <c r="G384" s="77">
        <v>2042450.01</v>
      </c>
      <c r="H384" s="77">
        <v>-9.090000000000005E-2</v>
      </c>
      <c r="I384" s="77">
        <v>-7.4883582441336101</v>
      </c>
      <c r="J384" s="78">
        <v>1E-4</v>
      </c>
      <c r="K384" s="78">
        <v>0</v>
      </c>
    </row>
    <row r="385" spans="2:11">
      <c r="B385" t="s">
        <v>3431</v>
      </c>
      <c r="C385" t="s">
        <v>3432</v>
      </c>
      <c r="D385" t="s">
        <v>123</v>
      </c>
      <c r="E385" t="s">
        <v>110</v>
      </c>
      <c r="F385" t="s">
        <v>288</v>
      </c>
      <c r="G385" s="77">
        <v>875335.72</v>
      </c>
      <c r="H385" s="77">
        <v>0.82129999999999936</v>
      </c>
      <c r="I385" s="77">
        <v>28.9966460912032</v>
      </c>
      <c r="J385" s="78">
        <v>-2.9999999999999997E-4</v>
      </c>
      <c r="K385" s="78">
        <v>0</v>
      </c>
    </row>
    <row r="386" spans="2:11">
      <c r="B386" t="s">
        <v>3431</v>
      </c>
      <c r="C386" t="s">
        <v>3433</v>
      </c>
      <c r="D386" t="s">
        <v>123</v>
      </c>
      <c r="E386" t="s">
        <v>110</v>
      </c>
      <c r="F386" t="s">
        <v>288</v>
      </c>
      <c r="G386" s="77">
        <v>2206265.2000000002</v>
      </c>
      <c r="H386" s="77">
        <v>0.8213000000000007</v>
      </c>
      <c r="I386" s="77">
        <v>73.085434223725898</v>
      </c>
      <c r="J386" s="78">
        <v>-6.9999999999999999E-4</v>
      </c>
      <c r="K386" s="78">
        <v>0</v>
      </c>
    </row>
    <row r="387" spans="2:11">
      <c r="B387" t="s">
        <v>3434</v>
      </c>
      <c r="C387" t="s">
        <v>3435</v>
      </c>
      <c r="D387" t="s">
        <v>123</v>
      </c>
      <c r="E387" t="s">
        <v>113</v>
      </c>
      <c r="F387" t="s">
        <v>291</v>
      </c>
      <c r="G387" s="77">
        <v>1378915.75</v>
      </c>
      <c r="H387" s="77">
        <v>1.4098999999999997</v>
      </c>
      <c r="I387" s="77">
        <v>90.824076120068199</v>
      </c>
      <c r="J387" s="78">
        <v>-8.9999999999999998E-4</v>
      </c>
      <c r="K387" s="78">
        <v>0</v>
      </c>
    </row>
    <row r="388" spans="2:11">
      <c r="B388" t="s">
        <v>3436</v>
      </c>
      <c r="C388" t="s">
        <v>3437</v>
      </c>
      <c r="D388" t="s">
        <v>123</v>
      </c>
      <c r="E388" t="s">
        <v>113</v>
      </c>
      <c r="F388" t="s">
        <v>291</v>
      </c>
      <c r="G388" s="77">
        <v>1092735.97</v>
      </c>
      <c r="H388" s="77">
        <v>2.0572999999999984</v>
      </c>
      <c r="I388" s="77">
        <v>105.02382016457101</v>
      </c>
      <c r="J388" s="78">
        <v>-1E-3</v>
      </c>
      <c r="K388" s="78">
        <v>0</v>
      </c>
    </row>
    <row r="389" spans="2:11">
      <c r="B389" t="s">
        <v>3438</v>
      </c>
      <c r="C389" t="s">
        <v>3439</v>
      </c>
      <c r="D389" t="s">
        <v>123</v>
      </c>
      <c r="E389" t="s">
        <v>200</v>
      </c>
      <c r="F389" t="s">
        <v>279</v>
      </c>
      <c r="G389" s="77">
        <v>8549277.6500000004</v>
      </c>
      <c r="H389" s="77">
        <v>-1093.4399999999989</v>
      </c>
      <c r="I389" s="77">
        <v>-2393.2127525472301</v>
      </c>
      <c r="J389" s="78">
        <v>2.2800000000000001E-2</v>
      </c>
      <c r="K389" s="78">
        <v>-2.0000000000000001E-4</v>
      </c>
    </row>
    <row r="390" spans="2:11">
      <c r="B390" t="s">
        <v>3438</v>
      </c>
      <c r="C390" t="s">
        <v>3440</v>
      </c>
      <c r="D390" t="s">
        <v>123</v>
      </c>
      <c r="E390" t="s">
        <v>200</v>
      </c>
      <c r="F390" t="s">
        <v>279</v>
      </c>
      <c r="G390" s="77">
        <v>3860908.94</v>
      </c>
      <c r="H390" s="77">
        <v>-1110.31</v>
      </c>
      <c r="I390" s="77">
        <v>-1097.4651541819301</v>
      </c>
      <c r="J390" s="78">
        <v>1.0500000000000001E-2</v>
      </c>
      <c r="K390" s="78">
        <v>-1E-4</v>
      </c>
    </row>
    <row r="391" spans="2:11">
      <c r="B391" t="s">
        <v>3438</v>
      </c>
      <c r="C391" t="s">
        <v>3441</v>
      </c>
      <c r="D391" t="s">
        <v>123</v>
      </c>
      <c r="E391" t="s">
        <v>200</v>
      </c>
      <c r="F391" t="s">
        <v>279</v>
      </c>
      <c r="G391" s="77">
        <v>4964096.7</v>
      </c>
      <c r="H391" s="77">
        <v>-1088.1900000000019</v>
      </c>
      <c r="I391" s="77">
        <v>-1382.9353981249701</v>
      </c>
      <c r="J391" s="78">
        <v>1.32E-2</v>
      </c>
      <c r="K391" s="78">
        <v>-1E-4</v>
      </c>
    </row>
    <row r="392" spans="2:11">
      <c r="B392" t="s">
        <v>3438</v>
      </c>
      <c r="C392" t="s">
        <v>3442</v>
      </c>
      <c r="D392" t="s">
        <v>123</v>
      </c>
      <c r="E392" t="s">
        <v>200</v>
      </c>
      <c r="F392" t="s">
        <v>279</v>
      </c>
      <c r="G392" s="77">
        <v>9805194.1199999992</v>
      </c>
      <c r="H392" s="77">
        <v>-1076.0499999999984</v>
      </c>
      <c r="I392" s="77">
        <v>-2701.13056679478</v>
      </c>
      <c r="J392" s="78">
        <v>2.58E-2</v>
      </c>
      <c r="K392" s="78">
        <v>-2.0000000000000001E-4</v>
      </c>
    </row>
    <row r="393" spans="2:11">
      <c r="B393" t="s">
        <v>3438</v>
      </c>
      <c r="C393" t="s">
        <v>3443</v>
      </c>
      <c r="D393" t="s">
        <v>123</v>
      </c>
      <c r="E393" t="s">
        <v>200</v>
      </c>
      <c r="F393" t="s">
        <v>282</v>
      </c>
      <c r="G393" s="77">
        <v>860443.43</v>
      </c>
      <c r="H393" s="77">
        <v>-742.67999999999859</v>
      </c>
      <c r="I393" s="77">
        <v>-163.59912674892001</v>
      </c>
      <c r="J393" s="78">
        <v>1.6000000000000001E-3</v>
      </c>
      <c r="K393" s="78">
        <v>0</v>
      </c>
    </row>
    <row r="394" spans="2:11">
      <c r="B394" t="s">
        <v>3438</v>
      </c>
      <c r="C394" t="s">
        <v>3444</v>
      </c>
      <c r="D394" t="s">
        <v>123</v>
      </c>
      <c r="E394" t="s">
        <v>200</v>
      </c>
      <c r="F394" t="s">
        <v>282</v>
      </c>
      <c r="G394" s="77">
        <v>3855448.44</v>
      </c>
      <c r="H394" s="77">
        <v>-741.0799999999997</v>
      </c>
      <c r="I394" s="77">
        <v>-731.47067881558996</v>
      </c>
      <c r="J394" s="78">
        <v>7.0000000000000001E-3</v>
      </c>
      <c r="K394" s="78">
        <v>-1E-4</v>
      </c>
    </row>
    <row r="395" spans="2:11">
      <c r="B395" t="s">
        <v>3438</v>
      </c>
      <c r="C395" t="s">
        <v>3445</v>
      </c>
      <c r="D395" t="s">
        <v>123</v>
      </c>
      <c r="E395" t="s">
        <v>200</v>
      </c>
      <c r="F395" t="s">
        <v>282</v>
      </c>
      <c r="G395" s="77">
        <v>1202414.53</v>
      </c>
      <c r="H395" s="77">
        <v>-741.0799999999989</v>
      </c>
      <c r="I395" s="77">
        <v>-228.126762986053</v>
      </c>
      <c r="J395" s="78">
        <v>2.2000000000000001E-3</v>
      </c>
      <c r="K395" s="78">
        <v>0</v>
      </c>
    </row>
    <row r="396" spans="2:11">
      <c r="B396" t="s">
        <v>3446</v>
      </c>
      <c r="C396" t="s">
        <v>3447</v>
      </c>
      <c r="D396" t="s">
        <v>123</v>
      </c>
      <c r="E396" t="s">
        <v>113</v>
      </c>
      <c r="F396" t="s">
        <v>3448</v>
      </c>
      <c r="G396" s="77">
        <v>-800000</v>
      </c>
      <c r="H396" s="77">
        <v>6.5821008861622374</v>
      </c>
      <c r="I396" s="77">
        <v>-52.656807089297899</v>
      </c>
      <c r="J396" s="78">
        <v>5.0000000000000001E-4</v>
      </c>
      <c r="K396" s="78">
        <v>0</v>
      </c>
    </row>
    <row r="397" spans="2:11">
      <c r="B397" t="s">
        <v>3449</v>
      </c>
      <c r="C397" t="s">
        <v>3450</v>
      </c>
      <c r="D397" t="s">
        <v>123</v>
      </c>
      <c r="E397" t="s">
        <v>106</v>
      </c>
      <c r="F397" t="s">
        <v>3451</v>
      </c>
      <c r="G397" s="77">
        <v>1990655.19</v>
      </c>
      <c r="H397" s="77">
        <v>-0.49755217395441248</v>
      </c>
      <c r="I397" s="77">
        <v>-9.9045481737813397</v>
      </c>
      <c r="J397" s="78">
        <v>1E-4</v>
      </c>
      <c r="K397" s="78">
        <v>0</v>
      </c>
    </row>
    <row r="398" spans="2:11">
      <c r="B398" t="s">
        <v>3452</v>
      </c>
      <c r="C398" t="s">
        <v>3453</v>
      </c>
      <c r="D398" t="s">
        <v>123</v>
      </c>
      <c r="E398" t="s">
        <v>110</v>
      </c>
      <c r="F398" t="s">
        <v>3297</v>
      </c>
      <c r="G398" s="77">
        <v>-2300000</v>
      </c>
      <c r="H398" s="77">
        <v>-2.5725323936465827</v>
      </c>
      <c r="I398" s="77">
        <v>59.168245053871402</v>
      </c>
      <c r="J398" s="78">
        <v>-5.9999999999999995E-4</v>
      </c>
      <c r="K398" s="78">
        <v>0</v>
      </c>
    </row>
    <row r="399" spans="2:11">
      <c r="B399" t="s">
        <v>3454</v>
      </c>
      <c r="C399" t="s">
        <v>3455</v>
      </c>
      <c r="D399" t="s">
        <v>123</v>
      </c>
      <c r="E399" t="s">
        <v>110</v>
      </c>
      <c r="F399" t="s">
        <v>2578</v>
      </c>
      <c r="G399" s="77">
        <v>-9010000</v>
      </c>
      <c r="H399" s="77">
        <v>8.1299002363459607</v>
      </c>
      <c r="I399" s="77">
        <v>-732.50401129477098</v>
      </c>
      <c r="J399" s="78">
        <v>7.0000000000000001E-3</v>
      </c>
      <c r="K399" s="78">
        <v>-1E-4</v>
      </c>
    </row>
    <row r="400" spans="2:11">
      <c r="B400" t="s">
        <v>3456</v>
      </c>
      <c r="C400" t="s">
        <v>3457</v>
      </c>
      <c r="D400" t="s">
        <v>123</v>
      </c>
      <c r="E400" t="s">
        <v>110</v>
      </c>
      <c r="F400" t="s">
        <v>3458</v>
      </c>
      <c r="G400" s="77">
        <v>-3900000</v>
      </c>
      <c r="H400" s="77">
        <v>-2.6492263795843334</v>
      </c>
      <c r="I400" s="77">
        <v>103.31982880378899</v>
      </c>
      <c r="J400" s="78">
        <v>-1E-3</v>
      </c>
      <c r="K400" s="78">
        <v>0</v>
      </c>
    </row>
    <row r="401" spans="2:11">
      <c r="B401" t="s">
        <v>3459</v>
      </c>
      <c r="C401" t="s">
        <v>3460</v>
      </c>
      <c r="D401" t="s">
        <v>123</v>
      </c>
      <c r="E401" t="s">
        <v>110</v>
      </c>
      <c r="F401" t="s">
        <v>3310</v>
      </c>
      <c r="G401" s="77">
        <v>-16000000</v>
      </c>
      <c r="H401" s="77">
        <v>5.0955053457616373</v>
      </c>
      <c r="I401" s="77">
        <v>-815.28085532186196</v>
      </c>
      <c r="J401" s="78">
        <v>7.7999999999999996E-3</v>
      </c>
      <c r="K401" s="78">
        <v>-1E-4</v>
      </c>
    </row>
    <row r="402" spans="2:11">
      <c r="B402" t="s">
        <v>3461</v>
      </c>
      <c r="C402" t="s">
        <v>3462</v>
      </c>
      <c r="D402" t="s">
        <v>123</v>
      </c>
      <c r="E402" t="s">
        <v>120</v>
      </c>
      <c r="F402" t="s">
        <v>3463</v>
      </c>
      <c r="G402" s="77">
        <v>-914500</v>
      </c>
      <c r="H402" s="77">
        <v>-13.4945</v>
      </c>
      <c r="I402" s="77">
        <v>123.4072025</v>
      </c>
      <c r="J402" s="78">
        <v>-1.1999999999999999E-3</v>
      </c>
      <c r="K402" s="78">
        <v>0</v>
      </c>
    </row>
    <row r="403" spans="2:11">
      <c r="B403" t="s">
        <v>3464</v>
      </c>
      <c r="C403" t="s">
        <v>3465</v>
      </c>
      <c r="D403" t="s">
        <v>123</v>
      </c>
      <c r="E403" t="s">
        <v>110</v>
      </c>
      <c r="F403" t="s">
        <v>3310</v>
      </c>
      <c r="G403" s="77">
        <v>-8348000</v>
      </c>
      <c r="H403" s="77">
        <v>5.4528999999999996</v>
      </c>
      <c r="I403" s="77">
        <v>-455.20809200000002</v>
      </c>
      <c r="J403" s="78">
        <v>4.3E-3</v>
      </c>
      <c r="K403" s="78">
        <v>0</v>
      </c>
    </row>
    <row r="404" spans="2:11">
      <c r="B404" t="s">
        <v>3466</v>
      </c>
      <c r="C404" t="s">
        <v>3467</v>
      </c>
      <c r="D404" t="s">
        <v>123</v>
      </c>
      <c r="E404" t="s">
        <v>110</v>
      </c>
      <c r="F404" t="s">
        <v>3224</v>
      </c>
      <c r="G404" s="77">
        <v>-360000</v>
      </c>
      <c r="H404" s="77">
        <v>6.0607333899187497</v>
      </c>
      <c r="I404" s="77">
        <v>-21.818640203707499</v>
      </c>
      <c r="J404" s="78">
        <v>2.0000000000000001E-4</v>
      </c>
      <c r="K404" s="78">
        <v>0</v>
      </c>
    </row>
    <row r="405" spans="2:11">
      <c r="B405" t="s">
        <v>3468</v>
      </c>
      <c r="C405" t="s">
        <v>3469</v>
      </c>
      <c r="D405" t="s">
        <v>123</v>
      </c>
      <c r="E405" t="s">
        <v>110</v>
      </c>
      <c r="F405" t="s">
        <v>3248</v>
      </c>
      <c r="G405" s="77">
        <v>-300000</v>
      </c>
      <c r="H405" s="77">
        <v>4.2163562014704334</v>
      </c>
      <c r="I405" s="77">
        <v>-12.649068604411299</v>
      </c>
      <c r="J405" s="78">
        <v>1E-4</v>
      </c>
      <c r="K405" s="78">
        <v>0</v>
      </c>
    </row>
    <row r="406" spans="2:11">
      <c r="B406" t="s">
        <v>3470</v>
      </c>
      <c r="C406" t="s">
        <v>3471</v>
      </c>
      <c r="D406" t="s">
        <v>123</v>
      </c>
      <c r="E406" t="s">
        <v>110</v>
      </c>
      <c r="F406" t="s">
        <v>3251</v>
      </c>
      <c r="G406" s="77">
        <v>-13242200</v>
      </c>
      <c r="H406" s="77">
        <v>-0.81189999999999996</v>
      </c>
      <c r="I406" s="77">
        <v>107.5134218</v>
      </c>
      <c r="J406" s="78">
        <v>-1E-3</v>
      </c>
      <c r="K406" s="78">
        <v>0</v>
      </c>
    </row>
    <row r="407" spans="2:11">
      <c r="B407" t="s">
        <v>3472</v>
      </c>
      <c r="C407" t="s">
        <v>3473</v>
      </c>
      <c r="D407" t="s">
        <v>123</v>
      </c>
      <c r="E407" t="s">
        <v>110</v>
      </c>
      <c r="F407" t="s">
        <v>2868</v>
      </c>
      <c r="G407" s="77">
        <v>-14173120</v>
      </c>
      <c r="H407" s="77">
        <v>-3.104676388254386</v>
      </c>
      <c r="I407" s="77">
        <v>440.02951011895999</v>
      </c>
      <c r="J407" s="78">
        <v>-4.1999999999999997E-3</v>
      </c>
      <c r="K407" s="78">
        <v>0</v>
      </c>
    </row>
    <row r="408" spans="2:11">
      <c r="B408" t="s">
        <v>3474</v>
      </c>
      <c r="C408" t="s">
        <v>3475</v>
      </c>
      <c r="D408" t="s">
        <v>123</v>
      </c>
      <c r="E408" t="s">
        <v>113</v>
      </c>
      <c r="F408" t="s">
        <v>3297</v>
      </c>
      <c r="G408" s="77">
        <v>-2835000</v>
      </c>
      <c r="H408" s="77">
        <v>7.8346</v>
      </c>
      <c r="I408" s="77">
        <v>-222.11090999999999</v>
      </c>
      <c r="J408" s="78">
        <v>2.0999999999999999E-3</v>
      </c>
      <c r="K408" s="78">
        <v>0</v>
      </c>
    </row>
    <row r="409" spans="2:11">
      <c r="B409" t="s">
        <v>3476</v>
      </c>
      <c r="C409" t="s">
        <v>3477</v>
      </c>
      <c r="D409" t="s">
        <v>123</v>
      </c>
      <c r="E409" t="s">
        <v>113</v>
      </c>
      <c r="F409" t="s">
        <v>3224</v>
      </c>
      <c r="G409" s="77">
        <v>-5488500</v>
      </c>
      <c r="H409" s="77">
        <v>7.1919437739464884</v>
      </c>
      <c r="I409" s="77">
        <v>-394.72983403305301</v>
      </c>
      <c r="J409" s="78">
        <v>3.8E-3</v>
      </c>
      <c r="K409" s="78">
        <v>0</v>
      </c>
    </row>
    <row r="410" spans="2:11">
      <c r="B410" t="s">
        <v>3478</v>
      </c>
      <c r="C410" t="s">
        <v>3479</v>
      </c>
      <c r="D410" t="s">
        <v>123</v>
      </c>
      <c r="E410" t="s">
        <v>120</v>
      </c>
      <c r="F410" t="s">
        <v>3463</v>
      </c>
      <c r="G410" s="77">
        <v>-5000000</v>
      </c>
      <c r="H410" s="77">
        <v>-13.5867150063052</v>
      </c>
      <c r="I410" s="77">
        <v>679.33575031526004</v>
      </c>
      <c r="J410" s="78">
        <v>-6.4999999999999997E-3</v>
      </c>
      <c r="K410" s="78">
        <v>0</v>
      </c>
    </row>
    <row r="411" spans="2:11">
      <c r="B411" t="s">
        <v>3480</v>
      </c>
      <c r="C411" t="s">
        <v>3481</v>
      </c>
      <c r="D411" t="s">
        <v>123</v>
      </c>
      <c r="E411" t="s">
        <v>106</v>
      </c>
      <c r="F411" t="s">
        <v>3463</v>
      </c>
      <c r="G411" s="77">
        <v>3629296.83</v>
      </c>
      <c r="H411" s="77">
        <v>36.448054344826623</v>
      </c>
      <c r="I411" s="77">
        <v>1322.8080809334699</v>
      </c>
      <c r="J411" s="78">
        <v>-1.26E-2</v>
      </c>
      <c r="K411" s="78">
        <v>1E-4</v>
      </c>
    </row>
    <row r="412" spans="2:11">
      <c r="B412" t="s">
        <v>3482</v>
      </c>
      <c r="C412" t="s">
        <v>3483</v>
      </c>
      <c r="D412" t="s">
        <v>123</v>
      </c>
      <c r="E412" t="s">
        <v>110</v>
      </c>
      <c r="F412" t="s">
        <v>3257</v>
      </c>
      <c r="G412" s="77">
        <v>-2500000</v>
      </c>
      <c r="H412" s="77">
        <v>8.1792092574734792</v>
      </c>
      <c r="I412" s="77">
        <v>-204.48023143683699</v>
      </c>
      <c r="J412" s="78">
        <v>2E-3</v>
      </c>
      <c r="K412" s="78">
        <v>0</v>
      </c>
    </row>
    <row r="413" spans="2:11">
      <c r="B413" t="s">
        <v>3484</v>
      </c>
      <c r="C413" t="s">
        <v>3485</v>
      </c>
      <c r="D413" t="s">
        <v>123</v>
      </c>
      <c r="E413" t="s">
        <v>110</v>
      </c>
      <c r="F413" t="s">
        <v>2793</v>
      </c>
      <c r="G413" s="77">
        <v>-5600000</v>
      </c>
      <c r="H413" s="77">
        <v>5.1982253968253929</v>
      </c>
      <c r="I413" s="77">
        <v>-291.100622222222</v>
      </c>
      <c r="J413" s="78">
        <v>2.8E-3</v>
      </c>
      <c r="K413" s="78">
        <v>0</v>
      </c>
    </row>
    <row r="414" spans="2:11">
      <c r="B414" t="s">
        <v>3486</v>
      </c>
      <c r="C414" t="s">
        <v>3487</v>
      </c>
      <c r="D414" t="s">
        <v>123</v>
      </c>
      <c r="E414" t="s">
        <v>110</v>
      </c>
      <c r="F414" t="s">
        <v>3251</v>
      </c>
      <c r="G414" s="77">
        <v>-7042000</v>
      </c>
      <c r="H414" s="77">
        <v>-0.95833034814731899</v>
      </c>
      <c r="I414" s="77">
        <v>67.4856231165342</v>
      </c>
      <c r="J414" s="78">
        <v>-5.9999999999999995E-4</v>
      </c>
      <c r="K414" s="78">
        <v>0</v>
      </c>
    </row>
    <row r="415" spans="2:11">
      <c r="B415" t="s">
        <v>3488</v>
      </c>
      <c r="C415" t="s">
        <v>3489</v>
      </c>
      <c r="D415" t="s">
        <v>123</v>
      </c>
      <c r="E415" t="s">
        <v>110</v>
      </c>
      <c r="F415" t="s">
        <v>3313</v>
      </c>
      <c r="G415" s="77">
        <v>-3000000</v>
      </c>
      <c r="H415" s="77">
        <v>-4.6383606681278664</v>
      </c>
      <c r="I415" s="77">
        <v>139.15082004383601</v>
      </c>
      <c r="J415" s="78">
        <v>-1.2999999999999999E-3</v>
      </c>
      <c r="K415" s="78">
        <v>0</v>
      </c>
    </row>
    <row r="416" spans="2:11">
      <c r="B416" t="s">
        <v>3490</v>
      </c>
      <c r="C416" t="s">
        <v>3491</v>
      </c>
      <c r="D416" t="s">
        <v>123</v>
      </c>
      <c r="E416" t="s">
        <v>113</v>
      </c>
      <c r="F416" t="s">
        <v>3492</v>
      </c>
      <c r="G416" s="77">
        <v>-19682000</v>
      </c>
      <c r="H416" s="77">
        <v>7.5468310930763645</v>
      </c>
      <c r="I416" s="77">
        <v>-1485.3672957392901</v>
      </c>
      <c r="J416" s="78">
        <v>1.4200000000000001E-2</v>
      </c>
      <c r="K416" s="78">
        <v>-1E-4</v>
      </c>
    </row>
    <row r="417" spans="2:11">
      <c r="B417" t="s">
        <v>3493</v>
      </c>
      <c r="C417" t="s">
        <v>3494</v>
      </c>
      <c r="D417" t="s">
        <v>123</v>
      </c>
      <c r="E417" t="s">
        <v>110</v>
      </c>
      <c r="F417" t="s">
        <v>3297</v>
      </c>
      <c r="G417" s="77">
        <v>-4163000</v>
      </c>
      <c r="H417" s="77">
        <v>-2.4230461021588998</v>
      </c>
      <c r="I417" s="77">
        <v>100.871409232875</v>
      </c>
      <c r="J417" s="78">
        <v>-1E-3</v>
      </c>
      <c r="K417" s="78">
        <v>0</v>
      </c>
    </row>
    <row r="418" spans="2:11">
      <c r="B418" t="s">
        <v>3495</v>
      </c>
      <c r="C418" t="s">
        <v>3496</v>
      </c>
      <c r="D418" t="s">
        <v>123</v>
      </c>
      <c r="E418" t="s">
        <v>110</v>
      </c>
      <c r="F418" t="s">
        <v>2868</v>
      </c>
      <c r="G418" s="77">
        <v>-5595000</v>
      </c>
      <c r="H418" s="77">
        <v>-2.4911871313672922</v>
      </c>
      <c r="I418" s="77">
        <v>139.38192000000001</v>
      </c>
      <c r="J418" s="78">
        <v>-1.2999999999999999E-3</v>
      </c>
      <c r="K418" s="78">
        <v>0</v>
      </c>
    </row>
    <row r="419" spans="2:11">
      <c r="B419" s="79" t="s">
        <v>2185</v>
      </c>
      <c r="C419" s="16"/>
      <c r="D419" s="16"/>
      <c r="G419" s="81">
        <v>3914302.05</v>
      </c>
      <c r="I419" s="81">
        <v>15.132691725300001</v>
      </c>
      <c r="J419" s="80">
        <v>-1E-4</v>
      </c>
      <c r="K419" s="80">
        <v>0</v>
      </c>
    </row>
    <row r="420" spans="2:11">
      <c r="B420" t="s">
        <v>3497</v>
      </c>
      <c r="C420" t="s">
        <v>3498</v>
      </c>
      <c r="D420" t="s">
        <v>123</v>
      </c>
      <c r="E420" t="s">
        <v>102</v>
      </c>
      <c r="F420" t="s">
        <v>291</v>
      </c>
      <c r="G420" s="77">
        <v>3914302.05</v>
      </c>
      <c r="H420" s="77">
        <v>0.3866</v>
      </c>
      <c r="I420" s="77">
        <v>15.132691725300001</v>
      </c>
      <c r="J420" s="78">
        <v>-1E-4</v>
      </c>
      <c r="K420" s="78">
        <v>0</v>
      </c>
    </row>
    <row r="421" spans="2:11">
      <c r="B421" s="79" t="s">
        <v>941</v>
      </c>
      <c r="C421" s="16"/>
      <c r="D421" s="16"/>
      <c r="G421" s="81">
        <v>0</v>
      </c>
      <c r="I421" s="81">
        <v>0</v>
      </c>
      <c r="J421" s="80">
        <v>0</v>
      </c>
      <c r="K421" s="80">
        <v>0</v>
      </c>
    </row>
    <row r="422" spans="2:11">
      <c r="B422" t="s">
        <v>212</v>
      </c>
      <c r="C422" t="s">
        <v>212</v>
      </c>
      <c r="D422" t="s">
        <v>212</v>
      </c>
      <c r="E422" t="s">
        <v>212</v>
      </c>
      <c r="G422" s="77">
        <v>0</v>
      </c>
      <c r="H422" s="77">
        <v>0</v>
      </c>
      <c r="I422" s="77">
        <v>0</v>
      </c>
      <c r="J422" s="78">
        <v>0</v>
      </c>
      <c r="K422" s="78">
        <v>0</v>
      </c>
    </row>
    <row r="423" spans="2:11">
      <c r="B423" s="79" t="s">
        <v>237</v>
      </c>
      <c r="C423" s="16"/>
      <c r="D423" s="16"/>
      <c r="G423" s="81">
        <v>134085549.63</v>
      </c>
      <c r="I423" s="81">
        <v>29941.657253796988</v>
      </c>
      <c r="J423" s="80">
        <v>-0.28570000000000001</v>
      </c>
      <c r="K423" s="80">
        <v>2.0999999999999999E-3</v>
      </c>
    </row>
    <row r="424" spans="2:11">
      <c r="B424" s="79" t="s">
        <v>2175</v>
      </c>
      <c r="C424" s="16"/>
      <c r="D424" s="16"/>
      <c r="G424" s="81">
        <v>134085549.63</v>
      </c>
      <c r="I424" s="81">
        <v>29941.657253796988</v>
      </c>
      <c r="J424" s="80">
        <v>-0.28570000000000001</v>
      </c>
      <c r="K424" s="80">
        <v>2.0999999999999999E-3</v>
      </c>
    </row>
    <row r="425" spans="2:11">
      <c r="B425" t="s">
        <v>3499</v>
      </c>
      <c r="C425" t="s">
        <v>3500</v>
      </c>
      <c r="D425" t="s">
        <v>123</v>
      </c>
      <c r="E425" t="s">
        <v>200</v>
      </c>
      <c r="F425" t="s">
        <v>291</v>
      </c>
      <c r="G425" s="77">
        <v>10109372.039999999</v>
      </c>
      <c r="H425" s="77">
        <v>357.63000000000005</v>
      </c>
      <c r="I425" s="77">
        <v>925.58232314951795</v>
      </c>
      <c r="J425" s="78">
        <v>-8.8000000000000005E-3</v>
      </c>
      <c r="K425" s="78">
        <v>1E-4</v>
      </c>
    </row>
    <row r="426" spans="2:11">
      <c r="B426" t="s">
        <v>3501</v>
      </c>
      <c r="C426" t="s">
        <v>3502</v>
      </c>
      <c r="D426" t="s">
        <v>123</v>
      </c>
      <c r="E426" t="s">
        <v>200</v>
      </c>
      <c r="F426" t="s">
        <v>279</v>
      </c>
      <c r="G426" s="77">
        <v>19372142.09</v>
      </c>
      <c r="H426" s="77">
        <v>1630.4600000000003</v>
      </c>
      <c r="I426" s="77">
        <v>8086.2045697956401</v>
      </c>
      <c r="J426" s="78">
        <v>-7.7100000000000002E-2</v>
      </c>
      <c r="K426" s="78">
        <v>5.9999999999999995E-4</v>
      </c>
    </row>
    <row r="427" spans="2:11">
      <c r="B427" t="s">
        <v>3503</v>
      </c>
      <c r="C427" t="s">
        <v>3504</v>
      </c>
      <c r="D427" t="s">
        <v>123</v>
      </c>
      <c r="E427" t="s">
        <v>200</v>
      </c>
      <c r="F427" t="s">
        <v>285</v>
      </c>
      <c r="G427" s="77">
        <v>14318750.17</v>
      </c>
      <c r="H427" s="77">
        <v>2002.5099999999989</v>
      </c>
      <c r="I427" s="77">
        <v>7340.6874775532597</v>
      </c>
      <c r="J427" s="78">
        <v>-7.0000000000000007E-2</v>
      </c>
      <c r="K427" s="78">
        <v>5.0000000000000001E-4</v>
      </c>
    </row>
    <row r="428" spans="2:11">
      <c r="B428" t="s">
        <v>3505</v>
      </c>
      <c r="C428" t="s">
        <v>3506</v>
      </c>
      <c r="D428" t="s">
        <v>123</v>
      </c>
      <c r="E428" t="s">
        <v>106</v>
      </c>
      <c r="F428" t="s">
        <v>514</v>
      </c>
      <c r="G428" s="77">
        <v>6209032.3099999996</v>
      </c>
      <c r="H428" s="77">
        <v>21.007999999999992</v>
      </c>
      <c r="I428" s="77">
        <v>4815.8208303722804</v>
      </c>
      <c r="J428" s="78">
        <v>-4.5900000000000003E-2</v>
      </c>
      <c r="K428" s="78">
        <v>2.9999999999999997E-4</v>
      </c>
    </row>
    <row r="429" spans="2:11">
      <c r="B429" t="s">
        <v>3507</v>
      </c>
      <c r="C429" t="s">
        <v>3508</v>
      </c>
      <c r="D429" t="s">
        <v>123</v>
      </c>
      <c r="E429" t="s">
        <v>106</v>
      </c>
      <c r="F429" t="s">
        <v>391</v>
      </c>
      <c r="G429" s="77">
        <v>27854931.920000002</v>
      </c>
      <c r="H429" s="77">
        <v>0.29790000000000044</v>
      </c>
      <c r="I429" s="77">
        <v>306.36157736429902</v>
      </c>
      <c r="J429" s="78">
        <v>-2.8999999999999998E-3</v>
      </c>
      <c r="K429" s="78">
        <v>0</v>
      </c>
    </row>
    <row r="430" spans="2:11">
      <c r="B430" t="s">
        <v>3509</v>
      </c>
      <c r="C430" t="s">
        <v>3510</v>
      </c>
      <c r="D430" t="s">
        <v>123</v>
      </c>
      <c r="E430" t="s">
        <v>106</v>
      </c>
      <c r="F430" t="s">
        <v>279</v>
      </c>
      <c r="G430" s="77">
        <v>27491447.829999998</v>
      </c>
      <c r="H430" s="77">
        <v>4.8662999999999972</v>
      </c>
      <c r="I430" s="77">
        <v>4939.21787467376</v>
      </c>
      <c r="J430" s="78">
        <v>-4.7100000000000003E-2</v>
      </c>
      <c r="K430" s="78">
        <v>2.9999999999999997E-4</v>
      </c>
    </row>
    <row r="431" spans="2:11">
      <c r="B431" t="s">
        <v>3511</v>
      </c>
      <c r="C431" t="s">
        <v>3512</v>
      </c>
      <c r="D431" t="s">
        <v>123</v>
      </c>
      <c r="E431" t="s">
        <v>106</v>
      </c>
      <c r="F431" t="s">
        <v>288</v>
      </c>
      <c r="G431" s="77">
        <v>2766854.15</v>
      </c>
      <c r="H431" s="77">
        <v>4.1738999999999979</v>
      </c>
      <c r="I431" s="77">
        <v>426.37329805440999</v>
      </c>
      <c r="J431" s="78">
        <v>-4.1000000000000003E-3</v>
      </c>
      <c r="K431" s="78">
        <v>0</v>
      </c>
    </row>
    <row r="432" spans="2:11">
      <c r="B432" t="s">
        <v>3513</v>
      </c>
      <c r="C432" t="s">
        <v>3514</v>
      </c>
      <c r="D432" t="s">
        <v>123</v>
      </c>
      <c r="E432" t="s">
        <v>106</v>
      </c>
      <c r="F432" t="s">
        <v>288</v>
      </c>
      <c r="G432" s="77">
        <v>21820631.329999998</v>
      </c>
      <c r="H432" s="77">
        <v>5.8133000000000026</v>
      </c>
      <c r="I432" s="77">
        <v>4683.2974260066403</v>
      </c>
      <c r="J432" s="78">
        <v>-4.4699999999999997E-2</v>
      </c>
      <c r="K432" s="78">
        <v>2.9999999999999997E-4</v>
      </c>
    </row>
    <row r="433" spans="2:11">
      <c r="B433" t="s">
        <v>3515</v>
      </c>
      <c r="C433" t="s">
        <v>3516</v>
      </c>
      <c r="D433" t="s">
        <v>123</v>
      </c>
      <c r="E433" t="s">
        <v>106</v>
      </c>
      <c r="F433" t="s">
        <v>276</v>
      </c>
      <c r="G433" s="77">
        <v>4142387.79</v>
      </c>
      <c r="H433" s="77">
        <v>-10.343400000000033</v>
      </c>
      <c r="I433" s="77">
        <v>-1581.8881231728201</v>
      </c>
      <c r="J433" s="78">
        <v>1.5100000000000001E-2</v>
      </c>
      <c r="K433" s="78">
        <v>-1E-4</v>
      </c>
    </row>
    <row r="434" spans="2:11">
      <c r="B434" s="79" t="s">
        <v>2190</v>
      </c>
      <c r="C434" s="16"/>
      <c r="D434" s="16"/>
      <c r="G434" s="81">
        <v>0</v>
      </c>
      <c r="I434" s="81">
        <v>0</v>
      </c>
      <c r="J434" s="80">
        <v>0</v>
      </c>
      <c r="K434" s="80">
        <v>0</v>
      </c>
    </row>
    <row r="435" spans="2:11">
      <c r="B435" t="s">
        <v>212</v>
      </c>
      <c r="C435" t="s">
        <v>212</v>
      </c>
      <c r="D435" t="s">
        <v>212</v>
      </c>
      <c r="E435" t="s">
        <v>212</v>
      </c>
      <c r="G435" s="77">
        <v>0</v>
      </c>
      <c r="H435" s="77">
        <v>0</v>
      </c>
      <c r="I435" s="77">
        <v>0</v>
      </c>
      <c r="J435" s="78">
        <v>0</v>
      </c>
      <c r="K435" s="78">
        <v>0</v>
      </c>
    </row>
    <row r="436" spans="2:11">
      <c r="B436" s="79" t="s">
        <v>2185</v>
      </c>
      <c r="C436" s="16"/>
      <c r="D436" s="16"/>
      <c r="G436" s="81">
        <v>0</v>
      </c>
      <c r="I436" s="81">
        <v>0</v>
      </c>
      <c r="J436" s="80">
        <v>0</v>
      </c>
      <c r="K436" s="80">
        <v>0</v>
      </c>
    </row>
    <row r="437" spans="2:11">
      <c r="B437" t="s">
        <v>212</v>
      </c>
      <c r="C437" t="s">
        <v>212</v>
      </c>
      <c r="D437" t="s">
        <v>212</v>
      </c>
      <c r="E437" t="s">
        <v>212</v>
      </c>
      <c r="G437" s="77">
        <v>0</v>
      </c>
      <c r="H437" s="77">
        <v>0</v>
      </c>
      <c r="I437" s="77">
        <v>0</v>
      </c>
      <c r="J437" s="78">
        <v>0</v>
      </c>
      <c r="K437" s="78">
        <v>0</v>
      </c>
    </row>
    <row r="438" spans="2:11">
      <c r="B438" s="79" t="s">
        <v>941</v>
      </c>
      <c r="C438" s="16"/>
      <c r="D438" s="16"/>
      <c r="G438" s="81">
        <v>0</v>
      </c>
      <c r="I438" s="81">
        <v>0</v>
      </c>
      <c r="J438" s="80">
        <v>0</v>
      </c>
      <c r="K438" s="80">
        <v>0</v>
      </c>
    </row>
    <row r="439" spans="2:11">
      <c r="B439" t="s">
        <v>212</v>
      </c>
      <c r="C439" t="s">
        <v>212</v>
      </c>
      <c r="D439" t="s">
        <v>212</v>
      </c>
      <c r="E439" t="s">
        <v>212</v>
      </c>
      <c r="G439" s="77">
        <v>0</v>
      </c>
      <c r="H439" s="77">
        <v>0</v>
      </c>
      <c r="I439" s="77">
        <v>0</v>
      </c>
      <c r="J439" s="78">
        <v>0</v>
      </c>
      <c r="K439" s="78">
        <v>0</v>
      </c>
    </row>
    <row r="440" spans="2:11">
      <c r="B440" t="s">
        <v>239</v>
      </c>
      <c r="C440" s="16"/>
      <c r="D440" s="16"/>
    </row>
    <row r="441" spans="2:11">
      <c r="B441" t="s">
        <v>339</v>
      </c>
      <c r="C441" s="16"/>
      <c r="D441" s="16"/>
    </row>
    <row r="442" spans="2:11">
      <c r="B442" t="s">
        <v>340</v>
      </c>
      <c r="C442" s="16"/>
      <c r="D442" s="16"/>
    </row>
    <row r="443" spans="2:11">
      <c r="B443" t="s">
        <v>341</v>
      </c>
      <c r="C443" s="16"/>
      <c r="D443" s="16"/>
    </row>
    <row r="444" spans="2:11">
      <c r="C444" s="16"/>
      <c r="D444" s="16"/>
    </row>
    <row r="445" spans="2:11">
      <c r="C445" s="16"/>
      <c r="D445" s="16"/>
    </row>
    <row r="446" spans="2:11">
      <c r="C446" s="16"/>
      <c r="D446" s="16"/>
    </row>
    <row r="447" spans="2:11">
      <c r="C447" s="16"/>
      <c r="D447" s="16"/>
    </row>
    <row r="448" spans="2:11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4032</v>
      </c>
    </row>
    <row r="3" spans="2:78" s="1" customFormat="1">
      <c r="B3" s="2" t="s">
        <v>2</v>
      </c>
      <c r="C3" s="26" t="s">
        <v>4033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6" t="s">
        <v>136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2:78" ht="26.25" customHeight="1">
      <c r="B7" s="116" t="s">
        <v>145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339</v>
      </c>
      <c r="D41" s="16"/>
    </row>
    <row r="42" spans="2:17">
      <c r="B42" t="s">
        <v>340</v>
      </c>
      <c r="D42" s="16"/>
    </row>
    <row r="43" spans="2:17">
      <c r="B43" t="s">
        <v>341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14"/>
  <sheetViews>
    <sheetView rightToLeft="1" topLeftCell="A399" workbookViewId="0">
      <selection activeCell="B299" sqref="B299:B30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4032</v>
      </c>
    </row>
    <row r="3" spans="2:59" s="1" customFormat="1">
      <c r="B3" s="2" t="s">
        <v>2</v>
      </c>
      <c r="C3" s="26" t="s">
        <v>4033</v>
      </c>
    </row>
    <row r="4" spans="2:59" s="1" customFormat="1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6" t="s">
        <v>146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3.78</v>
      </c>
      <c r="J11" s="18"/>
      <c r="K11" s="18"/>
      <c r="L11" s="18"/>
      <c r="M11" s="76">
        <v>5.3199999999999997E-2</v>
      </c>
      <c r="N11" s="75">
        <v>1473634401.46</v>
      </c>
      <c r="O11" s="7"/>
      <c r="P11" s="75">
        <v>1936888.2402387101</v>
      </c>
      <c r="Q11" s="76">
        <v>1</v>
      </c>
      <c r="R11" s="76">
        <v>0.13589999999999999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205</v>
      </c>
      <c r="I12" s="81">
        <v>4.12</v>
      </c>
      <c r="M12" s="80">
        <v>4.9099999999999998E-2</v>
      </c>
      <c r="N12" s="81">
        <v>1306907910.3900001</v>
      </c>
      <c r="P12" s="81">
        <v>1485303.8048475429</v>
      </c>
      <c r="Q12" s="80">
        <v>0.76690000000000003</v>
      </c>
      <c r="R12" s="80">
        <v>0.1042</v>
      </c>
    </row>
    <row r="13" spans="2:59">
      <c r="B13" s="79" t="s">
        <v>3517</v>
      </c>
      <c r="I13" s="81">
        <v>2.79</v>
      </c>
      <c r="M13" s="80">
        <v>5.5599999999999997E-2</v>
      </c>
      <c r="N13" s="81">
        <v>700138769.16999996</v>
      </c>
      <c r="P13" s="81">
        <v>790867.23176717095</v>
      </c>
      <c r="Q13" s="80">
        <v>0.4083</v>
      </c>
      <c r="R13" s="80">
        <v>5.5500000000000001E-2</v>
      </c>
    </row>
    <row r="14" spans="2:59">
      <c r="B14" s="90" t="s">
        <v>4267</v>
      </c>
      <c r="C14" t="s">
        <v>3518</v>
      </c>
      <c r="D14" t="s">
        <v>3519</v>
      </c>
      <c r="E14"/>
      <c r="F14" t="s">
        <v>3520</v>
      </c>
      <c r="G14"/>
      <c r="H14" t="s">
        <v>2262</v>
      </c>
      <c r="I14" s="77">
        <v>2.79</v>
      </c>
      <c r="J14" t="s">
        <v>128</v>
      </c>
      <c r="K14" t="s">
        <v>102</v>
      </c>
      <c r="L14" s="78">
        <v>5.5500000000000001E-2</v>
      </c>
      <c r="M14" s="78">
        <v>5.5599999999999997E-2</v>
      </c>
      <c r="N14" s="77">
        <v>700138769.16999996</v>
      </c>
      <c r="O14" s="77">
        <v>112.95863999999996</v>
      </c>
      <c r="P14" s="77">
        <v>790867.23176717095</v>
      </c>
      <c r="Q14" s="78">
        <v>0.4083</v>
      </c>
      <c r="R14" s="78">
        <v>5.5500000000000001E-2</v>
      </c>
    </row>
    <row r="15" spans="2:59">
      <c r="B15" s="79" t="s">
        <v>3521</v>
      </c>
      <c r="I15" s="81">
        <v>6.64</v>
      </c>
      <c r="M15" s="80">
        <v>3.6400000000000002E-2</v>
      </c>
      <c r="N15" s="81">
        <v>70449376.099999994</v>
      </c>
      <c r="P15" s="81">
        <v>76926.742199151136</v>
      </c>
      <c r="Q15" s="80">
        <v>3.9699999999999999E-2</v>
      </c>
      <c r="R15" s="80">
        <v>5.4000000000000003E-3</v>
      </c>
    </row>
    <row r="16" spans="2:59">
      <c r="B16" t="s">
        <v>3522</v>
      </c>
      <c r="C16" t="s">
        <v>3518</v>
      </c>
      <c r="D16" t="s">
        <v>3523</v>
      </c>
      <c r="F16" t="s">
        <v>212</v>
      </c>
      <c r="G16" s="96">
        <v>42551</v>
      </c>
      <c r="H16" t="s">
        <v>213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4738818.34</v>
      </c>
      <c r="O16" s="77">
        <v>114.83</v>
      </c>
      <c r="P16" s="77">
        <v>5441.5850998220003</v>
      </c>
      <c r="Q16" s="78">
        <v>2.8E-3</v>
      </c>
      <c r="R16" s="78">
        <v>4.0000000000000002E-4</v>
      </c>
    </row>
    <row r="17" spans="2:18">
      <c r="B17" t="s">
        <v>3522</v>
      </c>
      <c r="C17" t="s">
        <v>3518</v>
      </c>
      <c r="D17" t="s">
        <v>3524</v>
      </c>
      <c r="F17" t="s">
        <v>212</v>
      </c>
      <c r="G17" s="96">
        <v>42551</v>
      </c>
      <c r="H17" t="s">
        <v>213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7034436.75</v>
      </c>
      <c r="O17" s="77">
        <v>107.9</v>
      </c>
      <c r="P17" s="77">
        <v>7590.1572532500004</v>
      </c>
      <c r="Q17" s="78">
        <v>3.8999999999999998E-3</v>
      </c>
      <c r="R17" s="78">
        <v>5.0000000000000001E-4</v>
      </c>
    </row>
    <row r="18" spans="2:18">
      <c r="B18" t="s">
        <v>3522</v>
      </c>
      <c r="C18" t="s">
        <v>3518</v>
      </c>
      <c r="D18" t="s">
        <v>3525</v>
      </c>
      <c r="F18" t="s">
        <v>212</v>
      </c>
      <c r="G18" s="96">
        <v>42551</v>
      </c>
      <c r="H18" t="s">
        <v>213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1948935.25</v>
      </c>
      <c r="O18" s="77">
        <v>98.76</v>
      </c>
      <c r="P18" s="77">
        <v>1924.7684529000001</v>
      </c>
      <c r="Q18" s="78">
        <v>1E-3</v>
      </c>
      <c r="R18" s="78">
        <v>1E-4</v>
      </c>
    </row>
    <row r="19" spans="2:18">
      <c r="B19" t="s">
        <v>3522</v>
      </c>
      <c r="C19" t="s">
        <v>3518</v>
      </c>
      <c r="D19" t="s">
        <v>3526</v>
      </c>
      <c r="F19" t="s">
        <v>212</v>
      </c>
      <c r="G19" s="96">
        <v>42551</v>
      </c>
      <c r="H19" t="s">
        <v>213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2981565.51</v>
      </c>
      <c r="O19" s="77">
        <v>98.79</v>
      </c>
      <c r="P19" s="77">
        <v>2945.488567329</v>
      </c>
      <c r="Q19" s="78">
        <v>1.5E-3</v>
      </c>
      <c r="R19" s="78">
        <v>2.0000000000000001E-4</v>
      </c>
    </row>
    <row r="20" spans="2:18">
      <c r="B20" t="s">
        <v>3522</v>
      </c>
      <c r="C20" t="s">
        <v>3518</v>
      </c>
      <c r="D20" t="s">
        <v>3527</v>
      </c>
      <c r="F20" t="s">
        <v>212</v>
      </c>
      <c r="G20" s="96">
        <v>42643</v>
      </c>
      <c r="H20" t="s">
        <v>213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3605326.16</v>
      </c>
      <c r="O20" s="77">
        <v>115.23</v>
      </c>
      <c r="P20" s="77">
        <v>4154.4173341679998</v>
      </c>
      <c r="Q20" s="78">
        <v>2.0999999999999999E-3</v>
      </c>
      <c r="R20" s="78">
        <v>2.9999999999999997E-4</v>
      </c>
    </row>
    <row r="21" spans="2:18">
      <c r="B21" t="s">
        <v>3522</v>
      </c>
      <c r="C21" t="s">
        <v>3518</v>
      </c>
      <c r="D21" t="s">
        <v>3528</v>
      </c>
      <c r="F21" t="s">
        <v>212</v>
      </c>
      <c r="G21" s="96">
        <v>42643</v>
      </c>
      <c r="H21" t="s">
        <v>213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5322334.1500000004</v>
      </c>
      <c r="O21" s="77">
        <v>112.93</v>
      </c>
      <c r="P21" s="77">
        <v>6010.5119555949996</v>
      </c>
      <c r="Q21" s="78">
        <v>3.0999999999999999E-3</v>
      </c>
      <c r="R21" s="78">
        <v>4.0000000000000002E-4</v>
      </c>
    </row>
    <row r="22" spans="2:18">
      <c r="B22" t="s">
        <v>3522</v>
      </c>
      <c r="C22" t="s">
        <v>3518</v>
      </c>
      <c r="D22" t="s">
        <v>3529</v>
      </c>
      <c r="F22" t="s">
        <v>212</v>
      </c>
      <c r="G22" s="96">
        <v>42643</v>
      </c>
      <c r="H22" t="s">
        <v>213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2228686.5099999998</v>
      </c>
      <c r="O22" s="77">
        <v>96.46</v>
      </c>
      <c r="P22" s="77">
        <v>2149.7910075459999</v>
      </c>
      <c r="Q22" s="78">
        <v>1.1000000000000001E-3</v>
      </c>
      <c r="R22" s="78">
        <v>2.0000000000000001E-4</v>
      </c>
    </row>
    <row r="23" spans="2:18">
      <c r="B23" t="s">
        <v>3522</v>
      </c>
      <c r="C23" t="s">
        <v>3518</v>
      </c>
      <c r="D23" t="s">
        <v>3530</v>
      </c>
      <c r="F23" t="s">
        <v>212</v>
      </c>
      <c r="G23" s="96">
        <v>42643</v>
      </c>
      <c r="H23" t="s">
        <v>213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2830009.13</v>
      </c>
      <c r="O23" s="77">
        <v>99.55</v>
      </c>
      <c r="P23" s="77">
        <v>2817.274088915</v>
      </c>
      <c r="Q23" s="78">
        <v>1.5E-3</v>
      </c>
      <c r="R23" s="78">
        <v>2.0000000000000001E-4</v>
      </c>
    </row>
    <row r="24" spans="2:18">
      <c r="B24" t="s">
        <v>3522</v>
      </c>
      <c r="C24" t="s">
        <v>3518</v>
      </c>
      <c r="D24" t="s">
        <v>3531</v>
      </c>
      <c r="F24" t="s">
        <v>212</v>
      </c>
      <c r="G24" s="96"/>
      <c r="H24" t="s">
        <v>213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-365.53</v>
      </c>
      <c r="O24" s="77">
        <v>2706.1606750000001</v>
      </c>
      <c r="P24" s="77">
        <v>-9.8918291153275</v>
      </c>
      <c r="Q24" s="78">
        <v>0</v>
      </c>
      <c r="R24" s="78">
        <v>0</v>
      </c>
    </row>
    <row r="25" spans="2:18">
      <c r="B25" t="s">
        <v>3522</v>
      </c>
      <c r="C25" t="s">
        <v>3518</v>
      </c>
      <c r="D25" t="s">
        <v>3532</v>
      </c>
      <c r="F25" t="s">
        <v>212</v>
      </c>
      <c r="G25" s="96"/>
      <c r="H25" t="s">
        <v>213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-589.75</v>
      </c>
      <c r="O25" s="77">
        <v>2780.0809920000002</v>
      </c>
      <c r="P25" s="77">
        <v>-16.395527650319998</v>
      </c>
      <c r="Q25" s="78">
        <v>0</v>
      </c>
      <c r="R25" s="78">
        <v>0</v>
      </c>
    </row>
    <row r="26" spans="2:18">
      <c r="B26" t="s">
        <v>3522</v>
      </c>
      <c r="C26" t="s">
        <v>3518</v>
      </c>
      <c r="D26" t="s">
        <v>3533</v>
      </c>
      <c r="F26" t="s">
        <v>212</v>
      </c>
      <c r="G26" s="96"/>
      <c r="H26" t="s">
        <v>213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-250.31</v>
      </c>
      <c r="O26" s="77">
        <v>1426.1410129999999</v>
      </c>
      <c r="P26" s="77">
        <v>-3.5697735696402999</v>
      </c>
      <c r="Q26" s="78">
        <v>0</v>
      </c>
      <c r="R26" s="78">
        <v>0</v>
      </c>
    </row>
    <row r="27" spans="2:18">
      <c r="B27" t="s">
        <v>3522</v>
      </c>
      <c r="C27" t="s">
        <v>3518</v>
      </c>
      <c r="D27" t="s">
        <v>3534</v>
      </c>
      <c r="F27" t="s">
        <v>212</v>
      </c>
      <c r="G27" s="96"/>
      <c r="H27" t="s">
        <v>213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-206.19</v>
      </c>
      <c r="O27" s="77">
        <v>3334.0382129999998</v>
      </c>
      <c r="P27" s="77">
        <v>-6.8744533913846997</v>
      </c>
      <c r="Q27" s="78">
        <v>0</v>
      </c>
      <c r="R27" s="78">
        <v>0</v>
      </c>
    </row>
    <row r="28" spans="2:18">
      <c r="B28" t="s">
        <v>3522</v>
      </c>
      <c r="C28" t="s">
        <v>3518</v>
      </c>
      <c r="D28" t="s">
        <v>3535</v>
      </c>
      <c r="F28" t="s">
        <v>212</v>
      </c>
      <c r="G28" s="96"/>
      <c r="H28" t="s">
        <v>213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-1033.79</v>
      </c>
      <c r="O28" s="77">
        <v>627.15155500000003</v>
      </c>
      <c r="P28" s="77">
        <v>-6.4834300604345003</v>
      </c>
      <c r="Q28" s="78">
        <v>0</v>
      </c>
      <c r="R28" s="78">
        <v>0</v>
      </c>
    </row>
    <row r="29" spans="2:18">
      <c r="B29" t="s">
        <v>3522</v>
      </c>
      <c r="C29" t="s">
        <v>3518</v>
      </c>
      <c r="D29" t="s">
        <v>3536</v>
      </c>
      <c r="F29" t="s">
        <v>212</v>
      </c>
      <c r="G29" s="96"/>
      <c r="H29" t="s">
        <v>213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-769.81</v>
      </c>
      <c r="O29" s="77">
        <v>1301.278384</v>
      </c>
      <c r="P29" s="77">
        <v>-10.017371127870399</v>
      </c>
      <c r="Q29" s="78">
        <v>0</v>
      </c>
      <c r="R29" s="78">
        <v>0</v>
      </c>
    </row>
    <row r="30" spans="2:18">
      <c r="B30" t="s">
        <v>3522</v>
      </c>
      <c r="C30" t="s">
        <v>3518</v>
      </c>
      <c r="D30" t="s">
        <v>3537</v>
      </c>
      <c r="F30" t="s">
        <v>212</v>
      </c>
      <c r="G30" s="96"/>
      <c r="H30" t="s">
        <v>213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-278.49</v>
      </c>
      <c r="O30" s="77">
        <v>967.71205999999995</v>
      </c>
      <c r="P30" s="77">
        <v>-2.6949813158940001</v>
      </c>
      <c r="Q30" s="78">
        <v>0</v>
      </c>
      <c r="R30" s="78">
        <v>0</v>
      </c>
    </row>
    <row r="31" spans="2:18">
      <c r="B31" t="s">
        <v>3522</v>
      </c>
      <c r="C31" t="s">
        <v>3518</v>
      </c>
      <c r="D31" t="s">
        <v>3538</v>
      </c>
      <c r="F31" t="s">
        <v>212</v>
      </c>
      <c r="G31" s="96"/>
      <c r="H31" t="s">
        <v>213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-243.18</v>
      </c>
      <c r="O31" s="77">
        <v>2145.2030890000001</v>
      </c>
      <c r="P31" s="77">
        <v>-5.2167048718302</v>
      </c>
      <c r="Q31" s="78">
        <v>0</v>
      </c>
      <c r="R31" s="78">
        <v>0</v>
      </c>
    </row>
    <row r="32" spans="2:18">
      <c r="B32" t="s">
        <v>3522</v>
      </c>
      <c r="C32" t="s">
        <v>3518</v>
      </c>
      <c r="D32" t="s">
        <v>3539</v>
      </c>
      <c r="F32" t="s">
        <v>212</v>
      </c>
      <c r="G32" s="96">
        <v>43100</v>
      </c>
      <c r="H32" t="s">
        <v>213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4926414.54</v>
      </c>
      <c r="O32" s="77">
        <v>120.11</v>
      </c>
      <c r="P32" s="77">
        <v>5917.1165039939997</v>
      </c>
      <c r="Q32" s="78">
        <v>3.0999999999999999E-3</v>
      </c>
      <c r="R32" s="78">
        <v>4.0000000000000002E-4</v>
      </c>
    </row>
    <row r="33" spans="2:18">
      <c r="B33" t="s">
        <v>3522</v>
      </c>
      <c r="C33" t="s">
        <v>3518</v>
      </c>
      <c r="D33" t="s">
        <v>3540</v>
      </c>
      <c r="F33" t="s">
        <v>212</v>
      </c>
      <c r="G33" s="96">
        <v>43100</v>
      </c>
      <c r="H33" t="s">
        <v>213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6781953.0700000003</v>
      </c>
      <c r="O33" s="77">
        <v>113.96</v>
      </c>
      <c r="P33" s="77">
        <v>7728.7137185720003</v>
      </c>
      <c r="Q33" s="78">
        <v>4.0000000000000001E-3</v>
      </c>
      <c r="R33" s="78">
        <v>5.0000000000000001E-4</v>
      </c>
    </row>
    <row r="34" spans="2:18">
      <c r="B34" t="s">
        <v>3522</v>
      </c>
      <c r="C34" t="s">
        <v>3518</v>
      </c>
      <c r="D34" t="s">
        <v>3541</v>
      </c>
      <c r="F34" t="s">
        <v>212</v>
      </c>
      <c r="G34" s="96">
        <v>43100</v>
      </c>
      <c r="H34" t="s">
        <v>213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4733416.9800000004</v>
      </c>
      <c r="O34" s="77">
        <v>100.82</v>
      </c>
      <c r="P34" s="77">
        <v>4772.2309992359997</v>
      </c>
      <c r="Q34" s="78">
        <v>2.5000000000000001E-3</v>
      </c>
      <c r="R34" s="78">
        <v>2.9999999999999997E-4</v>
      </c>
    </row>
    <row r="35" spans="2:18">
      <c r="B35" t="s">
        <v>3522</v>
      </c>
      <c r="C35" t="s">
        <v>3518</v>
      </c>
      <c r="D35" t="s">
        <v>3542</v>
      </c>
      <c r="F35" t="s">
        <v>212</v>
      </c>
      <c r="G35" s="96">
        <v>43100</v>
      </c>
      <c r="H35" t="s">
        <v>213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5725577.6399999997</v>
      </c>
      <c r="O35" s="77">
        <v>95.82</v>
      </c>
      <c r="P35" s="77">
        <v>5486.2484946479999</v>
      </c>
      <c r="Q35" s="78">
        <v>2.8E-3</v>
      </c>
      <c r="R35" s="78">
        <v>4.0000000000000002E-4</v>
      </c>
    </row>
    <row r="36" spans="2:18">
      <c r="B36" t="s">
        <v>3522</v>
      </c>
      <c r="C36" t="s">
        <v>3518</v>
      </c>
      <c r="D36" t="s">
        <v>3543</v>
      </c>
      <c r="F36" t="s">
        <v>212</v>
      </c>
      <c r="G36" s="96">
        <v>43100</v>
      </c>
      <c r="H36" t="s">
        <v>213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1228471.8600000001</v>
      </c>
      <c r="O36" s="77">
        <v>109.1</v>
      </c>
      <c r="P36" s="77">
        <v>1340.2627992600001</v>
      </c>
      <c r="Q36" s="78">
        <v>6.9999999999999999E-4</v>
      </c>
      <c r="R36" s="78">
        <v>1E-4</v>
      </c>
    </row>
    <row r="37" spans="2:18">
      <c r="B37" t="s">
        <v>3522</v>
      </c>
      <c r="C37" t="s">
        <v>3518</v>
      </c>
      <c r="D37" t="s">
        <v>3544</v>
      </c>
      <c r="F37" t="s">
        <v>212</v>
      </c>
      <c r="G37" s="96"/>
      <c r="H37" t="s">
        <v>213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-1097.96</v>
      </c>
      <c r="O37" s="77">
        <v>1026.239793</v>
      </c>
      <c r="P37" s="77">
        <v>-11.2677024312228</v>
      </c>
      <c r="Q37" s="78">
        <v>0</v>
      </c>
      <c r="R37" s="78">
        <v>0</v>
      </c>
    </row>
    <row r="38" spans="2:18">
      <c r="B38" t="s">
        <v>3522</v>
      </c>
      <c r="C38" t="s">
        <v>3518</v>
      </c>
      <c r="D38" t="s">
        <v>3545</v>
      </c>
      <c r="F38" t="s">
        <v>212</v>
      </c>
      <c r="G38" s="96"/>
      <c r="H38" t="s">
        <v>213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-950.55</v>
      </c>
      <c r="O38" s="77">
        <v>1572.053598</v>
      </c>
      <c r="P38" s="77">
        <v>-14.943155475789</v>
      </c>
      <c r="Q38" s="78">
        <v>0</v>
      </c>
      <c r="R38" s="78">
        <v>0</v>
      </c>
    </row>
    <row r="39" spans="2:18">
      <c r="B39" t="s">
        <v>3522</v>
      </c>
      <c r="C39" t="s">
        <v>3518</v>
      </c>
      <c r="D39" t="s">
        <v>3546</v>
      </c>
      <c r="F39" t="s">
        <v>212</v>
      </c>
      <c r="G39" s="96"/>
      <c r="H39" t="s">
        <v>213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-175.81</v>
      </c>
      <c r="O39" s="77">
        <v>5548.8825639999995</v>
      </c>
      <c r="P39" s="77">
        <v>-9.7554904357683991</v>
      </c>
      <c r="Q39" s="78">
        <v>0</v>
      </c>
      <c r="R39" s="78">
        <v>0</v>
      </c>
    </row>
    <row r="40" spans="2:18">
      <c r="B40" t="s">
        <v>3522</v>
      </c>
      <c r="C40" t="s">
        <v>3518</v>
      </c>
      <c r="D40" t="s">
        <v>3547</v>
      </c>
      <c r="F40" t="s">
        <v>212</v>
      </c>
      <c r="G40" s="96"/>
      <c r="H40" t="s">
        <v>213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-330.35</v>
      </c>
      <c r="O40" s="77">
        <v>3367.4366249999998</v>
      </c>
      <c r="P40" s="77">
        <v>-11.124326890687501</v>
      </c>
      <c r="Q40" s="78">
        <v>0</v>
      </c>
      <c r="R40" s="78">
        <v>0</v>
      </c>
    </row>
    <row r="41" spans="2:18">
      <c r="B41" t="s">
        <v>3522</v>
      </c>
      <c r="C41" t="s">
        <v>3518</v>
      </c>
      <c r="D41" t="s">
        <v>3548</v>
      </c>
      <c r="F41" t="s">
        <v>212</v>
      </c>
      <c r="G41" s="96"/>
      <c r="H41" t="s">
        <v>213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-87.95</v>
      </c>
      <c r="O41" s="77">
        <v>3384.508268</v>
      </c>
      <c r="P41" s="77">
        <v>-2.9766750217059998</v>
      </c>
      <c r="Q41" s="78">
        <v>0</v>
      </c>
      <c r="R41" s="78">
        <v>0</v>
      </c>
    </row>
    <row r="42" spans="2:18">
      <c r="B42" t="s">
        <v>3522</v>
      </c>
      <c r="C42" t="s">
        <v>3518</v>
      </c>
      <c r="D42" t="s">
        <v>3549</v>
      </c>
      <c r="F42" t="s">
        <v>212</v>
      </c>
      <c r="G42" s="96">
        <v>43555</v>
      </c>
      <c r="H42" t="s">
        <v>213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2713410.54</v>
      </c>
      <c r="O42" s="77">
        <v>122.67</v>
      </c>
      <c r="P42" s="77">
        <v>3328.540709418</v>
      </c>
      <c r="Q42" s="78">
        <v>1.6999999999999999E-3</v>
      </c>
      <c r="R42" s="78">
        <v>2.0000000000000001E-4</v>
      </c>
    </row>
    <row r="43" spans="2:18">
      <c r="B43" t="s">
        <v>3522</v>
      </c>
      <c r="C43" t="s">
        <v>3518</v>
      </c>
      <c r="D43" t="s">
        <v>3550</v>
      </c>
      <c r="F43" t="s">
        <v>212</v>
      </c>
      <c r="G43" s="96">
        <v>43555</v>
      </c>
      <c r="H43" t="s">
        <v>213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5333639.91</v>
      </c>
      <c r="O43" s="77">
        <v>113.6</v>
      </c>
      <c r="P43" s="77">
        <v>6059.0149377600001</v>
      </c>
      <c r="Q43" s="78">
        <v>3.0999999999999999E-3</v>
      </c>
      <c r="R43" s="78">
        <v>4.0000000000000002E-4</v>
      </c>
    </row>
    <row r="44" spans="2:18">
      <c r="B44" t="s">
        <v>3522</v>
      </c>
      <c r="C44" t="s">
        <v>3518</v>
      </c>
      <c r="D44" t="s">
        <v>3551</v>
      </c>
      <c r="F44" t="s">
        <v>212</v>
      </c>
      <c r="G44" s="96">
        <v>43555</v>
      </c>
      <c r="H44" t="s">
        <v>213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3545950.61</v>
      </c>
      <c r="O44" s="77">
        <v>117.72</v>
      </c>
      <c r="P44" s="77">
        <v>4174.2930580920001</v>
      </c>
      <c r="Q44" s="78">
        <v>2.2000000000000001E-3</v>
      </c>
      <c r="R44" s="78">
        <v>2.9999999999999997E-4</v>
      </c>
    </row>
    <row r="45" spans="2:18">
      <c r="B45" t="s">
        <v>3522</v>
      </c>
      <c r="C45" t="s">
        <v>3518</v>
      </c>
      <c r="D45" t="s">
        <v>3552</v>
      </c>
      <c r="F45" t="s">
        <v>212</v>
      </c>
      <c r="G45" s="96">
        <v>43555</v>
      </c>
      <c r="H45" t="s">
        <v>213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1454233.8</v>
      </c>
      <c r="O45" s="77">
        <v>128.08000000000001</v>
      </c>
      <c r="P45" s="77">
        <v>1862.58265104</v>
      </c>
      <c r="Q45" s="78">
        <v>1E-3</v>
      </c>
      <c r="R45" s="78">
        <v>1E-4</v>
      </c>
    </row>
    <row r="46" spans="2:18">
      <c r="B46" t="s">
        <v>3522</v>
      </c>
      <c r="C46" t="s">
        <v>3518</v>
      </c>
      <c r="D46" t="s">
        <v>3553</v>
      </c>
      <c r="F46" t="s">
        <v>212</v>
      </c>
      <c r="G46" s="96">
        <v>43555</v>
      </c>
      <c r="H46" t="s">
        <v>213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257465.24</v>
      </c>
      <c r="O46" s="77">
        <v>100.41</v>
      </c>
      <c r="P46" s="77">
        <v>258.520847484</v>
      </c>
      <c r="Q46" s="78">
        <v>1E-4</v>
      </c>
      <c r="R46" s="78">
        <v>0</v>
      </c>
    </row>
    <row r="47" spans="2:18">
      <c r="B47" t="s">
        <v>3522</v>
      </c>
      <c r="C47" t="s">
        <v>3518</v>
      </c>
      <c r="D47" t="s">
        <v>3554</v>
      </c>
      <c r="F47" t="s">
        <v>212</v>
      </c>
      <c r="G47" s="96">
        <v>43555</v>
      </c>
      <c r="H47" t="s">
        <v>213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3065346.37</v>
      </c>
      <c r="O47" s="77">
        <v>101.03</v>
      </c>
      <c r="P47" s="77">
        <v>3096.9194376109999</v>
      </c>
      <c r="Q47" s="78">
        <v>1.6000000000000001E-3</v>
      </c>
      <c r="R47" s="78">
        <v>2.0000000000000001E-4</v>
      </c>
    </row>
    <row r="48" spans="2:18">
      <c r="B48" t="s">
        <v>3522</v>
      </c>
      <c r="C48" t="s">
        <v>3518</v>
      </c>
      <c r="D48" t="s">
        <v>3555</v>
      </c>
      <c r="F48" t="s">
        <v>212</v>
      </c>
      <c r="G48"/>
      <c r="H48" t="s">
        <v>213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-88.66</v>
      </c>
      <c r="O48" s="77">
        <v>3759.0193100000001</v>
      </c>
      <c r="P48" s="77">
        <v>-3.3327465202459998</v>
      </c>
      <c r="Q48" s="78">
        <v>0</v>
      </c>
      <c r="R48" s="78">
        <v>0</v>
      </c>
    </row>
    <row r="49" spans="2:18">
      <c r="B49" t="s">
        <v>3522</v>
      </c>
      <c r="C49" t="s">
        <v>3518</v>
      </c>
      <c r="D49" t="s">
        <v>3556</v>
      </c>
      <c r="F49" t="s">
        <v>212</v>
      </c>
      <c r="G49"/>
      <c r="H49" t="s">
        <v>213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-46.04</v>
      </c>
      <c r="O49" s="77">
        <v>17955.116085000001</v>
      </c>
      <c r="P49" s="77">
        <v>-8.2665354455340001</v>
      </c>
      <c r="Q49" s="78">
        <v>0</v>
      </c>
      <c r="R49" s="78">
        <v>0</v>
      </c>
    </row>
    <row r="50" spans="2:18">
      <c r="B50" t="s">
        <v>3522</v>
      </c>
      <c r="C50" t="s">
        <v>3518</v>
      </c>
      <c r="D50" t="s">
        <v>3557</v>
      </c>
      <c r="F50" t="s">
        <v>212</v>
      </c>
      <c r="G50"/>
      <c r="H50" t="s">
        <v>213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-83.53</v>
      </c>
      <c r="O50" s="77">
        <v>5826.3230649999996</v>
      </c>
      <c r="P50" s="77">
        <v>-4.8667276561944997</v>
      </c>
      <c r="Q50" s="78">
        <v>0</v>
      </c>
      <c r="R50" s="78">
        <v>0</v>
      </c>
    </row>
    <row r="51" spans="2:18">
      <c r="B51" t="s">
        <v>3522</v>
      </c>
      <c r="C51" t="s">
        <v>3518</v>
      </c>
      <c r="D51" t="s">
        <v>3558</v>
      </c>
      <c r="F51" t="s">
        <v>212</v>
      </c>
      <c r="G51"/>
      <c r="H51" t="s">
        <v>213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-18.36</v>
      </c>
      <c r="O51" s="77">
        <v>21886.092097000001</v>
      </c>
      <c r="P51" s="77">
        <v>-4.0182865090091999</v>
      </c>
      <c r="Q51" s="78">
        <v>0</v>
      </c>
      <c r="R51" s="78">
        <v>0</v>
      </c>
    </row>
    <row r="52" spans="2:18">
      <c r="B52" s="79" t="s">
        <v>3559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212</v>
      </c>
      <c r="D53" t="s">
        <v>212</v>
      </c>
      <c r="F53" t="s">
        <v>212</v>
      </c>
      <c r="I53" s="77">
        <v>0</v>
      </c>
      <c r="J53" t="s">
        <v>212</v>
      </c>
      <c r="K53" t="s">
        <v>212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3560</v>
      </c>
      <c r="I54" s="81">
        <v>5.51</v>
      </c>
      <c r="M54" s="80">
        <v>4.2200000000000001E-2</v>
      </c>
      <c r="N54" s="81">
        <v>536319765.12</v>
      </c>
      <c r="P54" s="81">
        <v>617509.83088122075</v>
      </c>
      <c r="Q54" s="80">
        <v>0.31879999999999997</v>
      </c>
      <c r="R54" s="80">
        <v>4.3299999999999998E-2</v>
      </c>
    </row>
    <row r="55" spans="2:18">
      <c r="B55" t="s">
        <v>3561</v>
      </c>
      <c r="C55" t="s">
        <v>3562</v>
      </c>
      <c r="D55" t="s">
        <v>3563</v>
      </c>
      <c r="E55"/>
      <c r="F55" t="s">
        <v>382</v>
      </c>
      <c r="G55" s="96">
        <v>43100</v>
      </c>
      <c r="H55" t="s">
        <v>150</v>
      </c>
      <c r="I55" s="77">
        <v>1.91</v>
      </c>
      <c r="J55" t="s">
        <v>127</v>
      </c>
      <c r="K55" t="s">
        <v>106</v>
      </c>
      <c r="L55" s="78">
        <v>9.8500000000000004E-2</v>
      </c>
      <c r="M55" s="78">
        <v>5.79E-2</v>
      </c>
      <c r="N55" s="77">
        <v>1938678.01</v>
      </c>
      <c r="O55" s="77">
        <v>113.01999999999994</v>
      </c>
      <c r="P55" s="77">
        <v>8089.5186304421804</v>
      </c>
      <c r="Q55" s="78">
        <v>4.1999999999999997E-3</v>
      </c>
      <c r="R55" s="78">
        <v>5.9999999999999995E-4</v>
      </c>
    </row>
    <row r="56" spans="2:18">
      <c r="B56" t="s">
        <v>3561</v>
      </c>
      <c r="C56" t="s">
        <v>3562</v>
      </c>
      <c r="D56" t="s">
        <v>3564</v>
      </c>
      <c r="E56"/>
      <c r="F56" t="s">
        <v>382</v>
      </c>
      <c r="G56" s="96">
        <v>42186</v>
      </c>
      <c r="H56" t="s">
        <v>150</v>
      </c>
      <c r="I56" s="77">
        <v>1.91</v>
      </c>
      <c r="J56" t="s">
        <v>127</v>
      </c>
      <c r="K56" t="s">
        <v>106</v>
      </c>
      <c r="L56" s="78">
        <v>9.8500000000000004E-2</v>
      </c>
      <c r="M56" s="78">
        <v>5.79E-2</v>
      </c>
      <c r="N56" s="77">
        <v>1963964.38</v>
      </c>
      <c r="O56" s="77">
        <v>113.02</v>
      </c>
      <c r="P56" s="77">
        <v>8195.0310260829901</v>
      </c>
      <c r="Q56" s="78">
        <v>4.1999999999999997E-3</v>
      </c>
      <c r="R56" s="78">
        <v>5.9999999999999995E-4</v>
      </c>
    </row>
    <row r="57" spans="2:18">
      <c r="B57" t="s">
        <v>3565</v>
      </c>
      <c r="C57" t="s">
        <v>3562</v>
      </c>
      <c r="D57" t="s">
        <v>3566</v>
      </c>
      <c r="E57"/>
      <c r="F57" t="s">
        <v>397</v>
      </c>
      <c r="G57" s="96">
        <v>42509</v>
      </c>
      <c r="H57" t="s">
        <v>209</v>
      </c>
      <c r="I57" s="77">
        <v>7.19</v>
      </c>
      <c r="J57" t="s">
        <v>127</v>
      </c>
      <c r="K57" t="s">
        <v>102</v>
      </c>
      <c r="L57" s="78">
        <v>2.7400000000000001E-2</v>
      </c>
      <c r="M57" s="78">
        <v>2.3900000000000001E-2</v>
      </c>
      <c r="N57" s="77">
        <v>1608193.55</v>
      </c>
      <c r="O57" s="77">
        <v>115.28</v>
      </c>
      <c r="P57" s="77">
        <v>1853.9255244399999</v>
      </c>
      <c r="Q57" s="78">
        <v>1E-3</v>
      </c>
      <c r="R57" s="78">
        <v>1E-4</v>
      </c>
    </row>
    <row r="58" spans="2:18">
      <c r="B58" t="s">
        <v>3565</v>
      </c>
      <c r="C58" t="s">
        <v>3562</v>
      </c>
      <c r="D58" t="s">
        <v>3567</v>
      </c>
      <c r="E58"/>
      <c r="F58" t="s">
        <v>397</v>
      </c>
      <c r="G58" s="96">
        <v>42723</v>
      </c>
      <c r="H58" t="s">
        <v>209</v>
      </c>
      <c r="I58" s="77">
        <v>7.09</v>
      </c>
      <c r="J58" t="s">
        <v>127</v>
      </c>
      <c r="K58" t="s">
        <v>102</v>
      </c>
      <c r="L58" s="78">
        <v>3.15E-2</v>
      </c>
      <c r="M58" s="78">
        <v>2.5499999999999998E-2</v>
      </c>
      <c r="N58" s="77">
        <v>229741.93</v>
      </c>
      <c r="O58" s="77">
        <v>116.8</v>
      </c>
      <c r="P58" s="77">
        <v>268.33857424000001</v>
      </c>
      <c r="Q58" s="78">
        <v>1E-4</v>
      </c>
      <c r="R58" s="78">
        <v>0</v>
      </c>
    </row>
    <row r="59" spans="2:18">
      <c r="B59" t="s">
        <v>3565</v>
      </c>
      <c r="C59" t="s">
        <v>3562</v>
      </c>
      <c r="D59" t="s">
        <v>3568</v>
      </c>
      <c r="E59"/>
      <c r="F59" t="s">
        <v>397</v>
      </c>
      <c r="G59" s="96">
        <v>42368</v>
      </c>
      <c r="H59" t="s">
        <v>209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2.2100000000000002E-2</v>
      </c>
      <c r="N59" s="77">
        <v>1148709.67</v>
      </c>
      <c r="O59" s="77">
        <v>119.44</v>
      </c>
      <c r="P59" s="77">
        <v>1372.018829848</v>
      </c>
      <c r="Q59" s="78">
        <v>6.9999999999999999E-4</v>
      </c>
      <c r="R59" s="78">
        <v>1E-4</v>
      </c>
    </row>
    <row r="60" spans="2:18">
      <c r="B60" t="s">
        <v>3565</v>
      </c>
      <c r="C60" t="s">
        <v>3562</v>
      </c>
      <c r="D60" t="s">
        <v>3569</v>
      </c>
      <c r="E60"/>
      <c r="F60" t="s">
        <v>397</v>
      </c>
      <c r="G60" s="96">
        <v>42388</v>
      </c>
      <c r="H60" t="s">
        <v>209</v>
      </c>
      <c r="I60" s="77">
        <v>7.13</v>
      </c>
      <c r="J60" t="s">
        <v>127</v>
      </c>
      <c r="K60" t="s">
        <v>102</v>
      </c>
      <c r="L60" s="78">
        <v>3.1699999999999999E-2</v>
      </c>
      <c r="M60" s="78">
        <v>2.2200000000000001E-2</v>
      </c>
      <c r="N60" s="77">
        <v>1608193.55</v>
      </c>
      <c r="O60" s="77">
        <v>119.6</v>
      </c>
      <c r="P60" s="77">
        <v>1923.3994858000001</v>
      </c>
      <c r="Q60" s="78">
        <v>1E-3</v>
      </c>
      <c r="R60" s="78">
        <v>1E-4</v>
      </c>
    </row>
    <row r="61" spans="2:18">
      <c r="B61" t="s">
        <v>3565</v>
      </c>
      <c r="C61" t="s">
        <v>3562</v>
      </c>
      <c r="D61" t="s">
        <v>3570</v>
      </c>
      <c r="E61"/>
      <c r="F61" t="s">
        <v>397</v>
      </c>
      <c r="G61" s="96">
        <v>42918</v>
      </c>
      <c r="H61" t="s">
        <v>209</v>
      </c>
      <c r="I61" s="77">
        <v>7.06</v>
      </c>
      <c r="J61" t="s">
        <v>127</v>
      </c>
      <c r="K61" t="s">
        <v>102</v>
      </c>
      <c r="L61" s="78">
        <v>3.15E-2</v>
      </c>
      <c r="M61" s="78">
        <v>2.8299999999999999E-2</v>
      </c>
      <c r="N61" s="77">
        <v>1148709.67</v>
      </c>
      <c r="O61" s="77">
        <v>114.13</v>
      </c>
      <c r="P61" s="77">
        <v>1311.0223463709999</v>
      </c>
      <c r="Q61" s="78">
        <v>6.9999999999999999E-4</v>
      </c>
      <c r="R61" s="78">
        <v>1E-4</v>
      </c>
    </row>
    <row r="62" spans="2:18">
      <c r="B62" t="s">
        <v>3565</v>
      </c>
      <c r="C62" t="s">
        <v>3562</v>
      </c>
      <c r="D62" t="s">
        <v>3571</v>
      </c>
      <c r="E62"/>
      <c r="F62" t="s">
        <v>397</v>
      </c>
      <c r="G62" s="96">
        <v>43915</v>
      </c>
      <c r="H62" t="s">
        <v>209</v>
      </c>
      <c r="I62" s="77">
        <v>7.07</v>
      </c>
      <c r="J62" t="s">
        <v>127</v>
      </c>
      <c r="K62" t="s">
        <v>102</v>
      </c>
      <c r="L62" s="78">
        <v>2.6599999999999999E-2</v>
      </c>
      <c r="M62" s="78">
        <v>3.4700000000000002E-2</v>
      </c>
      <c r="N62" s="77">
        <v>2418336.16</v>
      </c>
      <c r="O62" s="77">
        <v>104.58</v>
      </c>
      <c r="P62" s="77">
        <v>2529.0959561280001</v>
      </c>
      <c r="Q62" s="78">
        <v>1.2999999999999999E-3</v>
      </c>
      <c r="R62" s="78">
        <v>2.0000000000000001E-4</v>
      </c>
    </row>
    <row r="63" spans="2:18">
      <c r="B63" t="s">
        <v>3565</v>
      </c>
      <c r="C63" t="s">
        <v>3562</v>
      </c>
      <c r="D63" t="s">
        <v>3572</v>
      </c>
      <c r="E63"/>
      <c r="F63" t="s">
        <v>397</v>
      </c>
      <c r="G63" s="96">
        <v>44168</v>
      </c>
      <c r="H63" t="s">
        <v>209</v>
      </c>
      <c r="I63" s="77">
        <v>7.2</v>
      </c>
      <c r="J63" t="s">
        <v>127</v>
      </c>
      <c r="K63" t="s">
        <v>102</v>
      </c>
      <c r="L63" s="78">
        <v>1.89E-2</v>
      </c>
      <c r="M63" s="78">
        <v>3.7199999999999997E-2</v>
      </c>
      <c r="N63" s="77">
        <v>2449274.36</v>
      </c>
      <c r="O63" s="77">
        <v>96.91</v>
      </c>
      <c r="P63" s="77">
        <v>2373.5917822759998</v>
      </c>
      <c r="Q63" s="78">
        <v>1.1999999999999999E-3</v>
      </c>
      <c r="R63" s="78">
        <v>2.0000000000000001E-4</v>
      </c>
    </row>
    <row r="64" spans="2:18">
      <c r="B64" t="s">
        <v>3565</v>
      </c>
      <c r="C64" t="s">
        <v>3562</v>
      </c>
      <c r="D64" t="s">
        <v>3573</v>
      </c>
      <c r="E64"/>
      <c r="F64" t="s">
        <v>397</v>
      </c>
      <c r="G64" s="96">
        <v>44277</v>
      </c>
      <c r="H64" t="s">
        <v>209</v>
      </c>
      <c r="I64" s="77">
        <v>7.11</v>
      </c>
      <c r="J64" t="s">
        <v>127</v>
      </c>
      <c r="K64" t="s">
        <v>102</v>
      </c>
      <c r="L64" s="78">
        <v>1.9E-2</v>
      </c>
      <c r="M64" s="78">
        <v>4.5400000000000003E-2</v>
      </c>
      <c r="N64" s="77">
        <v>3724538.27</v>
      </c>
      <c r="O64" s="77">
        <v>91.76</v>
      </c>
      <c r="P64" s="77">
        <v>3417.6363165520002</v>
      </c>
      <c r="Q64" s="78">
        <v>1.8E-3</v>
      </c>
      <c r="R64" s="78">
        <v>2.0000000000000001E-4</v>
      </c>
    </row>
    <row r="65" spans="2:18">
      <c r="B65" t="s">
        <v>3574</v>
      </c>
      <c r="C65" t="s">
        <v>3562</v>
      </c>
      <c r="D65" t="s">
        <v>3575</v>
      </c>
      <c r="E65"/>
      <c r="F65" t="s">
        <v>3576</v>
      </c>
      <c r="G65" s="96">
        <v>40742</v>
      </c>
      <c r="H65" t="s">
        <v>2262</v>
      </c>
      <c r="I65" s="77">
        <v>3.19</v>
      </c>
      <c r="J65" t="s">
        <v>367</v>
      </c>
      <c r="K65" t="s">
        <v>102</v>
      </c>
      <c r="L65" s="78">
        <v>4.4999999999999998E-2</v>
      </c>
      <c r="M65" s="78">
        <v>1.7000000000000001E-2</v>
      </c>
      <c r="N65" s="77">
        <v>8531421.8100000005</v>
      </c>
      <c r="O65" s="77">
        <v>125.58</v>
      </c>
      <c r="P65" s="77">
        <v>10713.759508998</v>
      </c>
      <c r="Q65" s="78">
        <v>5.4999999999999997E-3</v>
      </c>
      <c r="R65" s="78">
        <v>8.0000000000000004E-4</v>
      </c>
    </row>
    <row r="66" spans="2:18">
      <c r="B66" t="s">
        <v>3577</v>
      </c>
      <c r="C66" t="s">
        <v>3562</v>
      </c>
      <c r="D66" t="s">
        <v>3578</v>
      </c>
      <c r="E66"/>
      <c r="F66" t="s">
        <v>486</v>
      </c>
      <c r="G66" s="96">
        <v>42122</v>
      </c>
      <c r="H66" t="s">
        <v>150</v>
      </c>
      <c r="I66" s="77">
        <v>4.32</v>
      </c>
      <c r="J66" t="s">
        <v>381</v>
      </c>
      <c r="K66" t="s">
        <v>102</v>
      </c>
      <c r="L66" s="78">
        <v>2.98E-2</v>
      </c>
      <c r="M66" s="78">
        <v>2.47E-2</v>
      </c>
      <c r="N66" s="77">
        <v>22999088.43</v>
      </c>
      <c r="O66" s="77">
        <v>114.49</v>
      </c>
      <c r="P66" s="77">
        <v>26331.656343506998</v>
      </c>
      <c r="Q66" s="78">
        <v>1.3599999999999999E-2</v>
      </c>
      <c r="R66" s="78">
        <v>1.8E-3</v>
      </c>
    </row>
    <row r="67" spans="2:18">
      <c r="B67" t="s">
        <v>3579</v>
      </c>
      <c r="C67" t="s">
        <v>3562</v>
      </c>
      <c r="D67" t="s">
        <v>3580</v>
      </c>
      <c r="E67"/>
      <c r="F67" t="s">
        <v>522</v>
      </c>
      <c r="G67" s="96">
        <v>43222</v>
      </c>
      <c r="H67" t="s">
        <v>209</v>
      </c>
      <c r="I67" s="77">
        <v>7.88</v>
      </c>
      <c r="J67" t="s">
        <v>381</v>
      </c>
      <c r="K67" t="s">
        <v>102</v>
      </c>
      <c r="L67" s="78">
        <v>3.2199999999999999E-2</v>
      </c>
      <c r="M67" s="78">
        <v>3.3700000000000001E-2</v>
      </c>
      <c r="N67" s="77">
        <v>3434100.37</v>
      </c>
      <c r="O67" s="77">
        <v>111.38</v>
      </c>
      <c r="P67" s="77">
        <v>3824.9009921060001</v>
      </c>
      <c r="Q67" s="78">
        <v>2E-3</v>
      </c>
      <c r="R67" s="78">
        <v>2.9999999999999997E-4</v>
      </c>
    </row>
    <row r="68" spans="2:18">
      <c r="B68" t="s">
        <v>3579</v>
      </c>
      <c r="C68" t="s">
        <v>3562</v>
      </c>
      <c r="D68" t="s">
        <v>3581</v>
      </c>
      <c r="E68"/>
      <c r="F68" t="s">
        <v>522</v>
      </c>
      <c r="G68" s="96">
        <v>43276</v>
      </c>
      <c r="H68" t="s">
        <v>209</v>
      </c>
      <c r="I68" s="77">
        <v>7.88</v>
      </c>
      <c r="J68" t="s">
        <v>381</v>
      </c>
      <c r="K68" t="s">
        <v>102</v>
      </c>
      <c r="L68" s="78">
        <v>3.2599999999999997E-2</v>
      </c>
      <c r="M68" s="78">
        <v>3.3599999999999998E-2</v>
      </c>
      <c r="N68" s="77">
        <v>718631.19</v>
      </c>
      <c r="O68" s="77">
        <v>110.81</v>
      </c>
      <c r="P68" s="77">
        <v>796.31522163900001</v>
      </c>
      <c r="Q68" s="78">
        <v>4.0000000000000002E-4</v>
      </c>
      <c r="R68" s="78">
        <v>1E-4</v>
      </c>
    </row>
    <row r="69" spans="2:18">
      <c r="B69" t="s">
        <v>3579</v>
      </c>
      <c r="C69" t="s">
        <v>3562</v>
      </c>
      <c r="D69" t="s">
        <v>3582</v>
      </c>
      <c r="E69"/>
      <c r="F69" t="s">
        <v>522</v>
      </c>
      <c r="G69" s="96">
        <v>43431</v>
      </c>
      <c r="H69" t="s">
        <v>209</v>
      </c>
      <c r="I69" s="77">
        <v>7.81</v>
      </c>
      <c r="J69" t="s">
        <v>381</v>
      </c>
      <c r="K69" t="s">
        <v>102</v>
      </c>
      <c r="L69" s="78">
        <v>3.6600000000000001E-2</v>
      </c>
      <c r="M69" s="78">
        <v>3.27E-2</v>
      </c>
      <c r="N69" s="77">
        <v>721279</v>
      </c>
      <c r="O69" s="77">
        <v>114.55</v>
      </c>
      <c r="P69" s="77">
        <v>826.22509449999995</v>
      </c>
      <c r="Q69" s="78">
        <v>4.0000000000000002E-4</v>
      </c>
      <c r="R69" s="78">
        <v>1E-4</v>
      </c>
    </row>
    <row r="70" spans="2:18">
      <c r="B70" t="s">
        <v>3579</v>
      </c>
      <c r="C70" t="s">
        <v>3562</v>
      </c>
      <c r="D70" t="s">
        <v>3583</v>
      </c>
      <c r="E70"/>
      <c r="F70" t="s">
        <v>522</v>
      </c>
      <c r="G70" s="96">
        <v>43500</v>
      </c>
      <c r="H70" t="s">
        <v>209</v>
      </c>
      <c r="I70" s="77">
        <v>7.89</v>
      </c>
      <c r="J70" t="s">
        <v>381</v>
      </c>
      <c r="K70" t="s">
        <v>102</v>
      </c>
      <c r="L70" s="78">
        <v>3.4500000000000003E-2</v>
      </c>
      <c r="M70" s="78">
        <v>3.09E-2</v>
      </c>
      <c r="N70" s="77">
        <v>1353844.64</v>
      </c>
      <c r="O70" s="77">
        <v>114.82</v>
      </c>
      <c r="P70" s="77">
        <v>1554.4844156480001</v>
      </c>
      <c r="Q70" s="78">
        <v>8.0000000000000004E-4</v>
      </c>
      <c r="R70" s="78">
        <v>1E-4</v>
      </c>
    </row>
    <row r="71" spans="2:18">
      <c r="B71" t="s">
        <v>3579</v>
      </c>
      <c r="C71" t="s">
        <v>3562</v>
      </c>
      <c r="D71" t="s">
        <v>3584</v>
      </c>
      <c r="E71"/>
      <c r="F71" t="s">
        <v>522</v>
      </c>
      <c r="G71" s="96">
        <v>43556</v>
      </c>
      <c r="H71" t="s">
        <v>209</v>
      </c>
      <c r="I71" s="77">
        <v>7.98</v>
      </c>
      <c r="J71" t="s">
        <v>381</v>
      </c>
      <c r="K71" t="s">
        <v>102</v>
      </c>
      <c r="L71" s="78">
        <v>3.0499999999999999E-2</v>
      </c>
      <c r="M71" s="78">
        <v>3.09E-2</v>
      </c>
      <c r="N71" s="77">
        <v>1365251.94</v>
      </c>
      <c r="O71" s="77">
        <v>111.25</v>
      </c>
      <c r="P71" s="77">
        <v>1518.8427832499999</v>
      </c>
      <c r="Q71" s="78">
        <v>8.0000000000000004E-4</v>
      </c>
      <c r="R71" s="78">
        <v>1E-4</v>
      </c>
    </row>
    <row r="72" spans="2:18">
      <c r="B72" t="s">
        <v>3579</v>
      </c>
      <c r="C72" t="s">
        <v>3562</v>
      </c>
      <c r="D72" t="s">
        <v>3585</v>
      </c>
      <c r="E72"/>
      <c r="F72" t="s">
        <v>522</v>
      </c>
      <c r="G72" s="96">
        <v>43647</v>
      </c>
      <c r="H72" t="s">
        <v>209</v>
      </c>
      <c r="I72" s="77">
        <v>7.95</v>
      </c>
      <c r="J72" t="s">
        <v>381</v>
      </c>
      <c r="K72" t="s">
        <v>102</v>
      </c>
      <c r="L72" s="78">
        <v>2.9000000000000001E-2</v>
      </c>
      <c r="M72" s="78">
        <v>3.3599999999999998E-2</v>
      </c>
      <c r="N72" s="77">
        <v>1267368.1200000001</v>
      </c>
      <c r="O72" s="77">
        <v>106.01</v>
      </c>
      <c r="P72" s="77">
        <v>1343.536944012</v>
      </c>
      <c r="Q72" s="78">
        <v>6.9999999999999999E-4</v>
      </c>
      <c r="R72" s="78">
        <v>1E-4</v>
      </c>
    </row>
    <row r="73" spans="2:18">
      <c r="B73" t="s">
        <v>3579</v>
      </c>
      <c r="C73" t="s">
        <v>3562</v>
      </c>
      <c r="D73" t="s">
        <v>3586</v>
      </c>
      <c r="E73"/>
      <c r="F73" t="s">
        <v>522</v>
      </c>
      <c r="G73" s="96">
        <v>43703</v>
      </c>
      <c r="H73" t="s">
        <v>209</v>
      </c>
      <c r="I73" s="77">
        <v>8.1</v>
      </c>
      <c r="J73" t="s">
        <v>381</v>
      </c>
      <c r="K73" t="s">
        <v>102</v>
      </c>
      <c r="L73" s="78">
        <v>2.3800000000000002E-2</v>
      </c>
      <c r="M73" s="78">
        <v>3.27E-2</v>
      </c>
      <c r="N73" s="77">
        <v>89997.26</v>
      </c>
      <c r="O73" s="77">
        <v>103.09</v>
      </c>
      <c r="P73" s="77">
        <v>92.778175333999997</v>
      </c>
      <c r="Q73" s="78">
        <v>0</v>
      </c>
      <c r="R73" s="78">
        <v>0</v>
      </c>
    </row>
    <row r="74" spans="2:18">
      <c r="B74" t="s">
        <v>3579</v>
      </c>
      <c r="C74" t="s">
        <v>3562</v>
      </c>
      <c r="D74" t="s">
        <v>3587</v>
      </c>
      <c r="E74"/>
      <c r="F74" t="s">
        <v>522</v>
      </c>
      <c r="G74" s="96">
        <v>43740</v>
      </c>
      <c r="H74" t="s">
        <v>209</v>
      </c>
      <c r="I74" s="77">
        <v>7.99</v>
      </c>
      <c r="J74" t="s">
        <v>381</v>
      </c>
      <c r="K74" t="s">
        <v>102</v>
      </c>
      <c r="L74" s="78">
        <v>2.4299999999999999E-2</v>
      </c>
      <c r="M74" s="78">
        <v>3.6700000000000003E-2</v>
      </c>
      <c r="N74" s="77">
        <v>1329984.1599999999</v>
      </c>
      <c r="O74" s="77">
        <v>100.11</v>
      </c>
      <c r="P74" s="77">
        <v>1331.447142576</v>
      </c>
      <c r="Q74" s="78">
        <v>6.9999999999999999E-4</v>
      </c>
      <c r="R74" s="78">
        <v>1E-4</v>
      </c>
    </row>
    <row r="75" spans="2:18">
      <c r="B75" t="s">
        <v>3579</v>
      </c>
      <c r="C75" t="s">
        <v>3562</v>
      </c>
      <c r="D75" t="s">
        <v>3588</v>
      </c>
      <c r="E75"/>
      <c r="F75" t="s">
        <v>522</v>
      </c>
      <c r="G75" s="96">
        <v>43831</v>
      </c>
      <c r="H75" t="s">
        <v>209</v>
      </c>
      <c r="I75" s="77">
        <v>7.97</v>
      </c>
      <c r="J75" t="s">
        <v>381</v>
      </c>
      <c r="K75" t="s">
        <v>102</v>
      </c>
      <c r="L75" s="78">
        <v>2.3800000000000002E-2</v>
      </c>
      <c r="M75" s="78">
        <v>3.8199999999999998E-2</v>
      </c>
      <c r="N75" s="77">
        <v>1380387.9</v>
      </c>
      <c r="O75" s="77">
        <v>98.75</v>
      </c>
      <c r="P75" s="77">
        <v>1363.1330512500001</v>
      </c>
      <c r="Q75" s="78">
        <v>6.9999999999999999E-4</v>
      </c>
      <c r="R75" s="78">
        <v>1E-4</v>
      </c>
    </row>
    <row r="76" spans="2:18">
      <c r="B76" t="s">
        <v>3579</v>
      </c>
      <c r="C76" t="s">
        <v>3562</v>
      </c>
      <c r="D76" t="s">
        <v>3589</v>
      </c>
      <c r="E76"/>
      <c r="F76" t="s">
        <v>522</v>
      </c>
      <c r="G76" s="96">
        <v>43922</v>
      </c>
      <c r="H76" t="s">
        <v>209</v>
      </c>
      <c r="I76" s="77">
        <v>8.0500000000000007</v>
      </c>
      <c r="J76" t="s">
        <v>381</v>
      </c>
      <c r="K76" t="s">
        <v>102</v>
      </c>
      <c r="L76" s="78">
        <v>2.7699999999999999E-2</v>
      </c>
      <c r="M76" s="78">
        <v>3.0499999999999999E-2</v>
      </c>
      <c r="N76" s="77">
        <v>826243.51</v>
      </c>
      <c r="O76" s="77">
        <v>108.93</v>
      </c>
      <c r="P76" s="77">
        <v>900.02705544299999</v>
      </c>
      <c r="Q76" s="78">
        <v>5.0000000000000001E-4</v>
      </c>
      <c r="R76" s="78">
        <v>1E-4</v>
      </c>
    </row>
    <row r="77" spans="2:18">
      <c r="B77" t="s">
        <v>3579</v>
      </c>
      <c r="C77" t="s">
        <v>3562</v>
      </c>
      <c r="D77" t="s">
        <v>3590</v>
      </c>
      <c r="E77"/>
      <c r="F77" t="s">
        <v>522</v>
      </c>
      <c r="G77" s="96">
        <v>43978</v>
      </c>
      <c r="H77" t="s">
        <v>209</v>
      </c>
      <c r="I77" s="77">
        <v>8.0500000000000007</v>
      </c>
      <c r="J77" t="s">
        <v>381</v>
      </c>
      <c r="K77" t="s">
        <v>102</v>
      </c>
      <c r="L77" s="78">
        <v>2.3E-2</v>
      </c>
      <c r="M77" s="78">
        <v>3.5299999999999998E-2</v>
      </c>
      <c r="N77" s="77">
        <v>346604.5</v>
      </c>
      <c r="O77" s="77">
        <v>100.7</v>
      </c>
      <c r="P77" s="77">
        <v>349.0307315</v>
      </c>
      <c r="Q77" s="78">
        <v>2.0000000000000001E-4</v>
      </c>
      <c r="R77" s="78">
        <v>0</v>
      </c>
    </row>
    <row r="78" spans="2:18">
      <c r="B78" t="s">
        <v>3579</v>
      </c>
      <c r="C78" t="s">
        <v>3562</v>
      </c>
      <c r="D78" t="s">
        <v>3591</v>
      </c>
      <c r="E78"/>
      <c r="F78" t="s">
        <v>522</v>
      </c>
      <c r="G78" s="96">
        <v>44010</v>
      </c>
      <c r="H78" t="s">
        <v>209</v>
      </c>
      <c r="I78" s="77">
        <v>8.14</v>
      </c>
      <c r="J78" t="s">
        <v>381</v>
      </c>
      <c r="K78" t="s">
        <v>102</v>
      </c>
      <c r="L78" s="78">
        <v>2.1999999999999999E-2</v>
      </c>
      <c r="M78" s="78">
        <v>3.2199999999999999E-2</v>
      </c>
      <c r="N78" s="77">
        <v>543473.93999999994</v>
      </c>
      <c r="O78" s="77">
        <v>102.54</v>
      </c>
      <c r="P78" s="77">
        <v>557.27817807600002</v>
      </c>
      <c r="Q78" s="78">
        <v>2.9999999999999997E-4</v>
      </c>
      <c r="R78" s="78">
        <v>0</v>
      </c>
    </row>
    <row r="79" spans="2:18">
      <c r="B79" t="s">
        <v>3579</v>
      </c>
      <c r="C79" t="s">
        <v>3562</v>
      </c>
      <c r="D79" t="s">
        <v>3592</v>
      </c>
      <c r="E79"/>
      <c r="F79" t="s">
        <v>522</v>
      </c>
      <c r="G79" s="96">
        <v>44133</v>
      </c>
      <c r="H79" t="s">
        <v>209</v>
      </c>
      <c r="I79" s="77">
        <v>8.0299999999999994</v>
      </c>
      <c r="J79" t="s">
        <v>381</v>
      </c>
      <c r="K79" t="s">
        <v>102</v>
      </c>
      <c r="L79" s="78">
        <v>2.3800000000000002E-2</v>
      </c>
      <c r="M79" s="78">
        <v>3.5499999999999997E-2</v>
      </c>
      <c r="N79" s="77">
        <v>706726.25</v>
      </c>
      <c r="O79" s="77">
        <v>101.57</v>
      </c>
      <c r="P79" s="77">
        <v>717.82185212499996</v>
      </c>
      <c r="Q79" s="78">
        <v>4.0000000000000002E-4</v>
      </c>
      <c r="R79" s="78">
        <v>1E-4</v>
      </c>
    </row>
    <row r="80" spans="2:18">
      <c r="B80" t="s">
        <v>3579</v>
      </c>
      <c r="C80" t="s">
        <v>3562</v>
      </c>
      <c r="D80" t="s">
        <v>3593</v>
      </c>
      <c r="E80"/>
      <c r="F80" t="s">
        <v>522</v>
      </c>
      <c r="G80" s="96">
        <v>44251</v>
      </c>
      <c r="H80" t="s">
        <v>209</v>
      </c>
      <c r="I80" s="77">
        <v>7.93</v>
      </c>
      <c r="J80" t="s">
        <v>381</v>
      </c>
      <c r="K80" t="s">
        <v>102</v>
      </c>
      <c r="L80" s="78">
        <v>2.3599999999999999E-2</v>
      </c>
      <c r="M80" s="78">
        <v>4.0399999999999998E-2</v>
      </c>
      <c r="N80" s="77">
        <v>2098355.36</v>
      </c>
      <c r="O80" s="77">
        <v>97.69</v>
      </c>
      <c r="P80" s="77">
        <v>2049.8833511839998</v>
      </c>
      <c r="Q80" s="78">
        <v>1.1000000000000001E-3</v>
      </c>
      <c r="R80" s="78">
        <v>1E-4</v>
      </c>
    </row>
    <row r="81" spans="2:18">
      <c r="B81" t="s">
        <v>3579</v>
      </c>
      <c r="C81" t="s">
        <v>3562</v>
      </c>
      <c r="D81" t="s">
        <v>3594</v>
      </c>
      <c r="E81"/>
      <c r="F81" t="s">
        <v>522</v>
      </c>
      <c r="G81" s="96">
        <v>44294</v>
      </c>
      <c r="H81" t="s">
        <v>209</v>
      </c>
      <c r="I81" s="77">
        <v>7.9</v>
      </c>
      <c r="J81" t="s">
        <v>381</v>
      </c>
      <c r="K81" t="s">
        <v>102</v>
      </c>
      <c r="L81" s="78">
        <v>2.3199999999999998E-2</v>
      </c>
      <c r="M81" s="78">
        <v>4.2700000000000002E-2</v>
      </c>
      <c r="N81" s="77">
        <v>1509741.28</v>
      </c>
      <c r="O81" s="77">
        <v>95.43</v>
      </c>
      <c r="P81" s="77">
        <v>1440.7461035040001</v>
      </c>
      <c r="Q81" s="78">
        <v>6.9999999999999999E-4</v>
      </c>
      <c r="R81" s="78">
        <v>1E-4</v>
      </c>
    </row>
    <row r="82" spans="2:18">
      <c r="B82" t="s">
        <v>3579</v>
      </c>
      <c r="C82" t="s">
        <v>3562</v>
      </c>
      <c r="D82" t="s">
        <v>3595</v>
      </c>
      <c r="E82"/>
      <c r="F82" t="s">
        <v>522</v>
      </c>
      <c r="G82" s="96">
        <v>44602</v>
      </c>
      <c r="H82" t="s">
        <v>209</v>
      </c>
      <c r="I82" s="77">
        <v>7.79</v>
      </c>
      <c r="J82" t="s">
        <v>381</v>
      </c>
      <c r="K82" t="s">
        <v>102</v>
      </c>
      <c r="L82" s="78">
        <v>2.0899999999999998E-2</v>
      </c>
      <c r="M82" s="78">
        <v>5.0200000000000002E-2</v>
      </c>
      <c r="N82" s="77">
        <v>2162978.9</v>
      </c>
      <c r="O82" s="77">
        <v>86.04</v>
      </c>
      <c r="P82" s="77">
        <v>1861.02704556</v>
      </c>
      <c r="Q82" s="78">
        <v>1E-3</v>
      </c>
      <c r="R82" s="78">
        <v>1E-4</v>
      </c>
    </row>
    <row r="83" spans="2:18">
      <c r="B83" t="s">
        <v>3596</v>
      </c>
      <c r="C83" t="s">
        <v>3518</v>
      </c>
      <c r="D83" t="s">
        <v>3597</v>
      </c>
      <c r="E83"/>
      <c r="F83" t="s">
        <v>527</v>
      </c>
      <c r="G83" s="96">
        <v>44147</v>
      </c>
      <c r="H83" t="s">
        <v>150</v>
      </c>
      <c r="I83" s="77">
        <v>7.7</v>
      </c>
      <c r="J83" t="s">
        <v>615</v>
      </c>
      <c r="K83" t="s">
        <v>102</v>
      </c>
      <c r="L83" s="78">
        <v>1.6299999999999999E-2</v>
      </c>
      <c r="M83" s="78">
        <v>2.9100000000000001E-2</v>
      </c>
      <c r="N83" s="77">
        <v>5215633.8899999997</v>
      </c>
      <c r="O83" s="77">
        <v>100.62</v>
      </c>
      <c r="P83" s="77">
        <v>5247.9708201180001</v>
      </c>
      <c r="Q83" s="78">
        <v>2.7000000000000001E-3</v>
      </c>
      <c r="R83" s="78">
        <v>4.0000000000000002E-4</v>
      </c>
    </row>
    <row r="84" spans="2:18">
      <c r="B84" t="s">
        <v>3596</v>
      </c>
      <c r="C84" t="s">
        <v>3518</v>
      </c>
      <c r="D84" t="s">
        <v>3598</v>
      </c>
      <c r="E84"/>
      <c r="F84" t="s">
        <v>527</v>
      </c>
      <c r="G84" s="96">
        <v>44185</v>
      </c>
      <c r="H84" t="s">
        <v>150</v>
      </c>
      <c r="I84" s="77">
        <v>7.71</v>
      </c>
      <c r="J84" t="s">
        <v>615</v>
      </c>
      <c r="K84" t="s">
        <v>102</v>
      </c>
      <c r="L84" s="78">
        <v>1.4999999999999999E-2</v>
      </c>
      <c r="M84" s="78">
        <v>3.0200000000000001E-2</v>
      </c>
      <c r="N84" s="77">
        <v>2451765.88</v>
      </c>
      <c r="O84" s="77">
        <v>98.68</v>
      </c>
      <c r="P84" s="77">
        <v>2419.4025703839998</v>
      </c>
      <c r="Q84" s="78">
        <v>1.1999999999999999E-3</v>
      </c>
      <c r="R84" s="78">
        <v>2.0000000000000001E-4</v>
      </c>
    </row>
    <row r="85" spans="2:18">
      <c r="B85" t="s">
        <v>3599</v>
      </c>
      <c r="C85" t="s">
        <v>3562</v>
      </c>
      <c r="D85" t="s">
        <v>3600</v>
      </c>
      <c r="E85"/>
      <c r="F85" t="s">
        <v>3601</v>
      </c>
      <c r="G85" s="96">
        <v>43631</v>
      </c>
      <c r="H85" t="s">
        <v>2262</v>
      </c>
      <c r="I85" s="77">
        <v>5</v>
      </c>
      <c r="J85" t="s">
        <v>367</v>
      </c>
      <c r="K85" t="s">
        <v>102</v>
      </c>
      <c r="L85" s="78">
        <v>3.1E-2</v>
      </c>
      <c r="M85" s="78">
        <v>2.7400000000000001E-2</v>
      </c>
      <c r="N85" s="77">
        <v>5442033.8899999997</v>
      </c>
      <c r="O85" s="77">
        <v>112.47</v>
      </c>
      <c r="P85" s="77">
        <v>6120.6555160830003</v>
      </c>
      <c r="Q85" s="78">
        <v>3.2000000000000002E-3</v>
      </c>
      <c r="R85" s="78">
        <v>4.0000000000000002E-4</v>
      </c>
    </row>
    <row r="86" spans="2:18">
      <c r="B86" t="s">
        <v>3599</v>
      </c>
      <c r="C86" t="s">
        <v>3562</v>
      </c>
      <c r="D86" t="s">
        <v>3602</v>
      </c>
      <c r="E86"/>
      <c r="F86" t="s">
        <v>3601</v>
      </c>
      <c r="G86" s="96">
        <v>43634</v>
      </c>
      <c r="H86" t="s">
        <v>2262</v>
      </c>
      <c r="I86" s="77">
        <v>5.0199999999999996</v>
      </c>
      <c r="J86" t="s">
        <v>367</v>
      </c>
      <c r="K86" t="s">
        <v>102</v>
      </c>
      <c r="L86" s="78">
        <v>2.4899999999999999E-2</v>
      </c>
      <c r="M86" s="78">
        <v>2.75E-2</v>
      </c>
      <c r="N86" s="77">
        <v>2289216.9</v>
      </c>
      <c r="O86" s="77">
        <v>111.01</v>
      </c>
      <c r="P86" s="77">
        <v>2541.2596806900001</v>
      </c>
      <c r="Q86" s="78">
        <v>1.2999999999999999E-3</v>
      </c>
      <c r="R86" s="78">
        <v>2.0000000000000001E-4</v>
      </c>
    </row>
    <row r="87" spans="2:18">
      <c r="B87" t="s">
        <v>3599</v>
      </c>
      <c r="C87" t="s">
        <v>3562</v>
      </c>
      <c r="D87" t="s">
        <v>3603</v>
      </c>
      <c r="E87"/>
      <c r="F87" t="s">
        <v>3601</v>
      </c>
      <c r="G87" s="96">
        <v>43634</v>
      </c>
      <c r="H87" t="s">
        <v>2262</v>
      </c>
      <c r="I87" s="77">
        <v>5.29</v>
      </c>
      <c r="J87" t="s">
        <v>367</v>
      </c>
      <c r="K87" t="s">
        <v>102</v>
      </c>
      <c r="L87" s="78">
        <v>3.5999999999999997E-2</v>
      </c>
      <c r="M87" s="78">
        <v>2.7699999999999999E-2</v>
      </c>
      <c r="N87" s="77">
        <v>1509548.97</v>
      </c>
      <c r="O87" s="77">
        <v>115.53</v>
      </c>
      <c r="P87" s="77">
        <v>1743.9819250410001</v>
      </c>
      <c r="Q87" s="78">
        <v>8.9999999999999998E-4</v>
      </c>
      <c r="R87" s="78">
        <v>1E-4</v>
      </c>
    </row>
    <row r="88" spans="2:18">
      <c r="B88" t="s">
        <v>3604</v>
      </c>
      <c r="C88" t="s">
        <v>3518</v>
      </c>
      <c r="D88" t="s">
        <v>3605</v>
      </c>
      <c r="E88"/>
      <c r="F88" t="s">
        <v>3601</v>
      </c>
      <c r="G88" s="96">
        <v>44651</v>
      </c>
      <c r="H88" t="s">
        <v>2262</v>
      </c>
      <c r="I88" s="77">
        <v>7.82</v>
      </c>
      <c r="J88" t="s">
        <v>367</v>
      </c>
      <c r="K88" t="s">
        <v>102</v>
      </c>
      <c r="L88" s="78">
        <v>1.7999999999999999E-2</v>
      </c>
      <c r="M88" s="78">
        <v>3.6600000000000001E-2</v>
      </c>
      <c r="N88" s="77">
        <v>26764720.989999998</v>
      </c>
      <c r="O88" s="77">
        <v>92.92</v>
      </c>
      <c r="P88" s="77">
        <v>24869.778743907998</v>
      </c>
      <c r="Q88" s="78">
        <v>1.2800000000000001E-2</v>
      </c>
      <c r="R88" s="78">
        <v>1.6999999999999999E-3</v>
      </c>
    </row>
    <row r="89" spans="2:18">
      <c r="B89" t="s">
        <v>3604</v>
      </c>
      <c r="C89" t="s">
        <v>3518</v>
      </c>
      <c r="D89" t="s">
        <v>3606</v>
      </c>
      <c r="E89"/>
      <c r="F89" t="s">
        <v>3601</v>
      </c>
      <c r="G89" s="96">
        <v>44651</v>
      </c>
      <c r="H89" t="s">
        <v>2262</v>
      </c>
      <c r="I89" s="77">
        <v>7.42</v>
      </c>
      <c r="J89" t="s">
        <v>367</v>
      </c>
      <c r="K89" t="s">
        <v>102</v>
      </c>
      <c r="L89" s="78">
        <v>1.8800000000000001E-2</v>
      </c>
      <c r="M89" s="78">
        <v>3.8699999999999998E-2</v>
      </c>
      <c r="N89" s="77">
        <v>16533540.960000001</v>
      </c>
      <c r="O89" s="77">
        <v>92.79</v>
      </c>
      <c r="P89" s="77">
        <v>15341.472656784001</v>
      </c>
      <c r="Q89" s="78">
        <v>7.9000000000000008E-3</v>
      </c>
      <c r="R89" s="78">
        <v>1.1000000000000001E-3</v>
      </c>
    </row>
    <row r="90" spans="2:18">
      <c r="B90" t="s">
        <v>3604</v>
      </c>
      <c r="C90" t="s">
        <v>3518</v>
      </c>
      <c r="D90" t="s">
        <v>3607</v>
      </c>
      <c r="E90"/>
      <c r="F90" t="s">
        <v>3601</v>
      </c>
      <c r="G90" s="96">
        <v>44705</v>
      </c>
      <c r="H90" t="s">
        <v>2262</v>
      </c>
      <c r="I90" s="77">
        <v>7.73</v>
      </c>
      <c r="J90" t="s">
        <v>367</v>
      </c>
      <c r="K90" t="s">
        <v>102</v>
      </c>
      <c r="L90" s="78">
        <v>2.3699999999999999E-2</v>
      </c>
      <c r="M90" s="78">
        <v>2.3800000000000002E-2</v>
      </c>
      <c r="N90" s="77">
        <v>10923877.810000001</v>
      </c>
      <c r="O90" s="77">
        <v>105.84</v>
      </c>
      <c r="P90" s="77">
        <v>11561.832274103999</v>
      </c>
      <c r="Q90" s="78">
        <v>6.0000000000000001E-3</v>
      </c>
      <c r="R90" s="78">
        <v>8.0000000000000004E-4</v>
      </c>
    </row>
    <row r="91" spans="2:18">
      <c r="B91" t="s">
        <v>3604</v>
      </c>
      <c r="C91" t="s">
        <v>3518</v>
      </c>
      <c r="D91" t="s">
        <v>3608</v>
      </c>
      <c r="E91"/>
      <c r="F91" t="s">
        <v>3601</v>
      </c>
      <c r="G91" s="96">
        <v>44705</v>
      </c>
      <c r="H91" t="s">
        <v>2262</v>
      </c>
      <c r="I91" s="77">
        <v>7.36</v>
      </c>
      <c r="J91" t="s">
        <v>367</v>
      </c>
      <c r="K91" t="s">
        <v>102</v>
      </c>
      <c r="L91" s="78">
        <v>2.3199999999999998E-2</v>
      </c>
      <c r="M91" s="78">
        <v>2.5499999999999998E-2</v>
      </c>
      <c r="N91" s="77">
        <v>7763461.1799999997</v>
      </c>
      <c r="O91" s="77">
        <v>104.19</v>
      </c>
      <c r="P91" s="77">
        <v>8088.7502034420004</v>
      </c>
      <c r="Q91" s="78">
        <v>4.1999999999999997E-3</v>
      </c>
      <c r="R91" s="78">
        <v>5.9999999999999995E-4</v>
      </c>
    </row>
    <row r="92" spans="2:18">
      <c r="B92" t="s">
        <v>3609</v>
      </c>
      <c r="C92" t="s">
        <v>3562</v>
      </c>
      <c r="D92" t="s">
        <v>3610</v>
      </c>
      <c r="E92"/>
      <c r="F92" t="s">
        <v>3601</v>
      </c>
      <c r="G92" s="96">
        <v>44087</v>
      </c>
      <c r="H92" t="s">
        <v>2262</v>
      </c>
      <c r="I92" s="77">
        <v>5.39</v>
      </c>
      <c r="J92" t="s">
        <v>367</v>
      </c>
      <c r="K92" t="s">
        <v>102</v>
      </c>
      <c r="L92" s="78">
        <v>1.7899999999999999E-2</v>
      </c>
      <c r="M92" s="78">
        <v>2.81E-2</v>
      </c>
      <c r="N92" s="77">
        <v>6519619.5999999996</v>
      </c>
      <c r="O92" s="77">
        <v>104.81</v>
      </c>
      <c r="P92" s="77">
        <v>6833.2133027600003</v>
      </c>
      <c r="Q92" s="78">
        <v>3.5000000000000001E-3</v>
      </c>
      <c r="R92" s="78">
        <v>5.0000000000000001E-4</v>
      </c>
    </row>
    <row r="93" spans="2:18">
      <c r="B93" t="s">
        <v>3609</v>
      </c>
      <c r="C93" t="s">
        <v>3562</v>
      </c>
      <c r="D93" t="s">
        <v>3611</v>
      </c>
      <c r="E93"/>
      <c r="F93" t="s">
        <v>3601</v>
      </c>
      <c r="G93" s="96">
        <v>44087</v>
      </c>
      <c r="H93" t="s">
        <v>2262</v>
      </c>
      <c r="I93" s="77">
        <v>6.75</v>
      </c>
      <c r="J93" t="s">
        <v>367</v>
      </c>
      <c r="K93" t="s">
        <v>102</v>
      </c>
      <c r="L93" s="78">
        <v>7.5499999999999998E-2</v>
      </c>
      <c r="M93" s="78">
        <v>7.9500000000000001E-2</v>
      </c>
      <c r="N93" s="77">
        <v>340248.93</v>
      </c>
      <c r="O93" s="77">
        <v>99.48</v>
      </c>
      <c r="P93" s="77">
        <v>338.47963556399998</v>
      </c>
      <c r="Q93" s="78">
        <v>2.0000000000000001E-4</v>
      </c>
      <c r="R93" s="78">
        <v>0</v>
      </c>
    </row>
    <row r="94" spans="2:18">
      <c r="B94" t="s">
        <v>3612</v>
      </c>
      <c r="C94" t="s">
        <v>3562</v>
      </c>
      <c r="D94" t="s">
        <v>3613</v>
      </c>
      <c r="E94"/>
      <c r="F94" t="s">
        <v>3601</v>
      </c>
      <c r="G94" s="96">
        <v>44748</v>
      </c>
      <c r="H94" t="s">
        <v>2262</v>
      </c>
      <c r="I94" s="77">
        <v>1.86</v>
      </c>
      <c r="J94" t="s">
        <v>367</v>
      </c>
      <c r="K94" t="s">
        <v>102</v>
      </c>
      <c r="L94" s="78">
        <v>7.5700000000000003E-2</v>
      </c>
      <c r="M94" s="78">
        <v>8.48E-2</v>
      </c>
      <c r="N94" s="77">
        <v>11427416.359999999</v>
      </c>
      <c r="O94" s="77">
        <v>100.48</v>
      </c>
      <c r="P94" s="77">
        <v>11482.267958528</v>
      </c>
      <c r="Q94" s="78">
        <v>5.8999999999999999E-3</v>
      </c>
      <c r="R94" s="78">
        <v>8.0000000000000004E-4</v>
      </c>
    </row>
    <row r="95" spans="2:18">
      <c r="B95" t="s">
        <v>3614</v>
      </c>
      <c r="C95" t="s">
        <v>3518</v>
      </c>
      <c r="D95" t="s">
        <v>3615</v>
      </c>
      <c r="E95"/>
      <c r="F95" t="s">
        <v>3601</v>
      </c>
      <c r="G95" s="96">
        <v>45015</v>
      </c>
      <c r="H95" t="s">
        <v>2262</v>
      </c>
      <c r="I95" s="77">
        <v>4.0999999999999996</v>
      </c>
      <c r="J95" t="s">
        <v>615</v>
      </c>
      <c r="K95" t="s">
        <v>102</v>
      </c>
      <c r="L95" s="78">
        <v>3.3599999999999998E-2</v>
      </c>
      <c r="M95" s="78">
        <v>3.1699999999999999E-2</v>
      </c>
      <c r="N95" s="77">
        <v>8300299.3399999999</v>
      </c>
      <c r="O95" s="77">
        <v>103.08</v>
      </c>
      <c r="P95" s="77">
        <v>8555.9485596720006</v>
      </c>
      <c r="Q95" s="78">
        <v>4.4000000000000003E-3</v>
      </c>
      <c r="R95" s="78">
        <v>5.9999999999999995E-4</v>
      </c>
    </row>
    <row r="96" spans="2:18">
      <c r="B96" t="s">
        <v>3616</v>
      </c>
      <c r="C96" t="s">
        <v>3562</v>
      </c>
      <c r="D96" t="s">
        <v>3617</v>
      </c>
      <c r="E96"/>
      <c r="F96" t="s">
        <v>522</v>
      </c>
      <c r="G96" s="96">
        <v>40903</v>
      </c>
      <c r="H96" t="s">
        <v>209</v>
      </c>
      <c r="I96" s="77">
        <v>3.89</v>
      </c>
      <c r="J96" t="s">
        <v>381</v>
      </c>
      <c r="K96" t="s">
        <v>102</v>
      </c>
      <c r="L96" s="78">
        <v>5.2600000000000001E-2</v>
      </c>
      <c r="M96" s="78">
        <v>3.3700000000000001E-2</v>
      </c>
      <c r="N96" s="77">
        <v>248901.51</v>
      </c>
      <c r="O96" s="77">
        <v>123.18</v>
      </c>
      <c r="P96" s="77">
        <v>306.59688001799998</v>
      </c>
      <c r="Q96" s="78">
        <v>2.0000000000000001E-4</v>
      </c>
      <c r="R96" s="78">
        <v>0</v>
      </c>
    </row>
    <row r="97" spans="2:18">
      <c r="B97" t="s">
        <v>3616</v>
      </c>
      <c r="C97" t="s">
        <v>3562</v>
      </c>
      <c r="D97" t="s">
        <v>3618</v>
      </c>
      <c r="E97"/>
      <c r="F97" t="s">
        <v>522</v>
      </c>
      <c r="G97" s="96">
        <v>40933</v>
      </c>
      <c r="H97" t="s">
        <v>209</v>
      </c>
      <c r="I97" s="77">
        <v>3.93</v>
      </c>
      <c r="J97" t="s">
        <v>381</v>
      </c>
      <c r="K97" t="s">
        <v>102</v>
      </c>
      <c r="L97" s="78">
        <v>5.1299999999999998E-2</v>
      </c>
      <c r="M97" s="78">
        <v>2.5399999999999999E-2</v>
      </c>
      <c r="N97" s="77">
        <v>917837.9</v>
      </c>
      <c r="O97" s="77">
        <v>126.52</v>
      </c>
      <c r="P97" s="77">
        <v>1161.2485110800001</v>
      </c>
      <c r="Q97" s="78">
        <v>5.9999999999999995E-4</v>
      </c>
      <c r="R97" s="78">
        <v>1E-4</v>
      </c>
    </row>
    <row r="98" spans="2:18">
      <c r="B98" t="s">
        <v>3616</v>
      </c>
      <c r="C98" t="s">
        <v>3562</v>
      </c>
      <c r="D98" t="s">
        <v>3619</v>
      </c>
      <c r="E98"/>
      <c r="F98" t="s">
        <v>522</v>
      </c>
      <c r="G98" s="96">
        <v>40993</v>
      </c>
      <c r="H98" t="s">
        <v>209</v>
      </c>
      <c r="I98" s="77">
        <v>3.93</v>
      </c>
      <c r="J98" t="s">
        <v>381</v>
      </c>
      <c r="K98" t="s">
        <v>102</v>
      </c>
      <c r="L98" s="78">
        <v>5.1499999999999997E-2</v>
      </c>
      <c r="M98" s="78">
        <v>2.5399999999999999E-2</v>
      </c>
      <c r="N98" s="77">
        <v>534157.81000000006</v>
      </c>
      <c r="O98" s="77">
        <v>126.59</v>
      </c>
      <c r="P98" s="77">
        <v>676.19037167900001</v>
      </c>
      <c r="Q98" s="78">
        <v>2.9999999999999997E-4</v>
      </c>
      <c r="R98" s="78">
        <v>0</v>
      </c>
    </row>
    <row r="99" spans="2:18">
      <c r="B99" t="s">
        <v>3616</v>
      </c>
      <c r="C99" t="s">
        <v>3562</v>
      </c>
      <c r="D99" t="s">
        <v>3620</v>
      </c>
      <c r="E99"/>
      <c r="F99" t="s">
        <v>522</v>
      </c>
      <c r="G99" s="96">
        <v>41053</v>
      </c>
      <c r="H99" t="s">
        <v>209</v>
      </c>
      <c r="I99" s="77">
        <v>3.93</v>
      </c>
      <c r="J99" t="s">
        <v>381</v>
      </c>
      <c r="K99" t="s">
        <v>102</v>
      </c>
      <c r="L99" s="78">
        <v>5.0999999999999997E-2</v>
      </c>
      <c r="M99" s="78">
        <v>2.5399999999999999E-2</v>
      </c>
      <c r="N99" s="77">
        <v>376248.21</v>
      </c>
      <c r="O99" s="77">
        <v>124.79</v>
      </c>
      <c r="P99" s="77">
        <v>469.52014125900001</v>
      </c>
      <c r="Q99" s="78">
        <v>2.0000000000000001E-4</v>
      </c>
      <c r="R99" s="78">
        <v>0</v>
      </c>
    </row>
    <row r="100" spans="2:18">
      <c r="B100" t="s">
        <v>3616</v>
      </c>
      <c r="C100" t="s">
        <v>3562</v>
      </c>
      <c r="D100" t="s">
        <v>3621</v>
      </c>
      <c r="E100"/>
      <c r="F100" t="s">
        <v>522</v>
      </c>
      <c r="G100" s="96">
        <v>41269</v>
      </c>
      <c r="H100" t="s">
        <v>209</v>
      </c>
      <c r="I100" s="77">
        <v>3.96</v>
      </c>
      <c r="J100" t="s">
        <v>381</v>
      </c>
      <c r="K100" t="s">
        <v>102</v>
      </c>
      <c r="L100" s="78">
        <v>5.0999999999999997E-2</v>
      </c>
      <c r="M100" s="78">
        <v>2.12E-2</v>
      </c>
      <c r="N100" s="77">
        <v>212518.69</v>
      </c>
      <c r="O100" s="77">
        <v>126.6</v>
      </c>
      <c r="P100" s="77">
        <v>269.04866154000001</v>
      </c>
      <c r="Q100" s="78">
        <v>1E-4</v>
      </c>
      <c r="R100" s="78">
        <v>0</v>
      </c>
    </row>
    <row r="101" spans="2:18">
      <c r="B101" t="s">
        <v>3616</v>
      </c>
      <c r="C101" t="s">
        <v>3562</v>
      </c>
      <c r="D101" t="s">
        <v>3622</v>
      </c>
      <c r="E101"/>
      <c r="F101" t="s">
        <v>522</v>
      </c>
      <c r="G101" s="96">
        <v>41298</v>
      </c>
      <c r="H101" t="s">
        <v>209</v>
      </c>
      <c r="I101" s="77">
        <v>3.93</v>
      </c>
      <c r="J101" t="s">
        <v>381</v>
      </c>
      <c r="K101" t="s">
        <v>102</v>
      </c>
      <c r="L101" s="78">
        <v>5.0999999999999997E-2</v>
      </c>
      <c r="M101" s="78">
        <v>2.5399999999999999E-2</v>
      </c>
      <c r="N101" s="77">
        <v>430029.16</v>
      </c>
      <c r="O101" s="77">
        <v>124.31</v>
      </c>
      <c r="P101" s="77">
        <v>534.56924879600001</v>
      </c>
      <c r="Q101" s="78">
        <v>2.9999999999999997E-4</v>
      </c>
      <c r="R101" s="78">
        <v>0</v>
      </c>
    </row>
    <row r="102" spans="2:18">
      <c r="B102" t="s">
        <v>3616</v>
      </c>
      <c r="C102" t="s">
        <v>3562</v>
      </c>
      <c r="D102" t="s">
        <v>3623</v>
      </c>
      <c r="E102"/>
      <c r="F102" t="s">
        <v>522</v>
      </c>
      <c r="G102" s="96">
        <v>41330</v>
      </c>
      <c r="H102" t="s">
        <v>209</v>
      </c>
      <c r="I102" s="77">
        <v>3.93</v>
      </c>
      <c r="J102" t="s">
        <v>381</v>
      </c>
      <c r="K102" t="s">
        <v>102</v>
      </c>
      <c r="L102" s="78">
        <v>5.0999999999999997E-2</v>
      </c>
      <c r="M102" s="78">
        <v>2.5399999999999999E-2</v>
      </c>
      <c r="N102" s="77">
        <v>666618.51</v>
      </c>
      <c r="O102" s="77">
        <v>124.54</v>
      </c>
      <c r="P102" s="77">
        <v>830.20669235399998</v>
      </c>
      <c r="Q102" s="78">
        <v>4.0000000000000002E-4</v>
      </c>
      <c r="R102" s="78">
        <v>1E-4</v>
      </c>
    </row>
    <row r="103" spans="2:18">
      <c r="B103" t="s">
        <v>3616</v>
      </c>
      <c r="C103" t="s">
        <v>3562</v>
      </c>
      <c r="D103" t="s">
        <v>3624</v>
      </c>
      <c r="E103"/>
      <c r="F103" t="s">
        <v>522</v>
      </c>
      <c r="G103" s="96">
        <v>41389</v>
      </c>
      <c r="H103" t="s">
        <v>209</v>
      </c>
      <c r="I103" s="77">
        <v>3.96</v>
      </c>
      <c r="J103" t="s">
        <v>381</v>
      </c>
      <c r="K103" t="s">
        <v>102</v>
      </c>
      <c r="L103" s="78">
        <v>5.0999999999999997E-2</v>
      </c>
      <c r="M103" s="78">
        <v>2.12E-2</v>
      </c>
      <c r="N103" s="77">
        <v>291788.93</v>
      </c>
      <c r="O103" s="77">
        <v>126.34</v>
      </c>
      <c r="P103" s="77">
        <v>368.64613416200001</v>
      </c>
      <c r="Q103" s="78">
        <v>2.0000000000000001E-4</v>
      </c>
      <c r="R103" s="78">
        <v>0</v>
      </c>
    </row>
    <row r="104" spans="2:18">
      <c r="B104" t="s">
        <v>3616</v>
      </c>
      <c r="C104" t="s">
        <v>3562</v>
      </c>
      <c r="D104" t="s">
        <v>3625</v>
      </c>
      <c r="E104"/>
      <c r="F104" t="s">
        <v>522</v>
      </c>
      <c r="G104" s="96">
        <v>41085</v>
      </c>
      <c r="H104" t="s">
        <v>209</v>
      </c>
      <c r="I104" s="77">
        <v>3.93</v>
      </c>
      <c r="J104" t="s">
        <v>381</v>
      </c>
      <c r="K104" t="s">
        <v>102</v>
      </c>
      <c r="L104" s="78">
        <v>5.0999999999999997E-2</v>
      </c>
      <c r="M104" s="78">
        <v>2.5399999999999999E-2</v>
      </c>
      <c r="N104" s="77">
        <v>692322.75</v>
      </c>
      <c r="O104" s="77">
        <v>124.79</v>
      </c>
      <c r="P104" s="77">
        <v>863.94955972499997</v>
      </c>
      <c r="Q104" s="78">
        <v>4.0000000000000002E-4</v>
      </c>
      <c r="R104" s="78">
        <v>1E-4</v>
      </c>
    </row>
    <row r="105" spans="2:18">
      <c r="B105" t="s">
        <v>3616</v>
      </c>
      <c r="C105" t="s">
        <v>3562</v>
      </c>
      <c r="D105" t="s">
        <v>3626</v>
      </c>
      <c r="E105"/>
      <c r="F105" t="s">
        <v>522</v>
      </c>
      <c r="G105" s="96">
        <v>41115</v>
      </c>
      <c r="H105" t="s">
        <v>209</v>
      </c>
      <c r="I105" s="77">
        <v>3.93</v>
      </c>
      <c r="J105" t="s">
        <v>381</v>
      </c>
      <c r="K105" t="s">
        <v>102</v>
      </c>
      <c r="L105" s="78">
        <v>5.0999999999999997E-2</v>
      </c>
      <c r="M105" s="78">
        <v>2.5600000000000001E-2</v>
      </c>
      <c r="N105" s="77">
        <v>307010.75</v>
      </c>
      <c r="O105" s="77">
        <v>125.07</v>
      </c>
      <c r="P105" s="77">
        <v>383.97834502500001</v>
      </c>
      <c r="Q105" s="78">
        <v>2.0000000000000001E-4</v>
      </c>
      <c r="R105" s="78">
        <v>0</v>
      </c>
    </row>
    <row r="106" spans="2:18">
      <c r="B106" t="s">
        <v>3616</v>
      </c>
      <c r="C106" t="s">
        <v>3562</v>
      </c>
      <c r="D106" t="s">
        <v>3627</v>
      </c>
      <c r="E106"/>
      <c r="F106" t="s">
        <v>522</v>
      </c>
      <c r="G106" s="96">
        <v>41179</v>
      </c>
      <c r="H106" t="s">
        <v>209</v>
      </c>
      <c r="I106" s="77">
        <v>3.93</v>
      </c>
      <c r="J106" t="s">
        <v>381</v>
      </c>
      <c r="K106" t="s">
        <v>102</v>
      </c>
      <c r="L106" s="78">
        <v>5.0999999999999997E-2</v>
      </c>
      <c r="M106" s="78">
        <v>2.5399999999999999E-2</v>
      </c>
      <c r="N106" s="77">
        <v>387140.59</v>
      </c>
      <c r="O106" s="77">
        <v>123.73</v>
      </c>
      <c r="P106" s="77">
        <v>479.00905200699998</v>
      </c>
      <c r="Q106" s="78">
        <v>2.0000000000000001E-4</v>
      </c>
      <c r="R106" s="78">
        <v>0</v>
      </c>
    </row>
    <row r="107" spans="2:18">
      <c r="B107" t="s">
        <v>3616</v>
      </c>
      <c r="C107" t="s">
        <v>3562</v>
      </c>
      <c r="D107" t="s">
        <v>3628</v>
      </c>
      <c r="E107"/>
      <c r="F107" t="s">
        <v>522</v>
      </c>
      <c r="G107" s="96">
        <v>41207</v>
      </c>
      <c r="H107" t="s">
        <v>209</v>
      </c>
      <c r="I107" s="77">
        <v>3.96</v>
      </c>
      <c r="J107" t="s">
        <v>381</v>
      </c>
      <c r="K107" t="s">
        <v>102</v>
      </c>
      <c r="L107" s="78">
        <v>5.0999999999999997E-2</v>
      </c>
      <c r="M107" s="78">
        <v>2.1100000000000001E-2</v>
      </c>
      <c r="N107" s="77">
        <v>88514.18</v>
      </c>
      <c r="O107" s="77">
        <v>125.79</v>
      </c>
      <c r="P107" s="77">
        <v>111.341987022</v>
      </c>
      <c r="Q107" s="78">
        <v>1E-4</v>
      </c>
      <c r="R107" s="78">
        <v>0</v>
      </c>
    </row>
    <row r="108" spans="2:18">
      <c r="B108" t="s">
        <v>3616</v>
      </c>
      <c r="C108" t="s">
        <v>3562</v>
      </c>
      <c r="D108" t="s">
        <v>3629</v>
      </c>
      <c r="E108"/>
      <c r="F108" t="s">
        <v>522</v>
      </c>
      <c r="G108" s="96">
        <v>41239</v>
      </c>
      <c r="H108" t="s">
        <v>209</v>
      </c>
      <c r="I108" s="77">
        <v>3.93</v>
      </c>
      <c r="J108" t="s">
        <v>381</v>
      </c>
      <c r="K108" t="s">
        <v>102</v>
      </c>
      <c r="L108" s="78">
        <v>5.0999999999999997E-2</v>
      </c>
      <c r="M108" s="78">
        <v>2.5399999999999999E-2</v>
      </c>
      <c r="N108" s="77">
        <v>780586.36</v>
      </c>
      <c r="O108" s="77">
        <v>123.97</v>
      </c>
      <c r="P108" s="77">
        <v>967.69291049200001</v>
      </c>
      <c r="Q108" s="78">
        <v>5.0000000000000001E-4</v>
      </c>
      <c r="R108" s="78">
        <v>1E-4</v>
      </c>
    </row>
    <row r="109" spans="2:18">
      <c r="B109" t="s">
        <v>3616</v>
      </c>
      <c r="C109" t="s">
        <v>3562</v>
      </c>
      <c r="D109" t="s">
        <v>3630</v>
      </c>
      <c r="E109"/>
      <c r="F109" t="s">
        <v>522</v>
      </c>
      <c r="G109" s="96">
        <v>41450</v>
      </c>
      <c r="H109" t="s">
        <v>209</v>
      </c>
      <c r="I109" s="77">
        <v>3.96</v>
      </c>
      <c r="J109" t="s">
        <v>381</v>
      </c>
      <c r="K109" t="s">
        <v>102</v>
      </c>
      <c r="L109" s="78">
        <v>5.0999999999999997E-2</v>
      </c>
      <c r="M109" s="78">
        <v>2.1399999999999999E-2</v>
      </c>
      <c r="N109" s="77">
        <v>176058.53</v>
      </c>
      <c r="O109" s="77">
        <v>125.63</v>
      </c>
      <c r="P109" s="77">
        <v>221.18233123900001</v>
      </c>
      <c r="Q109" s="78">
        <v>1E-4</v>
      </c>
      <c r="R109" s="78">
        <v>0</v>
      </c>
    </row>
    <row r="110" spans="2:18">
      <c r="B110" t="s">
        <v>3616</v>
      </c>
      <c r="C110" t="s">
        <v>3562</v>
      </c>
      <c r="D110" t="s">
        <v>3631</v>
      </c>
      <c r="E110"/>
      <c r="F110" t="s">
        <v>522</v>
      </c>
      <c r="G110" s="96">
        <v>41480</v>
      </c>
      <c r="H110" t="s">
        <v>209</v>
      </c>
      <c r="I110" s="77">
        <v>3.95</v>
      </c>
      <c r="J110" t="s">
        <v>381</v>
      </c>
      <c r="K110" t="s">
        <v>102</v>
      </c>
      <c r="L110" s="78">
        <v>5.0999999999999997E-2</v>
      </c>
      <c r="M110" s="78">
        <v>2.2200000000000001E-2</v>
      </c>
      <c r="N110" s="77">
        <v>154614.06</v>
      </c>
      <c r="O110" s="77">
        <v>124.24</v>
      </c>
      <c r="P110" s="77">
        <v>192.09250814399999</v>
      </c>
      <c r="Q110" s="78">
        <v>1E-4</v>
      </c>
      <c r="R110" s="78">
        <v>0</v>
      </c>
    </row>
    <row r="111" spans="2:18">
      <c r="B111" t="s">
        <v>3616</v>
      </c>
      <c r="C111" t="s">
        <v>3562</v>
      </c>
      <c r="D111" t="s">
        <v>3632</v>
      </c>
      <c r="E111"/>
      <c r="F111" t="s">
        <v>522</v>
      </c>
      <c r="G111" s="96">
        <v>41512</v>
      </c>
      <c r="H111" t="s">
        <v>209</v>
      </c>
      <c r="I111" s="77">
        <v>3.89</v>
      </c>
      <c r="J111" t="s">
        <v>381</v>
      </c>
      <c r="K111" t="s">
        <v>102</v>
      </c>
      <c r="L111" s="78">
        <v>5.0999999999999997E-2</v>
      </c>
      <c r="M111" s="78">
        <v>3.3799999999999997E-2</v>
      </c>
      <c r="N111" s="77">
        <v>482037.34</v>
      </c>
      <c r="O111" s="77">
        <v>118.48</v>
      </c>
      <c r="P111" s="77">
        <v>571.11784043199998</v>
      </c>
      <c r="Q111" s="78">
        <v>2.9999999999999997E-4</v>
      </c>
      <c r="R111" s="78">
        <v>0</v>
      </c>
    </row>
    <row r="112" spans="2:18">
      <c r="B112" t="s">
        <v>3616</v>
      </c>
      <c r="C112" t="s">
        <v>3562</v>
      </c>
      <c r="D112" t="s">
        <v>3633</v>
      </c>
      <c r="E112"/>
      <c r="F112" t="s">
        <v>522</v>
      </c>
      <c r="G112" s="96">
        <v>41547</v>
      </c>
      <c r="H112" t="s">
        <v>209</v>
      </c>
      <c r="I112" s="77">
        <v>3.89</v>
      </c>
      <c r="J112" t="s">
        <v>381</v>
      </c>
      <c r="K112" t="s">
        <v>102</v>
      </c>
      <c r="L112" s="78">
        <v>5.0999999999999997E-2</v>
      </c>
      <c r="M112" s="78">
        <v>3.39E-2</v>
      </c>
      <c r="N112" s="77">
        <v>352710.96</v>
      </c>
      <c r="O112" s="77">
        <v>118.24</v>
      </c>
      <c r="P112" s="77">
        <v>417.04543910400002</v>
      </c>
      <c r="Q112" s="78">
        <v>2.0000000000000001E-4</v>
      </c>
      <c r="R112" s="78">
        <v>0</v>
      </c>
    </row>
    <row r="113" spans="2:18">
      <c r="B113" t="s">
        <v>3616</v>
      </c>
      <c r="C113" t="s">
        <v>3562</v>
      </c>
      <c r="D113" t="s">
        <v>3634</v>
      </c>
      <c r="E113"/>
      <c r="F113" t="s">
        <v>522</v>
      </c>
      <c r="G113" s="96">
        <v>41571</v>
      </c>
      <c r="H113" t="s">
        <v>209</v>
      </c>
      <c r="I113" s="77">
        <v>3.95</v>
      </c>
      <c r="J113" t="s">
        <v>381</v>
      </c>
      <c r="K113" t="s">
        <v>102</v>
      </c>
      <c r="L113" s="78">
        <v>5.0999999999999997E-2</v>
      </c>
      <c r="M113" s="78">
        <v>2.3E-2</v>
      </c>
      <c r="N113" s="77">
        <v>171980.18</v>
      </c>
      <c r="O113" s="77">
        <v>123.24</v>
      </c>
      <c r="P113" s="77">
        <v>211.94837383199999</v>
      </c>
      <c r="Q113" s="78">
        <v>1E-4</v>
      </c>
      <c r="R113" s="78">
        <v>0</v>
      </c>
    </row>
    <row r="114" spans="2:18">
      <c r="B114" t="s">
        <v>3616</v>
      </c>
      <c r="C114" t="s">
        <v>3562</v>
      </c>
      <c r="D114" t="s">
        <v>3635</v>
      </c>
      <c r="E114"/>
      <c r="F114" t="s">
        <v>522</v>
      </c>
      <c r="G114" s="96">
        <v>41597</v>
      </c>
      <c r="H114" t="s">
        <v>209</v>
      </c>
      <c r="I114" s="77">
        <v>3.95</v>
      </c>
      <c r="J114" t="s">
        <v>381</v>
      </c>
      <c r="K114" t="s">
        <v>102</v>
      </c>
      <c r="L114" s="78">
        <v>5.0999999999999997E-2</v>
      </c>
      <c r="M114" s="78">
        <v>2.3300000000000001E-2</v>
      </c>
      <c r="N114" s="77">
        <v>44415.519999999997</v>
      </c>
      <c r="O114" s="77">
        <v>122.75</v>
      </c>
      <c r="P114" s="77">
        <v>54.5200508</v>
      </c>
      <c r="Q114" s="78">
        <v>0</v>
      </c>
      <c r="R114" s="78">
        <v>0</v>
      </c>
    </row>
    <row r="115" spans="2:18">
      <c r="B115" t="s">
        <v>3616</v>
      </c>
      <c r="C115" t="s">
        <v>3562</v>
      </c>
      <c r="D115" t="s">
        <v>3636</v>
      </c>
      <c r="E115"/>
      <c r="F115" t="s">
        <v>522</v>
      </c>
      <c r="G115" s="96">
        <v>41630</v>
      </c>
      <c r="H115" t="s">
        <v>209</v>
      </c>
      <c r="I115" s="77">
        <v>3.93</v>
      </c>
      <c r="J115" t="s">
        <v>381</v>
      </c>
      <c r="K115" t="s">
        <v>102</v>
      </c>
      <c r="L115" s="78">
        <v>5.0999999999999997E-2</v>
      </c>
      <c r="M115" s="78">
        <v>2.5399999999999999E-2</v>
      </c>
      <c r="N115" s="77">
        <v>505305.22</v>
      </c>
      <c r="O115" s="77">
        <v>122.21</v>
      </c>
      <c r="P115" s="77">
        <v>617.53350936200002</v>
      </c>
      <c r="Q115" s="78">
        <v>2.9999999999999997E-4</v>
      </c>
      <c r="R115" s="78">
        <v>0</v>
      </c>
    </row>
    <row r="116" spans="2:18">
      <c r="B116" t="s">
        <v>3616</v>
      </c>
      <c r="C116" t="s">
        <v>3562</v>
      </c>
      <c r="D116" t="s">
        <v>3637</v>
      </c>
      <c r="E116"/>
      <c r="F116" t="s">
        <v>522</v>
      </c>
      <c r="G116" s="96">
        <v>41666</v>
      </c>
      <c r="H116" t="s">
        <v>209</v>
      </c>
      <c r="I116" s="77">
        <v>3.94</v>
      </c>
      <c r="J116" t="s">
        <v>381</v>
      </c>
      <c r="K116" t="s">
        <v>102</v>
      </c>
      <c r="L116" s="78">
        <v>5.0999999999999997E-2</v>
      </c>
      <c r="M116" s="78">
        <v>2.5399999999999999E-2</v>
      </c>
      <c r="N116" s="77">
        <v>97736.03</v>
      </c>
      <c r="O116" s="77">
        <v>122.12</v>
      </c>
      <c r="P116" s="77">
        <v>119.355239836</v>
      </c>
      <c r="Q116" s="78">
        <v>1E-4</v>
      </c>
      <c r="R116" s="78">
        <v>0</v>
      </c>
    </row>
    <row r="117" spans="2:18">
      <c r="B117" t="s">
        <v>3616</v>
      </c>
      <c r="C117" t="s">
        <v>3562</v>
      </c>
      <c r="D117" t="s">
        <v>3638</v>
      </c>
      <c r="E117"/>
      <c r="F117" t="s">
        <v>522</v>
      </c>
      <c r="G117" s="96">
        <v>41696</v>
      </c>
      <c r="H117" t="s">
        <v>209</v>
      </c>
      <c r="I117" s="77">
        <v>3.94</v>
      </c>
      <c r="J117" t="s">
        <v>381</v>
      </c>
      <c r="K117" t="s">
        <v>102</v>
      </c>
      <c r="L117" s="78">
        <v>5.0999999999999997E-2</v>
      </c>
      <c r="M117" s="78">
        <v>2.5399999999999999E-2</v>
      </c>
      <c r="N117" s="77">
        <v>94070.89</v>
      </c>
      <c r="O117" s="77">
        <v>122.84</v>
      </c>
      <c r="P117" s="77">
        <v>115.55668127600001</v>
      </c>
      <c r="Q117" s="78">
        <v>1E-4</v>
      </c>
      <c r="R117" s="78">
        <v>0</v>
      </c>
    </row>
    <row r="118" spans="2:18">
      <c r="B118" t="s">
        <v>3616</v>
      </c>
      <c r="C118" t="s">
        <v>3562</v>
      </c>
      <c r="D118" t="s">
        <v>3639</v>
      </c>
      <c r="E118"/>
      <c r="F118" t="s">
        <v>522</v>
      </c>
      <c r="G118" s="96">
        <v>41725</v>
      </c>
      <c r="H118" t="s">
        <v>209</v>
      </c>
      <c r="I118" s="77">
        <v>3.94</v>
      </c>
      <c r="J118" t="s">
        <v>381</v>
      </c>
      <c r="K118" t="s">
        <v>102</v>
      </c>
      <c r="L118" s="78">
        <v>5.0999999999999997E-2</v>
      </c>
      <c r="M118" s="78">
        <v>2.5399999999999999E-2</v>
      </c>
      <c r="N118" s="77">
        <v>187345.05</v>
      </c>
      <c r="O118" s="77">
        <v>123.07</v>
      </c>
      <c r="P118" s="77">
        <v>230.56555303499999</v>
      </c>
      <c r="Q118" s="78">
        <v>1E-4</v>
      </c>
      <c r="R118" s="78">
        <v>0</v>
      </c>
    </row>
    <row r="119" spans="2:18">
      <c r="B119" t="s">
        <v>3616</v>
      </c>
      <c r="C119" t="s">
        <v>3562</v>
      </c>
      <c r="D119" t="s">
        <v>3640</v>
      </c>
      <c r="E119"/>
      <c r="F119" t="s">
        <v>522</v>
      </c>
      <c r="G119" s="96">
        <v>41787</v>
      </c>
      <c r="H119" t="s">
        <v>209</v>
      </c>
      <c r="I119" s="77">
        <v>3.94</v>
      </c>
      <c r="J119" t="s">
        <v>381</v>
      </c>
      <c r="K119" t="s">
        <v>102</v>
      </c>
      <c r="L119" s="78">
        <v>5.0999999999999997E-2</v>
      </c>
      <c r="M119" s="78">
        <v>2.5399999999999999E-2</v>
      </c>
      <c r="N119" s="77">
        <v>117946.27</v>
      </c>
      <c r="O119" s="77">
        <v>122.59</v>
      </c>
      <c r="P119" s="77">
        <v>144.59033239300001</v>
      </c>
      <c r="Q119" s="78">
        <v>1E-4</v>
      </c>
      <c r="R119" s="78">
        <v>0</v>
      </c>
    </row>
    <row r="120" spans="2:18">
      <c r="B120" t="s">
        <v>3616</v>
      </c>
      <c r="C120" t="s">
        <v>3562</v>
      </c>
      <c r="D120" t="s">
        <v>3641</v>
      </c>
      <c r="E120"/>
      <c r="F120" t="s">
        <v>522</v>
      </c>
      <c r="G120" s="96">
        <v>41815</v>
      </c>
      <c r="H120" t="s">
        <v>209</v>
      </c>
      <c r="I120" s="77">
        <v>3.94</v>
      </c>
      <c r="J120" t="s">
        <v>381</v>
      </c>
      <c r="K120" t="s">
        <v>102</v>
      </c>
      <c r="L120" s="78">
        <v>5.0999999999999997E-2</v>
      </c>
      <c r="M120" s="78">
        <v>2.5399999999999999E-2</v>
      </c>
      <c r="N120" s="77">
        <v>66315.740000000005</v>
      </c>
      <c r="O120" s="77">
        <v>122.48</v>
      </c>
      <c r="P120" s="77">
        <v>81.223518351999999</v>
      </c>
      <c r="Q120" s="78">
        <v>0</v>
      </c>
      <c r="R120" s="78">
        <v>0</v>
      </c>
    </row>
    <row r="121" spans="2:18">
      <c r="B121" t="s">
        <v>3616</v>
      </c>
      <c r="C121" t="s">
        <v>3562</v>
      </c>
      <c r="D121" t="s">
        <v>3642</v>
      </c>
      <c r="E121"/>
      <c r="F121" t="s">
        <v>522</v>
      </c>
      <c r="G121" s="96">
        <v>41836</v>
      </c>
      <c r="H121" t="s">
        <v>209</v>
      </c>
      <c r="I121" s="77">
        <v>3.94</v>
      </c>
      <c r="J121" t="s">
        <v>381</v>
      </c>
      <c r="K121" t="s">
        <v>102</v>
      </c>
      <c r="L121" s="78">
        <v>5.0999999999999997E-2</v>
      </c>
      <c r="M121" s="78">
        <v>2.5399999999999999E-2</v>
      </c>
      <c r="N121" s="77">
        <v>197148.93</v>
      </c>
      <c r="O121" s="77">
        <v>122.12</v>
      </c>
      <c r="P121" s="77">
        <v>240.75827331599999</v>
      </c>
      <c r="Q121" s="78">
        <v>1E-4</v>
      </c>
      <c r="R121" s="78">
        <v>0</v>
      </c>
    </row>
    <row r="122" spans="2:18">
      <c r="B122" t="s">
        <v>3616</v>
      </c>
      <c r="C122" t="s">
        <v>3562</v>
      </c>
      <c r="D122" t="s">
        <v>3643</v>
      </c>
      <c r="E122"/>
      <c r="F122" t="s">
        <v>522</v>
      </c>
      <c r="G122" s="96">
        <v>41911</v>
      </c>
      <c r="H122" t="s">
        <v>209</v>
      </c>
      <c r="I122" s="77">
        <v>3.94</v>
      </c>
      <c r="J122" t="s">
        <v>381</v>
      </c>
      <c r="K122" t="s">
        <v>102</v>
      </c>
      <c r="L122" s="78">
        <v>5.0999999999999997E-2</v>
      </c>
      <c r="M122" s="78">
        <v>2.5399999999999999E-2</v>
      </c>
      <c r="N122" s="77">
        <v>77380.69</v>
      </c>
      <c r="O122" s="77">
        <v>122.12</v>
      </c>
      <c r="P122" s="77">
        <v>94.497298627999996</v>
      </c>
      <c r="Q122" s="78">
        <v>0</v>
      </c>
      <c r="R122" s="78">
        <v>0</v>
      </c>
    </row>
    <row r="123" spans="2:18">
      <c r="B123" t="s">
        <v>3616</v>
      </c>
      <c r="C123" t="s">
        <v>3562</v>
      </c>
      <c r="D123" t="s">
        <v>3644</v>
      </c>
      <c r="E123"/>
      <c r="F123" t="s">
        <v>522</v>
      </c>
      <c r="G123" s="96">
        <v>42033</v>
      </c>
      <c r="H123" t="s">
        <v>209</v>
      </c>
      <c r="I123" s="77">
        <v>3.94</v>
      </c>
      <c r="J123" t="s">
        <v>381</v>
      </c>
      <c r="K123" t="s">
        <v>102</v>
      </c>
      <c r="L123" s="78">
        <v>5.0999999999999997E-2</v>
      </c>
      <c r="M123" s="78">
        <v>2.5399999999999999E-2</v>
      </c>
      <c r="N123" s="77">
        <v>515083.61</v>
      </c>
      <c r="O123" s="77">
        <v>122.36</v>
      </c>
      <c r="P123" s="77">
        <v>630.25630519599997</v>
      </c>
      <c r="Q123" s="78">
        <v>2.9999999999999997E-4</v>
      </c>
      <c r="R123" s="78">
        <v>0</v>
      </c>
    </row>
    <row r="124" spans="2:18">
      <c r="B124" t="s">
        <v>3616</v>
      </c>
      <c r="C124" t="s">
        <v>3562</v>
      </c>
      <c r="D124" t="s">
        <v>3645</v>
      </c>
      <c r="E124"/>
      <c r="F124" t="s">
        <v>522</v>
      </c>
      <c r="G124" s="96">
        <v>42054</v>
      </c>
      <c r="H124" t="s">
        <v>209</v>
      </c>
      <c r="I124" s="77">
        <v>3.93</v>
      </c>
      <c r="J124" t="s">
        <v>381</v>
      </c>
      <c r="K124" t="s">
        <v>102</v>
      </c>
      <c r="L124" s="78">
        <v>5.0999999999999997E-2</v>
      </c>
      <c r="M124" s="78">
        <v>2.5399999999999999E-2</v>
      </c>
      <c r="N124" s="77">
        <v>1006169.81</v>
      </c>
      <c r="O124" s="77">
        <v>123.44</v>
      </c>
      <c r="P124" s="77">
        <v>1242.016013464</v>
      </c>
      <c r="Q124" s="78">
        <v>5.9999999999999995E-4</v>
      </c>
      <c r="R124" s="78">
        <v>1E-4</v>
      </c>
    </row>
    <row r="125" spans="2:18">
      <c r="B125" t="s">
        <v>3616</v>
      </c>
      <c r="C125" t="s">
        <v>3562</v>
      </c>
      <c r="D125" t="s">
        <v>3646</v>
      </c>
      <c r="E125"/>
      <c r="F125" t="s">
        <v>522</v>
      </c>
      <c r="G125" s="96">
        <v>41422</v>
      </c>
      <c r="H125" t="s">
        <v>209</v>
      </c>
      <c r="I125" s="77">
        <v>3.96</v>
      </c>
      <c r="J125" t="s">
        <v>381</v>
      </c>
      <c r="K125" t="s">
        <v>102</v>
      </c>
      <c r="L125" s="78">
        <v>5.0999999999999997E-2</v>
      </c>
      <c r="M125" s="78">
        <v>2.1299999999999999E-2</v>
      </c>
      <c r="N125" s="77">
        <v>106869.04</v>
      </c>
      <c r="O125" s="77">
        <v>125.78</v>
      </c>
      <c r="P125" s="77">
        <v>134.419878512</v>
      </c>
      <c r="Q125" s="78">
        <v>1E-4</v>
      </c>
      <c r="R125" s="78">
        <v>0</v>
      </c>
    </row>
    <row r="126" spans="2:18">
      <c r="B126" t="s">
        <v>3616</v>
      </c>
      <c r="C126" t="s">
        <v>3562</v>
      </c>
      <c r="D126" t="s">
        <v>3647</v>
      </c>
      <c r="E126"/>
      <c r="F126" t="s">
        <v>522</v>
      </c>
      <c r="G126" s="96">
        <v>42565</v>
      </c>
      <c r="H126" t="s">
        <v>209</v>
      </c>
      <c r="I126" s="77">
        <v>3.94</v>
      </c>
      <c r="J126" t="s">
        <v>381</v>
      </c>
      <c r="K126" t="s">
        <v>102</v>
      </c>
      <c r="L126" s="78">
        <v>5.0999999999999997E-2</v>
      </c>
      <c r="M126" s="78">
        <v>2.5399999999999999E-2</v>
      </c>
      <c r="N126" s="77">
        <v>1228119.74</v>
      </c>
      <c r="O126" s="77">
        <v>123.94</v>
      </c>
      <c r="P126" s="77">
        <v>1522.131605756</v>
      </c>
      <c r="Q126" s="78">
        <v>8.0000000000000004E-4</v>
      </c>
      <c r="R126" s="78">
        <v>1E-4</v>
      </c>
    </row>
    <row r="127" spans="2:18">
      <c r="B127" t="s">
        <v>3616</v>
      </c>
      <c r="C127" t="s">
        <v>3562</v>
      </c>
      <c r="D127" t="s">
        <v>3648</v>
      </c>
      <c r="E127"/>
      <c r="F127" t="s">
        <v>522</v>
      </c>
      <c r="G127" s="96">
        <v>40871</v>
      </c>
      <c r="H127" t="s">
        <v>209</v>
      </c>
      <c r="I127" s="77">
        <v>3.94</v>
      </c>
      <c r="J127" t="s">
        <v>381</v>
      </c>
      <c r="K127" t="s">
        <v>102</v>
      </c>
      <c r="L127" s="78">
        <v>5.1900000000000002E-2</v>
      </c>
      <c r="M127" s="78">
        <v>2.5399999999999999E-2</v>
      </c>
      <c r="N127" s="77">
        <v>242590.69</v>
      </c>
      <c r="O127" s="77">
        <v>126.66</v>
      </c>
      <c r="P127" s="77">
        <v>307.265367954</v>
      </c>
      <c r="Q127" s="78">
        <v>2.0000000000000001E-4</v>
      </c>
      <c r="R127" s="78">
        <v>0</v>
      </c>
    </row>
    <row r="128" spans="2:18">
      <c r="B128" t="s">
        <v>3616</v>
      </c>
      <c r="C128" t="s">
        <v>3562</v>
      </c>
      <c r="D128" t="s">
        <v>3649</v>
      </c>
      <c r="E128"/>
      <c r="F128" t="s">
        <v>522</v>
      </c>
      <c r="G128" s="96">
        <v>40570</v>
      </c>
      <c r="H128" t="s">
        <v>209</v>
      </c>
      <c r="I128" s="77">
        <v>3.96</v>
      </c>
      <c r="J128" t="s">
        <v>381</v>
      </c>
      <c r="K128" t="s">
        <v>102</v>
      </c>
      <c r="L128" s="78">
        <v>5.0999999999999997E-2</v>
      </c>
      <c r="M128" s="78">
        <v>2.12E-2</v>
      </c>
      <c r="N128" s="77">
        <v>6227111.8600000003</v>
      </c>
      <c r="O128" s="77">
        <v>131.21</v>
      </c>
      <c r="P128" s="77">
        <v>8170.5934715060002</v>
      </c>
      <c r="Q128" s="78">
        <v>4.1999999999999997E-3</v>
      </c>
      <c r="R128" s="78">
        <v>5.9999999999999995E-4</v>
      </c>
    </row>
    <row r="129" spans="2:18">
      <c r="B129" t="s">
        <v>3650</v>
      </c>
      <c r="C129" t="s">
        <v>3518</v>
      </c>
      <c r="D129" t="s">
        <v>3651</v>
      </c>
      <c r="E129"/>
      <c r="F129" t="s">
        <v>527</v>
      </c>
      <c r="G129" s="96">
        <v>41423</v>
      </c>
      <c r="H129" t="s">
        <v>150</v>
      </c>
      <c r="I129" s="77">
        <v>2.78</v>
      </c>
      <c r="J129" t="s">
        <v>367</v>
      </c>
      <c r="K129" t="s">
        <v>102</v>
      </c>
      <c r="L129" s="78">
        <v>0.05</v>
      </c>
      <c r="M129" s="78">
        <v>2.1999999999999999E-2</v>
      </c>
      <c r="N129" s="77">
        <v>2287405.9900000002</v>
      </c>
      <c r="O129" s="77">
        <v>123.52</v>
      </c>
      <c r="P129" s="77">
        <v>2825.4038788480002</v>
      </c>
      <c r="Q129" s="78">
        <v>1.5E-3</v>
      </c>
      <c r="R129" s="78">
        <v>2.0000000000000001E-4</v>
      </c>
    </row>
    <row r="130" spans="2:18">
      <c r="B130" t="s">
        <v>3650</v>
      </c>
      <c r="C130" t="s">
        <v>3518</v>
      </c>
      <c r="D130" t="s">
        <v>3652</v>
      </c>
      <c r="E130"/>
      <c r="F130" t="s">
        <v>527</v>
      </c>
      <c r="G130" s="96">
        <v>41423</v>
      </c>
      <c r="H130" t="s">
        <v>150</v>
      </c>
      <c r="I130" s="77">
        <v>2.78</v>
      </c>
      <c r="J130" t="s">
        <v>367</v>
      </c>
      <c r="K130" t="s">
        <v>102</v>
      </c>
      <c r="L130" s="78">
        <v>0.05</v>
      </c>
      <c r="M130" s="78">
        <v>2.1999999999999999E-2</v>
      </c>
      <c r="N130" s="77">
        <v>735675.23</v>
      </c>
      <c r="O130" s="77">
        <v>123.52</v>
      </c>
      <c r="P130" s="77">
        <v>908.70604409600003</v>
      </c>
      <c r="Q130" s="78">
        <v>5.0000000000000001E-4</v>
      </c>
      <c r="R130" s="78">
        <v>1E-4</v>
      </c>
    </row>
    <row r="131" spans="2:18">
      <c r="B131" t="s">
        <v>3650</v>
      </c>
      <c r="C131" t="s">
        <v>3518</v>
      </c>
      <c r="D131" t="s">
        <v>3653</v>
      </c>
      <c r="E131"/>
      <c r="F131" t="s">
        <v>527</v>
      </c>
      <c r="G131" s="96">
        <v>40489</v>
      </c>
      <c r="H131" t="s">
        <v>150</v>
      </c>
      <c r="I131" s="77">
        <v>1.73</v>
      </c>
      <c r="J131" t="s">
        <v>367</v>
      </c>
      <c r="K131" t="s">
        <v>102</v>
      </c>
      <c r="L131" s="78">
        <v>5.7000000000000002E-2</v>
      </c>
      <c r="M131" s="78">
        <v>2.35E-2</v>
      </c>
      <c r="N131" s="77">
        <v>1556222.11</v>
      </c>
      <c r="O131" s="77">
        <v>126.03</v>
      </c>
      <c r="P131" s="77">
        <v>1961.306725233</v>
      </c>
      <c r="Q131" s="78">
        <v>1E-3</v>
      </c>
      <c r="R131" s="78">
        <v>1E-4</v>
      </c>
    </row>
    <row r="132" spans="2:18">
      <c r="B132" t="s">
        <v>3650</v>
      </c>
      <c r="C132" t="s">
        <v>3518</v>
      </c>
      <c r="D132" t="s">
        <v>3654</v>
      </c>
      <c r="E132"/>
      <c r="F132" t="s">
        <v>527</v>
      </c>
      <c r="G132" s="96">
        <v>42631</v>
      </c>
      <c r="H132" t="s">
        <v>150</v>
      </c>
      <c r="I132" s="77">
        <v>6.75</v>
      </c>
      <c r="J132" t="s">
        <v>367</v>
      </c>
      <c r="K132" t="s">
        <v>102</v>
      </c>
      <c r="L132" s="78">
        <v>4.1000000000000002E-2</v>
      </c>
      <c r="M132" s="78">
        <v>2.75E-2</v>
      </c>
      <c r="N132" s="77">
        <v>2413933.88</v>
      </c>
      <c r="O132" s="77">
        <v>124.25</v>
      </c>
      <c r="P132" s="77">
        <v>2999.3128459</v>
      </c>
      <c r="Q132" s="78">
        <v>1.5E-3</v>
      </c>
      <c r="R132" s="78">
        <v>2.0000000000000001E-4</v>
      </c>
    </row>
    <row r="133" spans="2:18">
      <c r="B133" t="s">
        <v>3650</v>
      </c>
      <c r="C133" t="s">
        <v>3518</v>
      </c>
      <c r="D133" t="s">
        <v>3655</v>
      </c>
      <c r="E133"/>
      <c r="F133" t="s">
        <v>527</v>
      </c>
      <c r="G133" s="96">
        <v>42352</v>
      </c>
      <c r="H133" t="s">
        <v>150</v>
      </c>
      <c r="I133" s="77">
        <v>5.0199999999999996</v>
      </c>
      <c r="J133" t="s">
        <v>367</v>
      </c>
      <c r="K133" t="s">
        <v>102</v>
      </c>
      <c r="L133" s="78">
        <v>0.05</v>
      </c>
      <c r="M133" s="78">
        <v>2.5000000000000001E-2</v>
      </c>
      <c r="N133" s="77">
        <v>2708037.7</v>
      </c>
      <c r="O133" s="77">
        <v>128.26</v>
      </c>
      <c r="P133" s="77">
        <v>3473.3291540199998</v>
      </c>
      <c r="Q133" s="78">
        <v>1.8E-3</v>
      </c>
      <c r="R133" s="78">
        <v>2.0000000000000001E-4</v>
      </c>
    </row>
    <row r="134" spans="2:18">
      <c r="B134" t="s">
        <v>3650</v>
      </c>
      <c r="C134" t="s">
        <v>3518</v>
      </c>
      <c r="D134" t="s">
        <v>3656</v>
      </c>
      <c r="E134"/>
      <c r="F134" t="s">
        <v>527</v>
      </c>
      <c r="G134" s="96">
        <v>42352</v>
      </c>
      <c r="H134" t="s">
        <v>150</v>
      </c>
      <c r="I134" s="77">
        <v>6.8</v>
      </c>
      <c r="J134" t="s">
        <v>367</v>
      </c>
      <c r="K134" t="s">
        <v>102</v>
      </c>
      <c r="L134" s="78">
        <v>4.1000000000000002E-2</v>
      </c>
      <c r="M134" s="78">
        <v>2.4899999999999999E-2</v>
      </c>
      <c r="N134" s="77">
        <v>8134550.29</v>
      </c>
      <c r="O134" s="77">
        <v>125.94</v>
      </c>
      <c r="P134" s="77">
        <v>10244.652635226001</v>
      </c>
      <c r="Q134" s="78">
        <v>5.3E-3</v>
      </c>
      <c r="R134" s="78">
        <v>6.9999999999999999E-4</v>
      </c>
    </row>
    <row r="135" spans="2:18">
      <c r="B135" t="s">
        <v>3650</v>
      </c>
      <c r="C135" t="s">
        <v>3518</v>
      </c>
      <c r="D135" t="s">
        <v>3657</v>
      </c>
      <c r="E135"/>
      <c r="F135" t="s">
        <v>527</v>
      </c>
      <c r="G135" s="96">
        <v>44223</v>
      </c>
      <c r="H135" t="s">
        <v>150</v>
      </c>
      <c r="I135" s="77">
        <v>12.52</v>
      </c>
      <c r="J135" t="s">
        <v>367</v>
      </c>
      <c r="K135" t="s">
        <v>102</v>
      </c>
      <c r="L135" s="78">
        <v>2.1499999999999998E-2</v>
      </c>
      <c r="M135" s="78">
        <v>3.7100000000000001E-2</v>
      </c>
      <c r="N135" s="77">
        <v>11029696.82</v>
      </c>
      <c r="O135" s="77">
        <v>92.33</v>
      </c>
      <c r="P135" s="77">
        <v>10183.719073906001</v>
      </c>
      <c r="Q135" s="78">
        <v>5.3E-3</v>
      </c>
      <c r="R135" s="78">
        <v>6.9999999999999999E-4</v>
      </c>
    </row>
    <row r="136" spans="2:18">
      <c r="B136" t="s">
        <v>3658</v>
      </c>
      <c r="C136" t="s">
        <v>3562</v>
      </c>
      <c r="D136" t="s">
        <v>3659</v>
      </c>
      <c r="E136"/>
      <c r="F136" t="s">
        <v>527</v>
      </c>
      <c r="G136" s="96">
        <v>41767</v>
      </c>
      <c r="H136" t="s">
        <v>150</v>
      </c>
      <c r="I136" s="77">
        <v>5.16</v>
      </c>
      <c r="J136" t="s">
        <v>718</v>
      </c>
      <c r="K136" t="s">
        <v>102</v>
      </c>
      <c r="L136" s="78">
        <v>5.3499999999999999E-2</v>
      </c>
      <c r="M136" s="78">
        <v>2.87E-2</v>
      </c>
      <c r="N136" s="77">
        <v>141255.13</v>
      </c>
      <c r="O136" s="77">
        <v>127.24</v>
      </c>
      <c r="P136" s="77">
        <v>179.73302741200001</v>
      </c>
      <c r="Q136" s="78">
        <v>1E-4</v>
      </c>
      <c r="R136" s="78">
        <v>0</v>
      </c>
    </row>
    <row r="137" spans="2:18">
      <c r="B137" t="s">
        <v>3658</v>
      </c>
      <c r="C137" t="s">
        <v>3562</v>
      </c>
      <c r="D137" t="s">
        <v>3660</v>
      </c>
      <c r="E137"/>
      <c r="F137" t="s">
        <v>527</v>
      </c>
      <c r="G137" s="96">
        <v>41767</v>
      </c>
      <c r="H137" t="s">
        <v>150</v>
      </c>
      <c r="I137" s="77">
        <v>4.49</v>
      </c>
      <c r="J137" t="s">
        <v>718</v>
      </c>
      <c r="K137" t="s">
        <v>102</v>
      </c>
      <c r="L137" s="78">
        <v>5.3499999999999999E-2</v>
      </c>
      <c r="M137" s="78">
        <v>2.47E-2</v>
      </c>
      <c r="N137" s="77">
        <v>180492.64</v>
      </c>
      <c r="O137" s="77">
        <v>127.24</v>
      </c>
      <c r="P137" s="77">
        <v>229.65883513599999</v>
      </c>
      <c r="Q137" s="78">
        <v>1E-4</v>
      </c>
      <c r="R137" s="78">
        <v>0</v>
      </c>
    </row>
    <row r="138" spans="2:18">
      <c r="B138" t="s">
        <v>3658</v>
      </c>
      <c r="C138" t="s">
        <v>3562</v>
      </c>
      <c r="D138" t="s">
        <v>3661</v>
      </c>
      <c r="E138"/>
      <c r="F138" t="s">
        <v>527</v>
      </c>
      <c r="G138" s="96">
        <v>41281</v>
      </c>
      <c r="H138" t="s">
        <v>150</v>
      </c>
      <c r="I138" s="77">
        <v>4.53</v>
      </c>
      <c r="J138" t="s">
        <v>718</v>
      </c>
      <c r="K138" t="s">
        <v>102</v>
      </c>
      <c r="L138" s="78">
        <v>5.3499999999999999E-2</v>
      </c>
      <c r="M138" s="78">
        <v>1.8599999999999998E-2</v>
      </c>
      <c r="N138" s="77">
        <v>1199954.6200000001</v>
      </c>
      <c r="O138" s="77">
        <v>132.66999999999999</v>
      </c>
      <c r="P138" s="77">
        <v>1591.979794354</v>
      </c>
      <c r="Q138" s="78">
        <v>8.0000000000000004E-4</v>
      </c>
      <c r="R138" s="78">
        <v>1E-4</v>
      </c>
    </row>
    <row r="139" spans="2:18">
      <c r="B139" t="s">
        <v>3658</v>
      </c>
      <c r="C139" t="s">
        <v>3562</v>
      </c>
      <c r="D139" t="s">
        <v>3662</v>
      </c>
      <c r="E139"/>
      <c r="F139" t="s">
        <v>527</v>
      </c>
      <c r="G139" s="96">
        <v>41767</v>
      </c>
      <c r="H139" t="s">
        <v>150</v>
      </c>
      <c r="I139" s="77">
        <v>4.49</v>
      </c>
      <c r="J139" t="s">
        <v>718</v>
      </c>
      <c r="K139" t="s">
        <v>102</v>
      </c>
      <c r="L139" s="78">
        <v>5.3499999999999999E-2</v>
      </c>
      <c r="M139" s="78">
        <v>2.47E-2</v>
      </c>
      <c r="N139" s="77">
        <v>211882.67</v>
      </c>
      <c r="O139" s="77">
        <v>127.24</v>
      </c>
      <c r="P139" s="77">
        <v>269.59950930799999</v>
      </c>
      <c r="Q139" s="78">
        <v>1E-4</v>
      </c>
      <c r="R139" s="78">
        <v>0</v>
      </c>
    </row>
    <row r="140" spans="2:18">
      <c r="B140" t="s">
        <v>3658</v>
      </c>
      <c r="C140" t="s">
        <v>3562</v>
      </c>
      <c r="D140" t="s">
        <v>3663</v>
      </c>
      <c r="E140"/>
      <c r="F140" t="s">
        <v>527</v>
      </c>
      <c r="G140" s="96">
        <v>41281</v>
      </c>
      <c r="H140" t="s">
        <v>150</v>
      </c>
      <c r="I140" s="77">
        <v>4.53</v>
      </c>
      <c r="J140" t="s">
        <v>718</v>
      </c>
      <c r="K140" t="s">
        <v>102</v>
      </c>
      <c r="L140" s="78">
        <v>5.3499999999999999E-2</v>
      </c>
      <c r="M140" s="78">
        <v>1.8599999999999998E-2</v>
      </c>
      <c r="N140" s="77">
        <v>864374.09</v>
      </c>
      <c r="O140" s="77">
        <v>132.66999999999999</v>
      </c>
      <c r="P140" s="77">
        <v>1146.7651052030001</v>
      </c>
      <c r="Q140" s="78">
        <v>5.9999999999999995E-4</v>
      </c>
      <c r="R140" s="78">
        <v>1E-4</v>
      </c>
    </row>
    <row r="141" spans="2:18">
      <c r="B141" t="s">
        <v>3658</v>
      </c>
      <c r="C141" t="s">
        <v>3562</v>
      </c>
      <c r="D141" t="s">
        <v>3664</v>
      </c>
      <c r="E141"/>
      <c r="F141" t="s">
        <v>527</v>
      </c>
      <c r="G141" s="96">
        <v>41767</v>
      </c>
      <c r="H141" t="s">
        <v>150</v>
      </c>
      <c r="I141" s="77">
        <v>4.49</v>
      </c>
      <c r="J141" t="s">
        <v>718</v>
      </c>
      <c r="K141" t="s">
        <v>102</v>
      </c>
      <c r="L141" s="78">
        <v>5.3499999999999999E-2</v>
      </c>
      <c r="M141" s="78">
        <v>2.47E-2</v>
      </c>
      <c r="N141" s="77">
        <v>172605.57</v>
      </c>
      <c r="O141" s="77">
        <v>127.24</v>
      </c>
      <c r="P141" s="77">
        <v>219.623327268</v>
      </c>
      <c r="Q141" s="78">
        <v>1E-4</v>
      </c>
      <c r="R141" s="78">
        <v>0</v>
      </c>
    </row>
    <row r="142" spans="2:18">
      <c r="B142" t="s">
        <v>3658</v>
      </c>
      <c r="C142" t="s">
        <v>3562</v>
      </c>
      <c r="D142" t="s">
        <v>3665</v>
      </c>
      <c r="E142"/>
      <c r="F142" t="s">
        <v>527</v>
      </c>
      <c r="G142" s="96">
        <v>41281</v>
      </c>
      <c r="H142" t="s">
        <v>150</v>
      </c>
      <c r="I142" s="77">
        <v>4.53</v>
      </c>
      <c r="J142" t="s">
        <v>718</v>
      </c>
      <c r="K142" t="s">
        <v>102</v>
      </c>
      <c r="L142" s="78">
        <v>5.3499999999999999E-2</v>
      </c>
      <c r="M142" s="78">
        <v>1.8599999999999998E-2</v>
      </c>
      <c r="N142" s="77">
        <v>1038096.36</v>
      </c>
      <c r="O142" s="77">
        <v>132.66999999999999</v>
      </c>
      <c r="P142" s="77">
        <v>1377.242440812</v>
      </c>
      <c r="Q142" s="78">
        <v>6.9999999999999999E-4</v>
      </c>
      <c r="R142" s="78">
        <v>1E-4</v>
      </c>
    </row>
    <row r="143" spans="2:18">
      <c r="B143" t="s">
        <v>3658</v>
      </c>
      <c r="C143" t="s">
        <v>3562</v>
      </c>
      <c r="D143" t="s">
        <v>3666</v>
      </c>
      <c r="E143"/>
      <c r="F143" t="s">
        <v>527</v>
      </c>
      <c r="G143" s="96">
        <v>41767</v>
      </c>
      <c r="H143" t="s">
        <v>150</v>
      </c>
      <c r="I143" s="77">
        <v>4.49</v>
      </c>
      <c r="J143" t="s">
        <v>718</v>
      </c>
      <c r="K143" t="s">
        <v>102</v>
      </c>
      <c r="L143" s="78">
        <v>5.3499999999999999E-2</v>
      </c>
      <c r="M143" s="78">
        <v>2.47E-2</v>
      </c>
      <c r="N143" s="77">
        <v>180492.65</v>
      </c>
      <c r="O143" s="77">
        <v>127.24</v>
      </c>
      <c r="P143" s="77">
        <v>229.65884786000001</v>
      </c>
      <c r="Q143" s="78">
        <v>1E-4</v>
      </c>
      <c r="R143" s="78">
        <v>0</v>
      </c>
    </row>
    <row r="144" spans="2:18">
      <c r="B144" t="s">
        <v>3658</v>
      </c>
      <c r="C144" t="s">
        <v>3562</v>
      </c>
      <c r="D144" t="s">
        <v>3667</v>
      </c>
      <c r="E144"/>
      <c r="F144" t="s">
        <v>527</v>
      </c>
      <c r="G144" s="96">
        <v>41269</v>
      </c>
      <c r="H144" t="s">
        <v>150</v>
      </c>
      <c r="I144" s="77">
        <v>4.53</v>
      </c>
      <c r="J144" t="s">
        <v>718</v>
      </c>
      <c r="K144" t="s">
        <v>102</v>
      </c>
      <c r="L144" s="78">
        <v>5.3499999999999999E-2</v>
      </c>
      <c r="M144" s="78">
        <v>1.8499999999999999E-2</v>
      </c>
      <c r="N144" s="77">
        <v>952453.98</v>
      </c>
      <c r="O144" s="77">
        <v>132.72999999999999</v>
      </c>
      <c r="P144" s="77">
        <v>1264.1921676540001</v>
      </c>
      <c r="Q144" s="78">
        <v>6.9999999999999999E-4</v>
      </c>
      <c r="R144" s="78">
        <v>1E-4</v>
      </c>
    </row>
    <row r="145" spans="2:18">
      <c r="B145" t="s">
        <v>3658</v>
      </c>
      <c r="C145" t="s">
        <v>3562</v>
      </c>
      <c r="D145" t="s">
        <v>3668</v>
      </c>
      <c r="E145"/>
      <c r="F145" t="s">
        <v>527</v>
      </c>
      <c r="G145" s="96">
        <v>41269</v>
      </c>
      <c r="H145" t="s">
        <v>150</v>
      </c>
      <c r="I145" s="77">
        <v>4.53</v>
      </c>
      <c r="J145" t="s">
        <v>718</v>
      </c>
      <c r="K145" t="s">
        <v>102</v>
      </c>
      <c r="L145" s="78">
        <v>5.3499999999999999E-2</v>
      </c>
      <c r="M145" s="78">
        <v>1.8499999999999999E-2</v>
      </c>
      <c r="N145" s="77">
        <v>896427.33</v>
      </c>
      <c r="O145" s="77">
        <v>132.72999999999999</v>
      </c>
      <c r="P145" s="77">
        <v>1189.8279951090001</v>
      </c>
      <c r="Q145" s="78">
        <v>5.9999999999999995E-4</v>
      </c>
      <c r="R145" s="78">
        <v>1E-4</v>
      </c>
    </row>
    <row r="146" spans="2:18">
      <c r="B146" t="s">
        <v>3669</v>
      </c>
      <c r="C146" t="s">
        <v>3518</v>
      </c>
      <c r="D146" t="s">
        <v>3670</v>
      </c>
      <c r="E146"/>
      <c r="F146" t="s">
        <v>527</v>
      </c>
      <c r="G146" s="96">
        <v>42052</v>
      </c>
      <c r="H146" t="s">
        <v>150</v>
      </c>
      <c r="I146" s="77">
        <v>4.13</v>
      </c>
      <c r="J146" t="s">
        <v>718</v>
      </c>
      <c r="K146" t="s">
        <v>102</v>
      </c>
      <c r="L146" s="78">
        <v>2.98E-2</v>
      </c>
      <c r="M146" s="78">
        <v>3.0700000000000002E-2</v>
      </c>
      <c r="N146" s="77">
        <v>2628907.96</v>
      </c>
      <c r="O146" s="77">
        <v>111.93</v>
      </c>
      <c r="P146" s="77">
        <v>2942.536679628</v>
      </c>
      <c r="Q146" s="78">
        <v>1.5E-3</v>
      </c>
      <c r="R146" s="78">
        <v>2.0000000000000001E-4</v>
      </c>
    </row>
    <row r="147" spans="2:18">
      <c r="B147" t="s">
        <v>3669</v>
      </c>
      <c r="C147" t="s">
        <v>3518</v>
      </c>
      <c r="D147" t="s">
        <v>3671</v>
      </c>
      <c r="E147"/>
      <c r="F147" t="s">
        <v>527</v>
      </c>
      <c r="G147" s="96">
        <v>42054</v>
      </c>
      <c r="H147" t="s">
        <v>150</v>
      </c>
      <c r="I147" s="77">
        <v>4.13</v>
      </c>
      <c r="J147" t="s">
        <v>718</v>
      </c>
      <c r="K147" t="s">
        <v>102</v>
      </c>
      <c r="L147" s="78">
        <v>2.98E-2</v>
      </c>
      <c r="M147" s="78">
        <v>3.0700000000000002E-2</v>
      </c>
      <c r="N147" s="77">
        <v>74346.95</v>
      </c>
      <c r="O147" s="77">
        <v>111.49</v>
      </c>
      <c r="P147" s="77">
        <v>82.889414555000002</v>
      </c>
      <c r="Q147" s="78">
        <v>0</v>
      </c>
      <c r="R147" s="78">
        <v>0</v>
      </c>
    </row>
    <row r="148" spans="2:18">
      <c r="B148" t="s">
        <v>3672</v>
      </c>
      <c r="C148" t="s">
        <v>3518</v>
      </c>
      <c r="D148" t="s">
        <v>3673</v>
      </c>
      <c r="E148"/>
      <c r="F148" t="s">
        <v>527</v>
      </c>
      <c r="G148" s="96">
        <v>42052</v>
      </c>
      <c r="H148" t="s">
        <v>150</v>
      </c>
      <c r="I148" s="77">
        <v>4.1399999999999997</v>
      </c>
      <c r="J148" t="s">
        <v>718</v>
      </c>
      <c r="K148" t="s">
        <v>102</v>
      </c>
      <c r="L148" s="78">
        <v>2.98E-2</v>
      </c>
      <c r="M148" s="78">
        <v>2.01E-2</v>
      </c>
      <c r="N148" s="77">
        <v>3620317.09</v>
      </c>
      <c r="O148" s="77">
        <v>116.81</v>
      </c>
      <c r="P148" s="77">
        <v>4228.8923928289996</v>
      </c>
      <c r="Q148" s="78">
        <v>2.2000000000000001E-3</v>
      </c>
      <c r="R148" s="78">
        <v>2.9999999999999997E-4</v>
      </c>
    </row>
    <row r="149" spans="2:18">
      <c r="B149" t="s">
        <v>3674</v>
      </c>
      <c r="C149" t="s">
        <v>3518</v>
      </c>
      <c r="D149" t="s">
        <v>3675</v>
      </c>
      <c r="E149"/>
      <c r="F149" t="s">
        <v>527</v>
      </c>
      <c r="G149" s="96">
        <v>42052</v>
      </c>
      <c r="H149" t="s">
        <v>150</v>
      </c>
      <c r="I149" s="77">
        <v>4.18</v>
      </c>
      <c r="J149" t="s">
        <v>718</v>
      </c>
      <c r="K149" t="s">
        <v>102</v>
      </c>
      <c r="L149" s="78">
        <v>2.98E-2</v>
      </c>
      <c r="M149" s="78">
        <v>1.9800000000000002E-2</v>
      </c>
      <c r="N149" s="77">
        <v>2981699</v>
      </c>
      <c r="O149" s="77">
        <v>117</v>
      </c>
      <c r="P149" s="77">
        <v>3488.5878299999999</v>
      </c>
      <c r="Q149" s="78">
        <v>1.8E-3</v>
      </c>
      <c r="R149" s="78">
        <v>2.0000000000000001E-4</v>
      </c>
    </row>
    <row r="150" spans="2:18">
      <c r="B150" t="s">
        <v>3676</v>
      </c>
      <c r="C150" t="s">
        <v>3518</v>
      </c>
      <c r="D150" t="s">
        <v>3677</v>
      </c>
      <c r="E150"/>
      <c r="F150" t="s">
        <v>522</v>
      </c>
      <c r="G150" s="96">
        <v>42901</v>
      </c>
      <c r="H150" t="s">
        <v>209</v>
      </c>
      <c r="I150" s="77">
        <v>0.96</v>
      </c>
      <c r="J150" t="s">
        <v>132</v>
      </c>
      <c r="K150" t="s">
        <v>102</v>
      </c>
      <c r="L150" s="78">
        <v>0.04</v>
      </c>
      <c r="M150" s="78">
        <v>6.1100000000000002E-2</v>
      </c>
      <c r="N150" s="77">
        <v>989260.54</v>
      </c>
      <c r="O150" s="77">
        <v>98.28</v>
      </c>
      <c r="P150" s="77">
        <v>972.24525871200001</v>
      </c>
      <c r="Q150" s="78">
        <v>5.0000000000000001E-4</v>
      </c>
      <c r="R150" s="78">
        <v>1E-4</v>
      </c>
    </row>
    <row r="151" spans="2:18">
      <c r="B151" s="88" t="s">
        <v>3678</v>
      </c>
      <c r="C151" t="s">
        <v>3518</v>
      </c>
      <c r="D151" t="s">
        <v>3679</v>
      </c>
      <c r="E151"/>
      <c r="F151" t="s">
        <v>336</v>
      </c>
      <c r="G151" s="96">
        <v>43899</v>
      </c>
      <c r="H151" t="s">
        <v>2262</v>
      </c>
      <c r="I151" s="77">
        <v>3.2</v>
      </c>
      <c r="J151" t="s">
        <v>127</v>
      </c>
      <c r="K151" t="s">
        <v>102</v>
      </c>
      <c r="L151" s="78">
        <v>2.3900000000000001E-2</v>
      </c>
      <c r="M151" s="78">
        <v>5.11E-2</v>
      </c>
      <c r="N151" s="77">
        <v>1109776.96</v>
      </c>
      <c r="O151" s="77">
        <v>92.95</v>
      </c>
      <c r="P151" s="77">
        <v>1031.5376843199999</v>
      </c>
      <c r="Q151" s="78">
        <v>5.0000000000000001E-4</v>
      </c>
      <c r="R151" s="78">
        <v>1E-4</v>
      </c>
    </row>
    <row r="152" spans="2:18">
      <c r="B152" s="88" t="s">
        <v>3678</v>
      </c>
      <c r="C152" t="s">
        <v>3518</v>
      </c>
      <c r="D152" t="s">
        <v>3680</v>
      </c>
      <c r="E152"/>
      <c r="F152" t="s">
        <v>336</v>
      </c>
      <c r="G152" s="96">
        <v>43899</v>
      </c>
      <c r="H152" t="s">
        <v>2262</v>
      </c>
      <c r="I152" s="77">
        <v>3.36</v>
      </c>
      <c r="J152" t="s">
        <v>127</v>
      </c>
      <c r="K152" t="s">
        <v>102</v>
      </c>
      <c r="L152" s="78">
        <v>1.2999999999999999E-2</v>
      </c>
      <c r="M152" s="78">
        <v>2.23E-2</v>
      </c>
      <c r="N152" s="77">
        <v>5750479.7800000003</v>
      </c>
      <c r="O152" s="77">
        <v>107.57</v>
      </c>
      <c r="P152" s="77">
        <v>6185.791099346</v>
      </c>
      <c r="Q152" s="78">
        <v>3.2000000000000002E-3</v>
      </c>
      <c r="R152" s="78">
        <v>4.0000000000000002E-4</v>
      </c>
    </row>
    <row r="153" spans="2:18">
      <c r="B153" s="90" t="s">
        <v>3734</v>
      </c>
      <c r="C153" t="s">
        <v>3562</v>
      </c>
      <c r="D153" t="s">
        <v>3681</v>
      </c>
      <c r="E153"/>
      <c r="F153" t="s">
        <v>616</v>
      </c>
      <c r="G153" s="96">
        <v>44592</v>
      </c>
      <c r="H153" t="s">
        <v>150</v>
      </c>
      <c r="I153" s="77">
        <v>11.65</v>
      </c>
      <c r="J153" t="s">
        <v>718</v>
      </c>
      <c r="K153" t="s">
        <v>102</v>
      </c>
      <c r="L153" s="78">
        <v>2.75E-2</v>
      </c>
      <c r="M153" s="78">
        <v>4.0099999999999997E-2</v>
      </c>
      <c r="N153" s="77">
        <v>1361057.9</v>
      </c>
      <c r="O153" s="77">
        <v>87.16</v>
      </c>
      <c r="P153" s="77">
        <v>1186.29806564</v>
      </c>
      <c r="Q153" s="78">
        <v>5.9999999999999995E-4</v>
      </c>
      <c r="R153" s="78">
        <v>1E-4</v>
      </c>
    </row>
    <row r="154" spans="2:18">
      <c r="B154" t="s">
        <v>3682</v>
      </c>
      <c r="C154" t="s">
        <v>3518</v>
      </c>
      <c r="D154" t="s">
        <v>3683</v>
      </c>
      <c r="E154"/>
      <c r="F154" t="s">
        <v>336</v>
      </c>
      <c r="G154" s="96">
        <v>42978</v>
      </c>
      <c r="H154" t="s">
        <v>2262</v>
      </c>
      <c r="I154" s="77">
        <v>0.89</v>
      </c>
      <c r="J154" t="s">
        <v>127</v>
      </c>
      <c r="K154" t="s">
        <v>102</v>
      </c>
      <c r="L154" s="78">
        <v>2.76E-2</v>
      </c>
      <c r="M154" s="78">
        <v>6.2799999999999995E-2</v>
      </c>
      <c r="N154" s="77">
        <v>406215.19</v>
      </c>
      <c r="O154" s="77">
        <v>97.92</v>
      </c>
      <c r="P154" s="77">
        <v>397.76591404800001</v>
      </c>
      <c r="Q154" s="78">
        <v>2.0000000000000001E-4</v>
      </c>
      <c r="R154" s="78">
        <v>0</v>
      </c>
    </row>
    <row r="155" spans="2:18">
      <c r="B155" t="s">
        <v>3684</v>
      </c>
      <c r="C155" t="s">
        <v>3562</v>
      </c>
      <c r="D155" t="s">
        <v>3685</v>
      </c>
      <c r="E155"/>
      <c r="F155" t="s">
        <v>616</v>
      </c>
      <c r="G155" s="96">
        <v>43138</v>
      </c>
      <c r="H155" t="s">
        <v>150</v>
      </c>
      <c r="I155" s="77">
        <v>7.03</v>
      </c>
      <c r="J155" t="s">
        <v>718</v>
      </c>
      <c r="K155" t="s">
        <v>102</v>
      </c>
      <c r="L155" s="78">
        <v>2.6200000000000001E-2</v>
      </c>
      <c r="M155" s="78">
        <v>3.4599999999999999E-2</v>
      </c>
      <c r="N155" s="77">
        <v>2225277.6</v>
      </c>
      <c r="O155" s="77">
        <v>105.92</v>
      </c>
      <c r="P155" s="77">
        <v>2357.0140339200002</v>
      </c>
      <c r="Q155" s="78">
        <v>1.1999999999999999E-3</v>
      </c>
      <c r="R155" s="78">
        <v>2.0000000000000001E-4</v>
      </c>
    </row>
    <row r="156" spans="2:18">
      <c r="B156" t="s">
        <v>3684</v>
      </c>
      <c r="C156" t="s">
        <v>3562</v>
      </c>
      <c r="D156" t="s">
        <v>3686</v>
      </c>
      <c r="E156"/>
      <c r="F156" t="s">
        <v>616</v>
      </c>
      <c r="G156" s="96">
        <v>43227</v>
      </c>
      <c r="H156" t="s">
        <v>150</v>
      </c>
      <c r="I156" s="77">
        <v>7.09</v>
      </c>
      <c r="J156" t="s">
        <v>718</v>
      </c>
      <c r="K156" t="s">
        <v>102</v>
      </c>
      <c r="L156" s="78">
        <v>2.7799999999999998E-2</v>
      </c>
      <c r="M156" s="78">
        <v>3.0200000000000001E-2</v>
      </c>
      <c r="N156" s="77">
        <v>354900.14</v>
      </c>
      <c r="O156" s="77">
        <v>110.54</v>
      </c>
      <c r="P156" s="77">
        <v>392.30661475599999</v>
      </c>
      <c r="Q156" s="78">
        <v>2.0000000000000001E-4</v>
      </c>
      <c r="R156" s="78">
        <v>0</v>
      </c>
    </row>
    <row r="157" spans="2:18">
      <c r="B157" t="s">
        <v>3684</v>
      </c>
      <c r="C157" t="s">
        <v>3562</v>
      </c>
      <c r="D157" t="s">
        <v>3687</v>
      </c>
      <c r="E157"/>
      <c r="F157" t="s">
        <v>616</v>
      </c>
      <c r="G157" s="96">
        <v>43279</v>
      </c>
      <c r="H157" t="s">
        <v>150</v>
      </c>
      <c r="I157" s="77">
        <v>7.12</v>
      </c>
      <c r="J157" t="s">
        <v>718</v>
      </c>
      <c r="K157" t="s">
        <v>102</v>
      </c>
      <c r="L157" s="78">
        <v>2.7799999999999998E-2</v>
      </c>
      <c r="M157" s="78">
        <v>2.8899999999999999E-2</v>
      </c>
      <c r="N157" s="77">
        <v>415066.65</v>
      </c>
      <c r="O157" s="77">
        <v>110.51</v>
      </c>
      <c r="P157" s="77">
        <v>458.69015491499999</v>
      </c>
      <c r="Q157" s="78">
        <v>2.0000000000000001E-4</v>
      </c>
      <c r="R157" s="78">
        <v>0</v>
      </c>
    </row>
    <row r="158" spans="2:18">
      <c r="B158" t="s">
        <v>3684</v>
      </c>
      <c r="C158" t="s">
        <v>3562</v>
      </c>
      <c r="D158" t="s">
        <v>3688</v>
      </c>
      <c r="E158"/>
      <c r="F158" t="s">
        <v>616</v>
      </c>
      <c r="G158" s="96">
        <v>43417</v>
      </c>
      <c r="H158" t="s">
        <v>150</v>
      </c>
      <c r="I158" s="77">
        <v>7.06</v>
      </c>
      <c r="J158" t="s">
        <v>718</v>
      </c>
      <c r="K158" t="s">
        <v>102</v>
      </c>
      <c r="L158" s="78">
        <v>3.0800000000000001E-2</v>
      </c>
      <c r="M158" s="78">
        <v>2.9700000000000001E-2</v>
      </c>
      <c r="N158" s="77">
        <v>2647281.63</v>
      </c>
      <c r="O158" s="77">
        <v>112</v>
      </c>
      <c r="P158" s="77">
        <v>2964.9554256000001</v>
      </c>
      <c r="Q158" s="78">
        <v>1.5E-3</v>
      </c>
      <c r="R158" s="78">
        <v>2.0000000000000001E-4</v>
      </c>
    </row>
    <row r="159" spans="2:18">
      <c r="B159" t="s">
        <v>3684</v>
      </c>
      <c r="C159" t="s">
        <v>3562</v>
      </c>
      <c r="D159" t="s">
        <v>3689</v>
      </c>
      <c r="E159"/>
      <c r="F159" t="s">
        <v>616</v>
      </c>
      <c r="G159" s="96">
        <v>43321</v>
      </c>
      <c r="H159" t="s">
        <v>150</v>
      </c>
      <c r="I159" s="77">
        <v>7.12</v>
      </c>
      <c r="J159" t="s">
        <v>718</v>
      </c>
      <c r="K159" t="s">
        <v>102</v>
      </c>
      <c r="L159" s="78">
        <v>2.8500000000000001E-2</v>
      </c>
      <c r="M159" s="78">
        <v>2.8500000000000001E-2</v>
      </c>
      <c r="N159" s="77">
        <v>2325143.73</v>
      </c>
      <c r="O159" s="77">
        <v>111.36</v>
      </c>
      <c r="P159" s="77">
        <v>2589.280057728</v>
      </c>
      <c r="Q159" s="78">
        <v>1.2999999999999999E-3</v>
      </c>
      <c r="R159" s="78">
        <v>2.0000000000000001E-4</v>
      </c>
    </row>
    <row r="160" spans="2:18">
      <c r="B160" t="s">
        <v>3684</v>
      </c>
      <c r="C160" t="s">
        <v>3562</v>
      </c>
      <c r="D160" t="s">
        <v>3690</v>
      </c>
      <c r="E160"/>
      <c r="F160" t="s">
        <v>616</v>
      </c>
      <c r="G160" s="96">
        <v>43485</v>
      </c>
      <c r="H160" t="s">
        <v>150</v>
      </c>
      <c r="I160" s="77">
        <v>7.11</v>
      </c>
      <c r="J160" t="s">
        <v>718</v>
      </c>
      <c r="K160" t="s">
        <v>102</v>
      </c>
      <c r="L160" s="78">
        <v>3.0200000000000001E-2</v>
      </c>
      <c r="M160" s="78">
        <v>2.7699999999999999E-2</v>
      </c>
      <c r="N160" s="77">
        <v>3345365.69</v>
      </c>
      <c r="O160" s="77">
        <v>113.4</v>
      </c>
      <c r="P160" s="77">
        <v>3793.64469246</v>
      </c>
      <c r="Q160" s="78">
        <v>2E-3</v>
      </c>
      <c r="R160" s="78">
        <v>2.9999999999999997E-4</v>
      </c>
    </row>
    <row r="161" spans="2:18">
      <c r="B161" t="s">
        <v>3684</v>
      </c>
      <c r="C161" t="s">
        <v>3562</v>
      </c>
      <c r="D161" t="s">
        <v>3691</v>
      </c>
      <c r="E161"/>
      <c r="F161" t="s">
        <v>616</v>
      </c>
      <c r="G161" s="96">
        <v>43541</v>
      </c>
      <c r="H161" t="s">
        <v>150</v>
      </c>
      <c r="I161" s="77">
        <v>7.12</v>
      </c>
      <c r="J161" t="s">
        <v>718</v>
      </c>
      <c r="K161" t="s">
        <v>102</v>
      </c>
      <c r="L161" s="78">
        <v>2.7300000000000001E-2</v>
      </c>
      <c r="M161" s="78">
        <v>2.9000000000000001E-2</v>
      </c>
      <c r="N161" s="77">
        <v>287282.33</v>
      </c>
      <c r="O161" s="77">
        <v>110.03</v>
      </c>
      <c r="P161" s="77">
        <v>316.09674769899999</v>
      </c>
      <c r="Q161" s="78">
        <v>2.0000000000000001E-4</v>
      </c>
      <c r="R161" s="78">
        <v>0</v>
      </c>
    </row>
    <row r="162" spans="2:18">
      <c r="B162" t="s">
        <v>3684</v>
      </c>
      <c r="C162" t="s">
        <v>3562</v>
      </c>
      <c r="D162" t="s">
        <v>3692</v>
      </c>
      <c r="E162"/>
      <c r="F162" t="s">
        <v>616</v>
      </c>
      <c r="G162" s="96">
        <v>43613</v>
      </c>
      <c r="H162" t="s">
        <v>150</v>
      </c>
      <c r="I162" s="77">
        <v>7.13</v>
      </c>
      <c r="J162" t="s">
        <v>718</v>
      </c>
      <c r="K162" t="s">
        <v>102</v>
      </c>
      <c r="L162" s="78">
        <v>2.52E-2</v>
      </c>
      <c r="M162" s="78">
        <v>3.04E-2</v>
      </c>
      <c r="N162" s="77">
        <v>882957.7</v>
      </c>
      <c r="O162" s="77">
        <v>106.53</v>
      </c>
      <c r="P162" s="77">
        <v>940.61483781000004</v>
      </c>
      <c r="Q162" s="78">
        <v>5.0000000000000001E-4</v>
      </c>
      <c r="R162" s="78">
        <v>1E-4</v>
      </c>
    </row>
    <row r="163" spans="2:18">
      <c r="B163" t="s">
        <v>3684</v>
      </c>
      <c r="C163" t="s">
        <v>3562</v>
      </c>
      <c r="D163" t="s">
        <v>3693</v>
      </c>
      <c r="E163"/>
      <c r="F163" t="s">
        <v>616</v>
      </c>
      <c r="G163" s="96">
        <v>43657</v>
      </c>
      <c r="H163" t="s">
        <v>150</v>
      </c>
      <c r="I163" s="77">
        <v>7.05</v>
      </c>
      <c r="J163" t="s">
        <v>718</v>
      </c>
      <c r="K163" t="s">
        <v>102</v>
      </c>
      <c r="L163" s="78">
        <v>2.52E-2</v>
      </c>
      <c r="M163" s="78">
        <v>3.4599999999999999E-2</v>
      </c>
      <c r="N163" s="77">
        <v>871130.3</v>
      </c>
      <c r="O163" s="77">
        <v>102.73</v>
      </c>
      <c r="P163" s="77">
        <v>894.91215719000002</v>
      </c>
      <c r="Q163" s="78">
        <v>5.0000000000000001E-4</v>
      </c>
      <c r="R163" s="78">
        <v>1E-4</v>
      </c>
    </row>
    <row r="164" spans="2:18">
      <c r="B164" t="s">
        <v>3684</v>
      </c>
      <c r="C164" t="s">
        <v>3562</v>
      </c>
      <c r="D164" t="s">
        <v>3694</v>
      </c>
      <c r="E164"/>
      <c r="F164" t="s">
        <v>616</v>
      </c>
      <c r="G164" s="96">
        <v>43779</v>
      </c>
      <c r="H164" t="s">
        <v>150</v>
      </c>
      <c r="I164" s="77">
        <v>7.06</v>
      </c>
      <c r="J164" t="s">
        <v>718</v>
      </c>
      <c r="K164" t="s">
        <v>102</v>
      </c>
      <c r="L164" s="78">
        <v>2.53E-2</v>
      </c>
      <c r="M164" s="78">
        <v>3.4299999999999997E-2</v>
      </c>
      <c r="N164" s="77">
        <v>1078983.6000000001</v>
      </c>
      <c r="O164" s="77">
        <v>103.93</v>
      </c>
      <c r="P164" s="77">
        <v>1121.3876554799999</v>
      </c>
      <c r="Q164" s="78">
        <v>5.9999999999999995E-4</v>
      </c>
      <c r="R164" s="78">
        <v>1E-4</v>
      </c>
    </row>
    <row r="165" spans="2:18">
      <c r="B165" t="s">
        <v>3684</v>
      </c>
      <c r="C165" t="s">
        <v>3562</v>
      </c>
      <c r="D165" t="s">
        <v>3695</v>
      </c>
      <c r="E165"/>
      <c r="F165" t="s">
        <v>616</v>
      </c>
      <c r="G165" s="96">
        <v>43835</v>
      </c>
      <c r="H165" t="s">
        <v>150</v>
      </c>
      <c r="I165" s="77">
        <v>7.05</v>
      </c>
      <c r="J165" t="s">
        <v>718</v>
      </c>
      <c r="K165" t="s">
        <v>102</v>
      </c>
      <c r="L165" s="78">
        <v>2.52E-2</v>
      </c>
      <c r="M165" s="78">
        <v>3.4599999999999999E-2</v>
      </c>
      <c r="N165" s="77">
        <v>600841.97</v>
      </c>
      <c r="O165" s="77">
        <v>103.67</v>
      </c>
      <c r="P165" s="77">
        <v>622.89287029900004</v>
      </c>
      <c r="Q165" s="78">
        <v>2.9999999999999997E-4</v>
      </c>
      <c r="R165" s="78">
        <v>0</v>
      </c>
    </row>
    <row r="166" spans="2:18">
      <c r="B166" t="s">
        <v>3684</v>
      </c>
      <c r="C166" t="s">
        <v>3562</v>
      </c>
      <c r="D166" t="s">
        <v>3696</v>
      </c>
      <c r="E166"/>
      <c r="F166" t="s">
        <v>616</v>
      </c>
      <c r="G166" s="96">
        <v>44143</v>
      </c>
      <c r="H166" t="s">
        <v>150</v>
      </c>
      <c r="I166" s="77">
        <v>6.57</v>
      </c>
      <c r="J166" t="s">
        <v>718</v>
      </c>
      <c r="K166" t="s">
        <v>102</v>
      </c>
      <c r="L166" s="78">
        <v>2.52E-2</v>
      </c>
      <c r="M166" s="78">
        <v>3.0599999999999999E-2</v>
      </c>
      <c r="N166" s="77">
        <v>3504792.33</v>
      </c>
      <c r="O166" s="77">
        <v>107.59</v>
      </c>
      <c r="P166" s="77">
        <v>3770.8060678470001</v>
      </c>
      <c r="Q166" s="78">
        <v>1.9E-3</v>
      </c>
      <c r="R166" s="78">
        <v>2.9999999999999997E-4</v>
      </c>
    </row>
    <row r="167" spans="2:18">
      <c r="B167" t="s">
        <v>3684</v>
      </c>
      <c r="C167" t="s">
        <v>3562</v>
      </c>
      <c r="D167" t="s">
        <v>3697</v>
      </c>
      <c r="E167"/>
      <c r="F167" t="s">
        <v>616</v>
      </c>
      <c r="G167" s="96">
        <v>44728</v>
      </c>
      <c r="H167" t="s">
        <v>150</v>
      </c>
      <c r="I167" s="77">
        <v>9.48</v>
      </c>
      <c r="J167" t="s">
        <v>718</v>
      </c>
      <c r="K167" t="s">
        <v>102</v>
      </c>
      <c r="L167" s="78">
        <v>2.63E-2</v>
      </c>
      <c r="M167" s="78">
        <v>2.87E-2</v>
      </c>
      <c r="N167" s="77">
        <v>1501662.67</v>
      </c>
      <c r="O167" s="77">
        <v>103.17</v>
      </c>
      <c r="P167" s="77">
        <v>1549.2653766389999</v>
      </c>
      <c r="Q167" s="78">
        <v>8.0000000000000004E-4</v>
      </c>
      <c r="R167" s="78">
        <v>1E-4</v>
      </c>
    </row>
    <row r="168" spans="2:18">
      <c r="B168" t="s">
        <v>3684</v>
      </c>
      <c r="C168" t="s">
        <v>3562</v>
      </c>
      <c r="D168" t="s">
        <v>3698</v>
      </c>
      <c r="E168"/>
      <c r="F168" t="s">
        <v>616</v>
      </c>
      <c r="G168" s="96">
        <v>44923</v>
      </c>
      <c r="H168" t="s">
        <v>150</v>
      </c>
      <c r="I168" s="77">
        <v>9.19</v>
      </c>
      <c r="J168" t="s">
        <v>718</v>
      </c>
      <c r="K168" t="s">
        <v>102</v>
      </c>
      <c r="L168" s="78">
        <v>3.0800000000000001E-2</v>
      </c>
      <c r="M168" s="78">
        <v>3.3700000000000001E-2</v>
      </c>
      <c r="N168" s="77">
        <v>488707</v>
      </c>
      <c r="O168" s="77">
        <v>100.8</v>
      </c>
      <c r="P168" s="77">
        <v>492.61665599999998</v>
      </c>
      <c r="Q168" s="78">
        <v>2.9999999999999997E-4</v>
      </c>
      <c r="R168" s="78">
        <v>0</v>
      </c>
    </row>
    <row r="169" spans="2:18">
      <c r="B169" t="s">
        <v>3699</v>
      </c>
      <c r="C169" t="s">
        <v>3562</v>
      </c>
      <c r="D169" t="s">
        <v>3700</v>
      </c>
      <c r="E169"/>
      <c r="F169" t="s">
        <v>616</v>
      </c>
      <c r="G169" s="96">
        <v>42935</v>
      </c>
      <c r="H169" t="s">
        <v>150</v>
      </c>
      <c r="I169" s="77">
        <v>7.77</v>
      </c>
      <c r="J169" t="s">
        <v>718</v>
      </c>
      <c r="K169" t="s">
        <v>102</v>
      </c>
      <c r="L169" s="78">
        <v>4.0800000000000003E-2</v>
      </c>
      <c r="M169" s="78">
        <v>3.4700000000000002E-2</v>
      </c>
      <c r="N169" s="77">
        <v>3325106.14</v>
      </c>
      <c r="O169" s="77">
        <v>114.67</v>
      </c>
      <c r="P169" s="77">
        <v>3812.899210738</v>
      </c>
      <c r="Q169" s="78">
        <v>2E-3</v>
      </c>
      <c r="R169" s="78">
        <v>2.9999999999999997E-4</v>
      </c>
    </row>
    <row r="170" spans="2:18">
      <c r="B170" t="s">
        <v>3699</v>
      </c>
      <c r="C170" t="s">
        <v>3562</v>
      </c>
      <c r="D170" t="s">
        <v>3701</v>
      </c>
      <c r="E170"/>
      <c r="F170" t="s">
        <v>616</v>
      </c>
      <c r="G170" s="96">
        <v>43011</v>
      </c>
      <c r="H170" t="s">
        <v>150</v>
      </c>
      <c r="I170" s="77">
        <v>7.79</v>
      </c>
      <c r="J170" t="s">
        <v>718</v>
      </c>
      <c r="K170" t="s">
        <v>102</v>
      </c>
      <c r="L170" s="78">
        <v>3.9E-2</v>
      </c>
      <c r="M170" s="78">
        <v>3.49E-2</v>
      </c>
      <c r="N170" s="77">
        <v>709881.53</v>
      </c>
      <c r="O170" s="77">
        <v>112.7</v>
      </c>
      <c r="P170" s="77">
        <v>800.03648430999999</v>
      </c>
      <c r="Q170" s="78">
        <v>4.0000000000000002E-4</v>
      </c>
      <c r="R170" s="78">
        <v>1E-4</v>
      </c>
    </row>
    <row r="171" spans="2:18">
      <c r="B171" t="s">
        <v>3699</v>
      </c>
      <c r="C171" t="s">
        <v>3562</v>
      </c>
      <c r="D171" t="s">
        <v>3702</v>
      </c>
      <c r="E171"/>
      <c r="F171" t="s">
        <v>616</v>
      </c>
      <c r="G171" s="96">
        <v>43104</v>
      </c>
      <c r="H171" t="s">
        <v>150</v>
      </c>
      <c r="I171" s="77">
        <v>7.6</v>
      </c>
      <c r="J171" t="s">
        <v>718</v>
      </c>
      <c r="K171" t="s">
        <v>102</v>
      </c>
      <c r="L171" s="78">
        <v>3.8199999999999998E-2</v>
      </c>
      <c r="M171" s="78">
        <v>4.3200000000000002E-2</v>
      </c>
      <c r="N171" s="77">
        <v>1261382.42</v>
      </c>
      <c r="O171" s="77">
        <v>105.18</v>
      </c>
      <c r="P171" s="77">
        <v>1326.7220293559999</v>
      </c>
      <c r="Q171" s="78">
        <v>6.9999999999999999E-4</v>
      </c>
      <c r="R171" s="78">
        <v>1E-4</v>
      </c>
    </row>
    <row r="172" spans="2:18">
      <c r="B172" t="s">
        <v>3699</v>
      </c>
      <c r="C172" t="s">
        <v>3562</v>
      </c>
      <c r="D172" t="s">
        <v>3703</v>
      </c>
      <c r="E172"/>
      <c r="F172" t="s">
        <v>616</v>
      </c>
      <c r="G172" s="96">
        <v>43194</v>
      </c>
      <c r="H172" t="s">
        <v>150</v>
      </c>
      <c r="I172" s="77">
        <v>7.8</v>
      </c>
      <c r="J172" t="s">
        <v>718</v>
      </c>
      <c r="K172" t="s">
        <v>102</v>
      </c>
      <c r="L172" s="78">
        <v>3.7900000000000003E-2</v>
      </c>
      <c r="M172" s="78">
        <v>3.5499999999999997E-2</v>
      </c>
      <c r="N172" s="77">
        <v>813840.75</v>
      </c>
      <c r="O172" s="77">
        <v>111.44</v>
      </c>
      <c r="P172" s="77">
        <v>906.94413180000004</v>
      </c>
      <c r="Q172" s="78">
        <v>5.0000000000000001E-4</v>
      </c>
      <c r="R172" s="78">
        <v>1E-4</v>
      </c>
    </row>
    <row r="173" spans="2:18">
      <c r="B173" t="s">
        <v>3699</v>
      </c>
      <c r="C173" t="s">
        <v>3562</v>
      </c>
      <c r="D173" t="s">
        <v>3704</v>
      </c>
      <c r="E173"/>
      <c r="F173" t="s">
        <v>616</v>
      </c>
      <c r="G173" s="96">
        <v>43285</v>
      </c>
      <c r="H173" t="s">
        <v>150</v>
      </c>
      <c r="I173" s="77">
        <v>7.75</v>
      </c>
      <c r="J173" t="s">
        <v>718</v>
      </c>
      <c r="K173" t="s">
        <v>102</v>
      </c>
      <c r="L173" s="78">
        <v>4.0099999999999997E-2</v>
      </c>
      <c r="M173" s="78">
        <v>3.56E-2</v>
      </c>
      <c r="N173" s="77">
        <v>1085718.7</v>
      </c>
      <c r="O173" s="77">
        <v>111.96</v>
      </c>
      <c r="P173" s="77">
        <v>1215.5706565200001</v>
      </c>
      <c r="Q173" s="78">
        <v>5.9999999999999995E-4</v>
      </c>
      <c r="R173" s="78">
        <v>1E-4</v>
      </c>
    </row>
    <row r="174" spans="2:18">
      <c r="B174" t="s">
        <v>3699</v>
      </c>
      <c r="C174" t="s">
        <v>3562</v>
      </c>
      <c r="D174" t="s">
        <v>3705</v>
      </c>
      <c r="E174"/>
      <c r="F174" t="s">
        <v>616</v>
      </c>
      <c r="G174" s="96">
        <v>43377</v>
      </c>
      <c r="H174" t="s">
        <v>150</v>
      </c>
      <c r="I174" s="77">
        <v>7.73</v>
      </c>
      <c r="J174" t="s">
        <v>718</v>
      </c>
      <c r="K174" t="s">
        <v>102</v>
      </c>
      <c r="L174" s="78">
        <v>3.9699999999999999E-2</v>
      </c>
      <c r="M174" s="78">
        <v>3.7199999999999997E-2</v>
      </c>
      <c r="N174" s="77">
        <v>2170702.56</v>
      </c>
      <c r="O174" s="77">
        <v>110.02</v>
      </c>
      <c r="P174" s="77">
        <v>2388.206956512</v>
      </c>
      <c r="Q174" s="78">
        <v>1.1999999999999999E-3</v>
      </c>
      <c r="R174" s="78">
        <v>2.0000000000000001E-4</v>
      </c>
    </row>
    <row r="175" spans="2:18">
      <c r="B175" t="s">
        <v>3699</v>
      </c>
      <c r="C175" t="s">
        <v>3562</v>
      </c>
      <c r="D175" t="s">
        <v>3706</v>
      </c>
      <c r="E175"/>
      <c r="F175" t="s">
        <v>616</v>
      </c>
      <c r="G175" s="96">
        <v>43469</v>
      </c>
      <c r="H175" t="s">
        <v>150</v>
      </c>
      <c r="I175" s="77">
        <v>7.81</v>
      </c>
      <c r="J175" t="s">
        <v>718</v>
      </c>
      <c r="K175" t="s">
        <v>102</v>
      </c>
      <c r="L175" s="78">
        <v>4.1700000000000001E-2</v>
      </c>
      <c r="M175" s="78">
        <v>3.2099999999999997E-2</v>
      </c>
      <c r="N175" s="77">
        <v>1533398.09</v>
      </c>
      <c r="O175" s="77">
        <v>115.99</v>
      </c>
      <c r="P175" s="77">
        <v>1778.5884445910001</v>
      </c>
      <c r="Q175" s="78">
        <v>8.9999999999999998E-4</v>
      </c>
      <c r="R175" s="78">
        <v>1E-4</v>
      </c>
    </row>
    <row r="176" spans="2:18">
      <c r="B176" t="s">
        <v>3699</v>
      </c>
      <c r="C176" t="s">
        <v>3562</v>
      </c>
      <c r="D176" t="s">
        <v>3707</v>
      </c>
      <c r="E176"/>
      <c r="F176" t="s">
        <v>616</v>
      </c>
      <c r="G176" s="96">
        <v>43559</v>
      </c>
      <c r="H176" t="s">
        <v>150</v>
      </c>
      <c r="I176" s="77">
        <v>7.82</v>
      </c>
      <c r="J176" t="s">
        <v>718</v>
      </c>
      <c r="K176" t="s">
        <v>102</v>
      </c>
      <c r="L176" s="78">
        <v>3.7199999999999997E-2</v>
      </c>
      <c r="M176" s="78">
        <v>3.5000000000000003E-2</v>
      </c>
      <c r="N176" s="77">
        <v>3641075</v>
      </c>
      <c r="O176" s="77">
        <v>109.96</v>
      </c>
      <c r="P176" s="77">
        <v>4003.7260700000002</v>
      </c>
      <c r="Q176" s="78">
        <v>2.0999999999999999E-3</v>
      </c>
      <c r="R176" s="78">
        <v>2.9999999999999997E-4</v>
      </c>
    </row>
    <row r="177" spans="2:18">
      <c r="B177" t="s">
        <v>3699</v>
      </c>
      <c r="C177" t="s">
        <v>3562</v>
      </c>
      <c r="D177" t="s">
        <v>3708</v>
      </c>
      <c r="E177"/>
      <c r="F177" t="s">
        <v>616</v>
      </c>
      <c r="G177" s="96">
        <v>43742</v>
      </c>
      <c r="H177" t="s">
        <v>150</v>
      </c>
      <c r="I177" s="77">
        <v>7.69</v>
      </c>
      <c r="J177" t="s">
        <v>718</v>
      </c>
      <c r="K177" t="s">
        <v>102</v>
      </c>
      <c r="L177" s="78">
        <v>3.1E-2</v>
      </c>
      <c r="M177" s="78">
        <v>4.53E-2</v>
      </c>
      <c r="N177" s="77">
        <v>4238985.66</v>
      </c>
      <c r="O177" s="77">
        <v>96.1</v>
      </c>
      <c r="P177" s="77">
        <v>4073.66521926</v>
      </c>
      <c r="Q177" s="78">
        <v>2.0999999999999999E-3</v>
      </c>
      <c r="R177" s="78">
        <v>2.9999999999999997E-4</v>
      </c>
    </row>
    <row r="178" spans="2:18">
      <c r="B178" t="s">
        <v>3699</v>
      </c>
      <c r="C178" t="s">
        <v>3562</v>
      </c>
      <c r="D178" t="s">
        <v>3709</v>
      </c>
      <c r="E178"/>
      <c r="F178" t="s">
        <v>616</v>
      </c>
      <c r="G178" s="96">
        <v>43924</v>
      </c>
      <c r="H178" t="s">
        <v>150</v>
      </c>
      <c r="I178" s="77">
        <v>8.07</v>
      </c>
      <c r="J178" t="s">
        <v>718</v>
      </c>
      <c r="K178" t="s">
        <v>102</v>
      </c>
      <c r="L178" s="78">
        <v>3.1399999999999997E-2</v>
      </c>
      <c r="M178" s="78">
        <v>2.9100000000000001E-2</v>
      </c>
      <c r="N178" s="77">
        <v>862434.56</v>
      </c>
      <c r="O178" s="77">
        <v>109.78</v>
      </c>
      <c r="P178" s="77">
        <v>946.78065996800001</v>
      </c>
      <c r="Q178" s="78">
        <v>5.0000000000000001E-4</v>
      </c>
      <c r="R178" s="78">
        <v>1E-4</v>
      </c>
    </row>
    <row r="179" spans="2:18">
      <c r="B179" t="s">
        <v>3699</v>
      </c>
      <c r="C179" t="s">
        <v>3562</v>
      </c>
      <c r="D179" t="s">
        <v>3710</v>
      </c>
      <c r="E179"/>
      <c r="F179" t="s">
        <v>616</v>
      </c>
      <c r="G179" s="96">
        <v>44015</v>
      </c>
      <c r="H179" t="s">
        <v>150</v>
      </c>
      <c r="I179" s="77">
        <v>7.79</v>
      </c>
      <c r="J179" t="s">
        <v>718</v>
      </c>
      <c r="K179" t="s">
        <v>102</v>
      </c>
      <c r="L179" s="78">
        <v>3.1E-2</v>
      </c>
      <c r="M179" s="78">
        <v>4.0599999999999997E-2</v>
      </c>
      <c r="N179" s="77">
        <v>710974.55</v>
      </c>
      <c r="O179" s="77">
        <v>100.38</v>
      </c>
      <c r="P179" s="77">
        <v>713.67625328999998</v>
      </c>
      <c r="Q179" s="78">
        <v>4.0000000000000002E-4</v>
      </c>
      <c r="R179" s="78">
        <v>1E-4</v>
      </c>
    </row>
    <row r="180" spans="2:18">
      <c r="B180" t="s">
        <v>3699</v>
      </c>
      <c r="C180" t="s">
        <v>3562</v>
      </c>
      <c r="D180" t="s">
        <v>3711</v>
      </c>
      <c r="E180"/>
      <c r="F180" t="s">
        <v>616</v>
      </c>
      <c r="G180" s="96">
        <v>44108</v>
      </c>
      <c r="H180" t="s">
        <v>150</v>
      </c>
      <c r="I180" s="77">
        <v>7.69</v>
      </c>
      <c r="J180" t="s">
        <v>718</v>
      </c>
      <c r="K180" t="s">
        <v>102</v>
      </c>
      <c r="L180" s="78">
        <v>3.1E-2</v>
      </c>
      <c r="M180" s="78">
        <v>4.4999999999999998E-2</v>
      </c>
      <c r="N180" s="77">
        <v>1153204.1100000001</v>
      </c>
      <c r="O180" s="77">
        <v>97.07</v>
      </c>
      <c r="P180" s="77">
        <v>1119.415229577</v>
      </c>
      <c r="Q180" s="78">
        <v>5.9999999999999995E-4</v>
      </c>
      <c r="R180" s="78">
        <v>1E-4</v>
      </c>
    </row>
    <row r="181" spans="2:18">
      <c r="B181" t="s">
        <v>3699</v>
      </c>
      <c r="C181" t="s">
        <v>3562</v>
      </c>
      <c r="D181" t="s">
        <v>3712</v>
      </c>
      <c r="E181"/>
      <c r="F181" t="s">
        <v>616</v>
      </c>
      <c r="G181" s="96">
        <v>44200</v>
      </c>
      <c r="H181" t="s">
        <v>150</v>
      </c>
      <c r="I181" s="77">
        <v>7.6</v>
      </c>
      <c r="J181" t="s">
        <v>718</v>
      </c>
      <c r="K181" t="s">
        <v>102</v>
      </c>
      <c r="L181" s="78">
        <v>3.1E-2</v>
      </c>
      <c r="M181" s="78">
        <v>4.8800000000000003E-2</v>
      </c>
      <c r="N181" s="77">
        <v>598297.81000000006</v>
      </c>
      <c r="O181" s="77">
        <v>94.43</v>
      </c>
      <c r="P181" s="77">
        <v>564.97262198299995</v>
      </c>
      <c r="Q181" s="78">
        <v>2.9999999999999997E-4</v>
      </c>
      <c r="R181" s="78">
        <v>0</v>
      </c>
    </row>
    <row r="182" spans="2:18">
      <c r="B182" t="s">
        <v>3699</v>
      </c>
      <c r="C182" t="s">
        <v>3562</v>
      </c>
      <c r="D182" t="s">
        <v>3713</v>
      </c>
      <c r="E182"/>
      <c r="F182" t="s">
        <v>616</v>
      </c>
      <c r="G182" s="96">
        <v>44290</v>
      </c>
      <c r="H182" t="s">
        <v>150</v>
      </c>
      <c r="I182" s="77">
        <v>7.54</v>
      </c>
      <c r="J182" t="s">
        <v>718</v>
      </c>
      <c r="K182" t="s">
        <v>102</v>
      </c>
      <c r="L182" s="78">
        <v>3.1E-2</v>
      </c>
      <c r="M182" s="78">
        <v>5.1299999999999998E-2</v>
      </c>
      <c r="N182" s="77">
        <v>1149179.18</v>
      </c>
      <c r="O182" s="77">
        <v>92.63</v>
      </c>
      <c r="P182" s="77">
        <v>1064.484674434</v>
      </c>
      <c r="Q182" s="78">
        <v>5.0000000000000001E-4</v>
      </c>
      <c r="R182" s="78">
        <v>1E-4</v>
      </c>
    </row>
    <row r="183" spans="2:18">
      <c r="B183" t="s">
        <v>3699</v>
      </c>
      <c r="C183" t="s">
        <v>3562</v>
      </c>
      <c r="D183" t="s">
        <v>3714</v>
      </c>
      <c r="E183"/>
      <c r="F183" t="s">
        <v>616</v>
      </c>
      <c r="G183" s="96">
        <v>44496</v>
      </c>
      <c r="H183" t="s">
        <v>150</v>
      </c>
      <c r="I183" s="77">
        <v>7.06</v>
      </c>
      <c r="J183" t="s">
        <v>718</v>
      </c>
      <c r="K183" t="s">
        <v>102</v>
      </c>
      <c r="L183" s="78">
        <v>3.1E-2</v>
      </c>
      <c r="M183" s="78">
        <v>7.2400000000000006E-2</v>
      </c>
      <c r="N183" s="77">
        <v>1287326.52</v>
      </c>
      <c r="O183" s="77">
        <v>78.349999999999994</v>
      </c>
      <c r="P183" s="77">
        <v>1008.62032842</v>
      </c>
      <c r="Q183" s="78">
        <v>5.0000000000000001E-4</v>
      </c>
      <c r="R183" s="78">
        <v>1E-4</v>
      </c>
    </row>
    <row r="184" spans="2:18">
      <c r="B184" t="s">
        <v>3699</v>
      </c>
      <c r="C184" t="s">
        <v>3562</v>
      </c>
      <c r="D184" t="s">
        <v>3715</v>
      </c>
      <c r="E184"/>
      <c r="F184" t="s">
        <v>616</v>
      </c>
      <c r="G184" s="96">
        <v>44615</v>
      </c>
      <c r="H184" t="s">
        <v>150</v>
      </c>
      <c r="I184" s="77">
        <v>7.3</v>
      </c>
      <c r="J184" t="s">
        <v>718</v>
      </c>
      <c r="K184" t="s">
        <v>102</v>
      </c>
      <c r="L184" s="78">
        <v>3.1E-2</v>
      </c>
      <c r="M184" s="78">
        <v>6.1800000000000001E-2</v>
      </c>
      <c r="N184" s="77">
        <v>1562696.91</v>
      </c>
      <c r="O184" s="77">
        <v>83.71</v>
      </c>
      <c r="P184" s="77">
        <v>1308.1335833610001</v>
      </c>
      <c r="Q184" s="78">
        <v>6.9999999999999999E-4</v>
      </c>
      <c r="R184" s="78">
        <v>1E-4</v>
      </c>
    </row>
    <row r="185" spans="2:18">
      <c r="B185" t="s">
        <v>3699</v>
      </c>
      <c r="C185" t="s">
        <v>3562</v>
      </c>
      <c r="D185" t="s">
        <v>3716</v>
      </c>
      <c r="E185"/>
      <c r="F185" t="s">
        <v>616</v>
      </c>
      <c r="G185" s="96">
        <v>44753</v>
      </c>
      <c r="H185" t="s">
        <v>150</v>
      </c>
      <c r="I185" s="77">
        <v>7.8</v>
      </c>
      <c r="J185" t="s">
        <v>718</v>
      </c>
      <c r="K185" t="s">
        <v>102</v>
      </c>
      <c r="L185" s="78">
        <v>3.2599999999999997E-2</v>
      </c>
      <c r="M185" s="78">
        <v>3.9E-2</v>
      </c>
      <c r="N185" s="77">
        <v>2306838.34</v>
      </c>
      <c r="O185" s="77">
        <v>97.39</v>
      </c>
      <c r="P185" s="77">
        <v>2246.6298593259999</v>
      </c>
      <c r="Q185" s="78">
        <v>1.1999999999999999E-3</v>
      </c>
      <c r="R185" s="78">
        <v>2.0000000000000001E-4</v>
      </c>
    </row>
    <row r="186" spans="2:18">
      <c r="B186" t="s">
        <v>3699</v>
      </c>
      <c r="C186" t="s">
        <v>3562</v>
      </c>
      <c r="D186" t="s">
        <v>3717</v>
      </c>
      <c r="E186"/>
      <c r="F186" t="s">
        <v>616</v>
      </c>
      <c r="G186" s="96">
        <v>44959</v>
      </c>
      <c r="H186" t="s">
        <v>150</v>
      </c>
      <c r="I186" s="77">
        <v>7.65</v>
      </c>
      <c r="J186" t="s">
        <v>718</v>
      </c>
      <c r="K186" t="s">
        <v>102</v>
      </c>
      <c r="L186" s="78">
        <v>3.8100000000000002E-2</v>
      </c>
      <c r="M186" s="78">
        <v>4.1200000000000001E-2</v>
      </c>
      <c r="N186" s="77">
        <v>1116212.08</v>
      </c>
      <c r="O186" s="77">
        <v>97.78</v>
      </c>
      <c r="P186" s="77">
        <v>1091.4321718240001</v>
      </c>
      <c r="Q186" s="78">
        <v>5.9999999999999995E-4</v>
      </c>
      <c r="R186" s="78">
        <v>1E-4</v>
      </c>
    </row>
    <row r="187" spans="2:18">
      <c r="B187" t="s">
        <v>3718</v>
      </c>
      <c r="C187" t="s">
        <v>3562</v>
      </c>
      <c r="D187" t="s">
        <v>3719</v>
      </c>
      <c r="E187"/>
      <c r="F187" t="s">
        <v>616</v>
      </c>
      <c r="G187" s="96">
        <v>45015</v>
      </c>
      <c r="H187" t="s">
        <v>150</v>
      </c>
      <c r="I187" s="77">
        <v>5.3</v>
      </c>
      <c r="J187" t="s">
        <v>381</v>
      </c>
      <c r="K187" t="s">
        <v>102</v>
      </c>
      <c r="L187" s="78">
        <v>4.4999999999999998E-2</v>
      </c>
      <c r="M187" s="78">
        <v>3.39E-2</v>
      </c>
      <c r="N187" s="77">
        <v>2034704.4</v>
      </c>
      <c r="O187" s="77">
        <v>106.45</v>
      </c>
      <c r="P187" s="77">
        <v>2165.9428337999998</v>
      </c>
      <c r="Q187" s="78">
        <v>1.1000000000000001E-3</v>
      </c>
      <c r="R187" s="78">
        <v>2.0000000000000001E-4</v>
      </c>
    </row>
    <row r="188" spans="2:18">
      <c r="B188" t="s">
        <v>3720</v>
      </c>
      <c r="C188" t="s">
        <v>3562</v>
      </c>
      <c r="D188" t="s">
        <v>3721</v>
      </c>
      <c r="E188"/>
      <c r="F188" t="s">
        <v>609</v>
      </c>
      <c r="G188" s="96">
        <v>43801</v>
      </c>
      <c r="H188" t="s">
        <v>209</v>
      </c>
      <c r="I188" s="77">
        <v>4.5599999999999996</v>
      </c>
      <c r="J188" t="s">
        <v>381</v>
      </c>
      <c r="K188" t="s">
        <v>110</v>
      </c>
      <c r="L188" s="78">
        <v>2.3599999999999999E-2</v>
      </c>
      <c r="M188" s="78">
        <v>5.8999999999999997E-2</v>
      </c>
      <c r="N188" s="77">
        <v>5251545.76</v>
      </c>
      <c r="O188" s="77">
        <v>85.869999999999806</v>
      </c>
      <c r="P188" s="77">
        <v>18188.626754741301</v>
      </c>
      <c r="Q188" s="78">
        <v>9.4000000000000004E-3</v>
      </c>
      <c r="R188" s="78">
        <v>1.2999999999999999E-3</v>
      </c>
    </row>
    <row r="189" spans="2:18">
      <c r="B189" t="s">
        <v>3722</v>
      </c>
      <c r="C189" t="s">
        <v>3562</v>
      </c>
      <c r="D189" t="s">
        <v>3723</v>
      </c>
      <c r="E189"/>
      <c r="F189" t="s">
        <v>616</v>
      </c>
      <c r="G189" s="96">
        <v>44074</v>
      </c>
      <c r="H189" t="s">
        <v>150</v>
      </c>
      <c r="I189" s="77">
        <v>8.94</v>
      </c>
      <c r="J189" t="s">
        <v>718</v>
      </c>
      <c r="K189" t="s">
        <v>102</v>
      </c>
      <c r="L189" s="78">
        <v>2.35E-2</v>
      </c>
      <c r="M189" s="78">
        <v>3.78E-2</v>
      </c>
      <c r="N189" s="77">
        <v>6336006.5599999996</v>
      </c>
      <c r="O189" s="77">
        <v>97.49</v>
      </c>
      <c r="P189" s="77">
        <v>6176.9727953439997</v>
      </c>
      <c r="Q189" s="78">
        <v>3.2000000000000002E-3</v>
      </c>
      <c r="R189" s="78">
        <v>4.0000000000000002E-4</v>
      </c>
    </row>
    <row r="190" spans="2:18">
      <c r="B190" t="s">
        <v>3722</v>
      </c>
      <c r="C190" t="s">
        <v>3562</v>
      </c>
      <c r="D190" t="s">
        <v>3724</v>
      </c>
      <c r="E190"/>
      <c r="F190" t="s">
        <v>616</v>
      </c>
      <c r="G190" s="96">
        <v>44189</v>
      </c>
      <c r="H190" t="s">
        <v>150</v>
      </c>
      <c r="I190" s="77">
        <v>8.84</v>
      </c>
      <c r="J190" t="s">
        <v>718</v>
      </c>
      <c r="K190" t="s">
        <v>102</v>
      </c>
      <c r="L190" s="78">
        <v>2.47E-2</v>
      </c>
      <c r="M190" s="78">
        <v>4.0300000000000002E-2</v>
      </c>
      <c r="N190" s="77">
        <v>792430.88</v>
      </c>
      <c r="O190" s="77">
        <v>96.54</v>
      </c>
      <c r="P190" s="77">
        <v>765.012771552</v>
      </c>
      <c r="Q190" s="78">
        <v>4.0000000000000002E-4</v>
      </c>
      <c r="R190" s="78">
        <v>1E-4</v>
      </c>
    </row>
    <row r="191" spans="2:18">
      <c r="B191" t="s">
        <v>3722</v>
      </c>
      <c r="C191" t="s">
        <v>3562</v>
      </c>
      <c r="D191" t="s">
        <v>3725</v>
      </c>
      <c r="E191"/>
      <c r="F191" t="s">
        <v>616</v>
      </c>
      <c r="G191" s="96">
        <v>44322</v>
      </c>
      <c r="H191" t="s">
        <v>150</v>
      </c>
      <c r="I191" s="77">
        <v>8.7100000000000009</v>
      </c>
      <c r="J191" t="s">
        <v>718</v>
      </c>
      <c r="K191" t="s">
        <v>102</v>
      </c>
      <c r="L191" s="78">
        <v>2.5600000000000001E-2</v>
      </c>
      <c r="M191" s="78">
        <v>4.41E-2</v>
      </c>
      <c r="N191" s="77">
        <v>3647054.98</v>
      </c>
      <c r="O191" s="77">
        <v>93.65</v>
      </c>
      <c r="P191" s="77">
        <v>3415.4669887700002</v>
      </c>
      <c r="Q191" s="78">
        <v>1.8E-3</v>
      </c>
      <c r="R191" s="78">
        <v>2.0000000000000001E-4</v>
      </c>
    </row>
    <row r="192" spans="2:18">
      <c r="B192" t="s">
        <v>3722</v>
      </c>
      <c r="C192" t="s">
        <v>3562</v>
      </c>
      <c r="D192" t="s">
        <v>3726</v>
      </c>
      <c r="E192"/>
      <c r="F192" t="s">
        <v>616</v>
      </c>
      <c r="G192" s="96">
        <v>44418</v>
      </c>
      <c r="H192" t="s">
        <v>150</v>
      </c>
      <c r="I192" s="77">
        <v>8.84</v>
      </c>
      <c r="J192" t="s">
        <v>718</v>
      </c>
      <c r="K192" t="s">
        <v>102</v>
      </c>
      <c r="L192" s="78">
        <v>2.2700000000000001E-2</v>
      </c>
      <c r="M192" s="78">
        <v>4.2200000000000001E-2</v>
      </c>
      <c r="N192" s="77">
        <v>3637200.52</v>
      </c>
      <c r="O192" s="77">
        <v>91.78</v>
      </c>
      <c r="P192" s="77">
        <v>3338.2226372559999</v>
      </c>
      <c r="Q192" s="78">
        <v>1.6999999999999999E-3</v>
      </c>
      <c r="R192" s="78">
        <v>2.0000000000000001E-4</v>
      </c>
    </row>
    <row r="193" spans="2:18">
      <c r="B193" t="s">
        <v>3722</v>
      </c>
      <c r="C193" t="s">
        <v>3562</v>
      </c>
      <c r="D193" t="s">
        <v>3727</v>
      </c>
      <c r="E193"/>
      <c r="F193" t="s">
        <v>616</v>
      </c>
      <c r="G193" s="96">
        <v>44530</v>
      </c>
      <c r="H193" t="s">
        <v>150</v>
      </c>
      <c r="I193" s="77">
        <v>8.89</v>
      </c>
      <c r="J193" t="s">
        <v>718</v>
      </c>
      <c r="K193" t="s">
        <v>102</v>
      </c>
      <c r="L193" s="78">
        <v>1.7899999999999999E-2</v>
      </c>
      <c r="M193" s="78">
        <v>4.4900000000000002E-2</v>
      </c>
      <c r="N193" s="77">
        <v>3000704.88</v>
      </c>
      <c r="O193" s="77">
        <v>84.6</v>
      </c>
      <c r="P193" s="77">
        <v>2538.59632848</v>
      </c>
      <c r="Q193" s="78">
        <v>1.2999999999999999E-3</v>
      </c>
      <c r="R193" s="78">
        <v>2.0000000000000001E-4</v>
      </c>
    </row>
    <row r="194" spans="2:18">
      <c r="B194" t="s">
        <v>3722</v>
      </c>
      <c r="C194" t="s">
        <v>3562</v>
      </c>
      <c r="D194" t="s">
        <v>3728</v>
      </c>
      <c r="E194"/>
      <c r="F194" t="s">
        <v>616</v>
      </c>
      <c r="G194" s="96">
        <v>44612</v>
      </c>
      <c r="H194" t="s">
        <v>150</v>
      </c>
      <c r="I194" s="77">
        <v>8.7100000000000009</v>
      </c>
      <c r="J194" t="s">
        <v>718</v>
      </c>
      <c r="K194" t="s">
        <v>102</v>
      </c>
      <c r="L194" s="78">
        <v>2.3599999999999999E-2</v>
      </c>
      <c r="M194" s="78">
        <v>4.5999999999999999E-2</v>
      </c>
      <c r="N194" s="77">
        <v>3514000.12</v>
      </c>
      <c r="O194" s="77">
        <v>88.48</v>
      </c>
      <c r="P194" s="77">
        <v>3109.1873061760002</v>
      </c>
      <c r="Q194" s="78">
        <v>1.6000000000000001E-3</v>
      </c>
      <c r="R194" s="78">
        <v>2.0000000000000001E-4</v>
      </c>
    </row>
    <row r="195" spans="2:18">
      <c r="B195" t="s">
        <v>3722</v>
      </c>
      <c r="C195" t="s">
        <v>3562</v>
      </c>
      <c r="D195" t="s">
        <v>3729</v>
      </c>
      <c r="E195"/>
      <c r="F195" t="s">
        <v>616</v>
      </c>
      <c r="G195" s="96">
        <v>44662</v>
      </c>
      <c r="H195" t="s">
        <v>150</v>
      </c>
      <c r="I195" s="77">
        <v>8.76</v>
      </c>
      <c r="J195" t="s">
        <v>718</v>
      </c>
      <c r="K195" t="s">
        <v>102</v>
      </c>
      <c r="L195" s="78">
        <v>2.4E-2</v>
      </c>
      <c r="M195" s="78">
        <v>4.3900000000000002E-2</v>
      </c>
      <c r="N195" s="77">
        <v>4001769.75</v>
      </c>
      <c r="O195" s="77">
        <v>89.78</v>
      </c>
      <c r="P195" s="77">
        <v>3592.78888155</v>
      </c>
      <c r="Q195" s="78">
        <v>1.9E-3</v>
      </c>
      <c r="R195" s="78">
        <v>2.9999999999999997E-4</v>
      </c>
    </row>
    <row r="196" spans="2:18">
      <c r="B196" t="s">
        <v>3730</v>
      </c>
      <c r="C196" t="s">
        <v>3562</v>
      </c>
      <c r="D196" t="s">
        <v>3731</v>
      </c>
      <c r="E196"/>
      <c r="F196" t="s">
        <v>609</v>
      </c>
      <c r="G196" s="96">
        <v>44376</v>
      </c>
      <c r="H196" t="s">
        <v>209</v>
      </c>
      <c r="I196" s="77">
        <v>4.7300000000000004</v>
      </c>
      <c r="J196" t="s">
        <v>127</v>
      </c>
      <c r="K196" t="s">
        <v>102</v>
      </c>
      <c r="L196" s="78">
        <v>7.3999999999999996E-2</v>
      </c>
      <c r="M196" s="78">
        <v>8.1699999999999995E-2</v>
      </c>
      <c r="N196" s="77">
        <v>10186776.83</v>
      </c>
      <c r="O196" s="77">
        <v>99.3</v>
      </c>
      <c r="P196" s="77">
        <v>10115.46939219</v>
      </c>
      <c r="Q196" s="78">
        <v>5.1999999999999998E-3</v>
      </c>
      <c r="R196" s="78">
        <v>6.9999999999999999E-4</v>
      </c>
    </row>
    <row r="197" spans="2:18">
      <c r="B197" t="s">
        <v>3730</v>
      </c>
      <c r="C197" t="s">
        <v>3562</v>
      </c>
      <c r="D197" t="s">
        <v>3732</v>
      </c>
      <c r="E197"/>
      <c r="F197" t="s">
        <v>609</v>
      </c>
      <c r="G197" s="96">
        <v>44431</v>
      </c>
      <c r="H197" t="s">
        <v>209</v>
      </c>
      <c r="I197" s="77">
        <v>4.7300000000000004</v>
      </c>
      <c r="J197" t="s">
        <v>127</v>
      </c>
      <c r="K197" t="s">
        <v>102</v>
      </c>
      <c r="L197" s="78">
        <v>7.3999999999999996E-2</v>
      </c>
      <c r="M197" s="78">
        <v>8.14E-2</v>
      </c>
      <c r="N197" s="77">
        <v>1758321.31</v>
      </c>
      <c r="O197" s="77">
        <v>99.39</v>
      </c>
      <c r="P197" s="77">
        <v>1747.5955500089999</v>
      </c>
      <c r="Q197" s="78">
        <v>8.9999999999999998E-4</v>
      </c>
      <c r="R197" s="78">
        <v>1E-4</v>
      </c>
    </row>
    <row r="198" spans="2:18">
      <c r="B198" t="s">
        <v>3730</v>
      </c>
      <c r="C198" t="s">
        <v>3562</v>
      </c>
      <c r="D198" t="s">
        <v>3733</v>
      </c>
      <c r="E198"/>
      <c r="F198" t="s">
        <v>609</v>
      </c>
      <c r="G198" s="96">
        <v>44859</v>
      </c>
      <c r="H198" t="s">
        <v>209</v>
      </c>
      <c r="I198" s="77">
        <v>4.74</v>
      </c>
      <c r="J198" t="s">
        <v>127</v>
      </c>
      <c r="K198" t="s">
        <v>102</v>
      </c>
      <c r="L198" s="78">
        <v>7.3999999999999996E-2</v>
      </c>
      <c r="M198" s="78">
        <v>7.3499999999999996E-2</v>
      </c>
      <c r="N198" s="77">
        <v>5351635.63</v>
      </c>
      <c r="O198" s="77">
        <v>102.95</v>
      </c>
      <c r="P198" s="77">
        <v>5509.5088810850002</v>
      </c>
      <c r="Q198" s="78">
        <v>2.8E-3</v>
      </c>
      <c r="R198" s="78">
        <v>4.0000000000000002E-4</v>
      </c>
    </row>
    <row r="199" spans="2:18">
      <c r="B199" t="s">
        <v>3734</v>
      </c>
      <c r="C199" t="s">
        <v>3562</v>
      </c>
      <c r="D199" t="s">
        <v>3735</v>
      </c>
      <c r="E199"/>
      <c r="F199" t="s">
        <v>616</v>
      </c>
      <c r="G199" s="96">
        <v>44837</v>
      </c>
      <c r="H199" t="s">
        <v>150</v>
      </c>
      <c r="I199" s="77">
        <v>11.51</v>
      </c>
      <c r="J199" t="s">
        <v>718</v>
      </c>
      <c r="K199" t="s">
        <v>102</v>
      </c>
      <c r="L199" s="78">
        <v>3.9600000000000003E-2</v>
      </c>
      <c r="M199" s="78">
        <v>3.5799999999999998E-2</v>
      </c>
      <c r="N199" s="77">
        <v>1191775.29</v>
      </c>
      <c r="O199" s="77">
        <v>102.21</v>
      </c>
      <c r="P199" s="77">
        <v>1218.1135239089999</v>
      </c>
      <c r="Q199" s="78">
        <v>5.9999999999999995E-4</v>
      </c>
      <c r="R199" s="78">
        <v>1E-4</v>
      </c>
    </row>
    <row r="200" spans="2:18">
      <c r="B200" t="s">
        <v>3734</v>
      </c>
      <c r="C200" t="s">
        <v>3562</v>
      </c>
      <c r="D200" t="s">
        <v>3736</v>
      </c>
      <c r="E200"/>
      <c r="F200" t="s">
        <v>616</v>
      </c>
      <c r="G200" s="96">
        <v>45076</v>
      </c>
      <c r="H200" t="s">
        <v>150</v>
      </c>
      <c r="I200" s="77">
        <v>11.33</v>
      </c>
      <c r="J200" t="s">
        <v>718</v>
      </c>
      <c r="K200" t="s">
        <v>102</v>
      </c>
      <c r="L200" s="78">
        <v>4.4900000000000002E-2</v>
      </c>
      <c r="M200" s="78">
        <v>3.8399999999999997E-2</v>
      </c>
      <c r="N200" s="77">
        <v>1458531.26</v>
      </c>
      <c r="O200" s="77">
        <v>101.69</v>
      </c>
      <c r="P200" s="77">
        <v>1483.1804382939999</v>
      </c>
      <c r="Q200" s="78">
        <v>8.0000000000000004E-4</v>
      </c>
      <c r="R200" s="78">
        <v>1E-4</v>
      </c>
    </row>
    <row r="201" spans="2:18">
      <c r="B201" t="s">
        <v>3737</v>
      </c>
      <c r="C201" t="s">
        <v>3562</v>
      </c>
      <c r="D201" t="s">
        <v>3738</v>
      </c>
      <c r="E201"/>
      <c r="F201" t="s">
        <v>336</v>
      </c>
      <c r="G201" s="96">
        <v>44885</v>
      </c>
      <c r="H201" t="s">
        <v>2262</v>
      </c>
      <c r="I201" s="77">
        <v>2.19</v>
      </c>
      <c r="J201" t="s">
        <v>367</v>
      </c>
      <c r="K201" t="s">
        <v>102</v>
      </c>
      <c r="L201" s="78">
        <v>7.6799999999999993E-2</v>
      </c>
      <c r="M201" s="78">
        <v>8.4000000000000005E-2</v>
      </c>
      <c r="N201" s="77">
        <v>3099606.05</v>
      </c>
      <c r="O201" s="77">
        <v>99.26</v>
      </c>
      <c r="P201" s="77">
        <v>3076.6689652300001</v>
      </c>
      <c r="Q201" s="78">
        <v>1.6000000000000001E-3</v>
      </c>
      <c r="R201" s="78">
        <v>2.0000000000000001E-4</v>
      </c>
    </row>
    <row r="202" spans="2:18">
      <c r="B202" t="s">
        <v>3737</v>
      </c>
      <c r="C202" t="s">
        <v>3562</v>
      </c>
      <c r="D202" t="s">
        <v>3739</v>
      </c>
      <c r="E202"/>
      <c r="F202" t="s">
        <v>336</v>
      </c>
      <c r="G202" s="96">
        <v>44906</v>
      </c>
      <c r="H202" t="s">
        <v>2262</v>
      </c>
      <c r="I202" s="77">
        <v>2.19</v>
      </c>
      <c r="J202" t="s">
        <v>367</v>
      </c>
      <c r="K202" t="s">
        <v>102</v>
      </c>
      <c r="L202" s="78">
        <v>7.6799999999999993E-2</v>
      </c>
      <c r="M202" s="78">
        <v>8.0699999999999994E-2</v>
      </c>
      <c r="N202" s="77">
        <v>8011.43</v>
      </c>
      <c r="O202" s="77">
        <v>100.02</v>
      </c>
      <c r="P202" s="77">
        <v>8.0130322859999996</v>
      </c>
      <c r="Q202" s="78">
        <v>0</v>
      </c>
      <c r="R202" s="78">
        <v>0</v>
      </c>
    </row>
    <row r="203" spans="2:18">
      <c r="B203" t="s">
        <v>3737</v>
      </c>
      <c r="C203" t="s">
        <v>3562</v>
      </c>
      <c r="D203" t="s">
        <v>3740</v>
      </c>
      <c r="E203"/>
      <c r="F203" t="s">
        <v>336</v>
      </c>
      <c r="G203" s="96">
        <v>44991</v>
      </c>
      <c r="H203" t="s">
        <v>2262</v>
      </c>
      <c r="I203" s="77">
        <v>2.19</v>
      </c>
      <c r="J203" t="s">
        <v>367</v>
      </c>
      <c r="K203" t="s">
        <v>102</v>
      </c>
      <c r="L203" s="78">
        <v>7.6799999999999993E-2</v>
      </c>
      <c r="M203" s="78">
        <v>7.6600000000000001E-2</v>
      </c>
      <c r="N203" s="77">
        <v>396211.38</v>
      </c>
      <c r="O203" s="77">
        <v>100.76</v>
      </c>
      <c r="P203" s="77">
        <v>399.22258648799999</v>
      </c>
      <c r="Q203" s="78">
        <v>2.0000000000000001E-4</v>
      </c>
      <c r="R203" s="78">
        <v>0</v>
      </c>
    </row>
    <row r="204" spans="2:18">
      <c r="B204" t="s">
        <v>3574</v>
      </c>
      <c r="C204" t="s">
        <v>3562</v>
      </c>
      <c r="D204" t="s">
        <v>3741</v>
      </c>
      <c r="E204"/>
      <c r="F204" t="s">
        <v>336</v>
      </c>
      <c r="G204" s="96">
        <v>40742</v>
      </c>
      <c r="H204" t="s">
        <v>2262</v>
      </c>
      <c r="I204" s="77">
        <v>5.29</v>
      </c>
      <c r="J204" t="s">
        <v>367</v>
      </c>
      <c r="K204" t="s">
        <v>102</v>
      </c>
      <c r="L204" s="78">
        <v>0.06</v>
      </c>
      <c r="M204" s="78">
        <v>1.8100000000000002E-2</v>
      </c>
      <c r="N204" s="77">
        <v>12217916.24</v>
      </c>
      <c r="O204" s="77">
        <v>143.29</v>
      </c>
      <c r="P204" s="77">
        <v>17507.052180295999</v>
      </c>
      <c r="Q204" s="78">
        <v>8.9999999999999993E-3</v>
      </c>
      <c r="R204" s="78">
        <v>1.1999999999999999E-3</v>
      </c>
    </row>
    <row r="205" spans="2:18">
      <c r="B205" t="s">
        <v>3574</v>
      </c>
      <c r="C205" t="s">
        <v>3562</v>
      </c>
      <c r="D205" t="s">
        <v>3742</v>
      </c>
      <c r="E205"/>
      <c r="F205" t="s">
        <v>336</v>
      </c>
      <c r="G205" s="96">
        <v>42201</v>
      </c>
      <c r="H205" t="s">
        <v>2262</v>
      </c>
      <c r="I205" s="77">
        <v>4.88</v>
      </c>
      <c r="J205" t="s">
        <v>367</v>
      </c>
      <c r="K205" t="s">
        <v>102</v>
      </c>
      <c r="L205" s="78">
        <v>4.2000000000000003E-2</v>
      </c>
      <c r="M205" s="78">
        <v>3.0599999999999999E-2</v>
      </c>
      <c r="N205" s="77">
        <v>861245.3</v>
      </c>
      <c r="O205" s="77">
        <v>118.07</v>
      </c>
      <c r="P205" s="77">
        <v>1016.87232571</v>
      </c>
      <c r="Q205" s="78">
        <v>5.0000000000000001E-4</v>
      </c>
      <c r="R205" s="78">
        <v>1E-4</v>
      </c>
    </row>
    <row r="206" spans="2:18">
      <c r="B206" t="s">
        <v>3743</v>
      </c>
      <c r="C206" t="s">
        <v>3562</v>
      </c>
      <c r="D206" t="s">
        <v>3744</v>
      </c>
      <c r="E206"/>
      <c r="F206" t="s">
        <v>616</v>
      </c>
      <c r="G206" s="96">
        <v>42242</v>
      </c>
      <c r="H206" t="s">
        <v>150</v>
      </c>
      <c r="I206" s="77">
        <v>3.16</v>
      </c>
      <c r="J206" t="s">
        <v>112</v>
      </c>
      <c r="K206" t="s">
        <v>102</v>
      </c>
      <c r="L206" s="78">
        <v>2.3599999999999999E-2</v>
      </c>
      <c r="M206" s="78">
        <v>2.98E-2</v>
      </c>
      <c r="N206" s="77">
        <v>7141844.7300000004</v>
      </c>
      <c r="O206" s="77">
        <v>108.41</v>
      </c>
      <c r="P206" s="77">
        <v>7742.4738717930004</v>
      </c>
      <c r="Q206" s="78">
        <v>4.0000000000000001E-3</v>
      </c>
      <c r="R206" s="78">
        <v>5.0000000000000001E-4</v>
      </c>
    </row>
    <row r="207" spans="2:18">
      <c r="B207" t="s">
        <v>3745</v>
      </c>
      <c r="C207" t="s">
        <v>3562</v>
      </c>
      <c r="D207" t="s">
        <v>3746</v>
      </c>
      <c r="E207"/>
      <c r="F207" t="s">
        <v>336</v>
      </c>
      <c r="G207" s="96">
        <v>42474</v>
      </c>
      <c r="H207" t="s">
        <v>2262</v>
      </c>
      <c r="I207" s="77">
        <v>0.51</v>
      </c>
      <c r="J207" t="s">
        <v>127</v>
      </c>
      <c r="K207" t="s">
        <v>102</v>
      </c>
      <c r="L207" s="78">
        <v>3.1800000000000002E-2</v>
      </c>
      <c r="M207" s="78">
        <v>7.3400000000000007E-2</v>
      </c>
      <c r="N207" s="77">
        <v>275306.3</v>
      </c>
      <c r="O207" s="77">
        <v>98.15</v>
      </c>
      <c r="P207" s="77">
        <v>270.21313344999999</v>
      </c>
      <c r="Q207" s="78">
        <v>1E-4</v>
      </c>
      <c r="R207" s="78">
        <v>0</v>
      </c>
    </row>
    <row r="208" spans="2:18">
      <c r="B208" t="s">
        <v>3745</v>
      </c>
      <c r="C208" t="s">
        <v>3562</v>
      </c>
      <c r="D208" t="s">
        <v>3747</v>
      </c>
      <c r="E208"/>
      <c r="F208" t="s">
        <v>336</v>
      </c>
      <c r="G208" s="96">
        <v>42562</v>
      </c>
      <c r="H208" t="s">
        <v>2262</v>
      </c>
      <c r="I208" s="77">
        <v>1.5</v>
      </c>
      <c r="J208" t="s">
        <v>127</v>
      </c>
      <c r="K208" t="s">
        <v>102</v>
      </c>
      <c r="L208" s="78">
        <v>3.3700000000000001E-2</v>
      </c>
      <c r="M208" s="78">
        <v>6.7400000000000002E-2</v>
      </c>
      <c r="N208" s="77">
        <v>141895.62</v>
      </c>
      <c r="O208" s="77">
        <v>95.45</v>
      </c>
      <c r="P208" s="77">
        <v>135.43936929</v>
      </c>
      <c r="Q208" s="78">
        <v>1E-4</v>
      </c>
      <c r="R208" s="78">
        <v>0</v>
      </c>
    </row>
    <row r="209" spans="2:18">
      <c r="B209" t="s">
        <v>3745</v>
      </c>
      <c r="C209" t="s">
        <v>3562</v>
      </c>
      <c r="D209" t="s">
        <v>3748</v>
      </c>
      <c r="E209"/>
      <c r="F209" t="s">
        <v>336</v>
      </c>
      <c r="G209" s="96">
        <v>42474</v>
      </c>
      <c r="H209" t="s">
        <v>2262</v>
      </c>
      <c r="I209" s="77">
        <v>0.51</v>
      </c>
      <c r="J209" t="s">
        <v>127</v>
      </c>
      <c r="K209" t="s">
        <v>102</v>
      </c>
      <c r="L209" s="78">
        <v>6.8500000000000005E-2</v>
      </c>
      <c r="M209" s="78">
        <v>6.6000000000000003E-2</v>
      </c>
      <c r="N209" s="77">
        <v>267765.08</v>
      </c>
      <c r="O209" s="77">
        <v>100.48</v>
      </c>
      <c r="P209" s="77">
        <v>269.05035238400001</v>
      </c>
      <c r="Q209" s="78">
        <v>1E-4</v>
      </c>
      <c r="R209" s="78">
        <v>0</v>
      </c>
    </row>
    <row r="210" spans="2:18">
      <c r="B210" t="s">
        <v>3745</v>
      </c>
      <c r="C210" t="s">
        <v>3562</v>
      </c>
      <c r="D210" t="s">
        <v>3749</v>
      </c>
      <c r="E210"/>
      <c r="F210" t="s">
        <v>336</v>
      </c>
      <c r="G210" s="96">
        <v>42521</v>
      </c>
      <c r="H210" t="s">
        <v>2262</v>
      </c>
      <c r="I210" s="77">
        <v>1.51</v>
      </c>
      <c r="J210" t="s">
        <v>127</v>
      </c>
      <c r="K210" t="s">
        <v>102</v>
      </c>
      <c r="L210" s="78">
        <v>2.3E-2</v>
      </c>
      <c r="M210" s="78">
        <v>3.7499999999999999E-2</v>
      </c>
      <c r="N210" s="77">
        <v>708415.01</v>
      </c>
      <c r="O210" s="77">
        <v>109.99</v>
      </c>
      <c r="P210" s="77">
        <v>779.18566949900003</v>
      </c>
      <c r="Q210" s="78">
        <v>4.0000000000000002E-4</v>
      </c>
      <c r="R210" s="78">
        <v>1E-4</v>
      </c>
    </row>
    <row r="211" spans="2:18">
      <c r="B211" t="s">
        <v>3745</v>
      </c>
      <c r="C211" t="s">
        <v>3562</v>
      </c>
      <c r="D211" t="s">
        <v>3750</v>
      </c>
      <c r="E211"/>
      <c r="F211" t="s">
        <v>336</v>
      </c>
      <c r="G211" s="96">
        <v>42710</v>
      </c>
      <c r="H211" t="s">
        <v>2262</v>
      </c>
      <c r="I211" s="77">
        <v>1.66</v>
      </c>
      <c r="J211" t="s">
        <v>127</v>
      </c>
      <c r="K211" t="s">
        <v>102</v>
      </c>
      <c r="L211" s="78">
        <v>3.8399999999999997E-2</v>
      </c>
      <c r="M211" s="78">
        <v>6.6400000000000001E-2</v>
      </c>
      <c r="N211" s="77">
        <v>93451.22</v>
      </c>
      <c r="O211" s="77">
        <v>95.89</v>
      </c>
      <c r="P211" s="77">
        <v>89.610374858</v>
      </c>
      <c r="Q211" s="78">
        <v>0</v>
      </c>
      <c r="R211" s="78">
        <v>0</v>
      </c>
    </row>
    <row r="212" spans="2:18">
      <c r="B212" t="s">
        <v>3745</v>
      </c>
      <c r="C212" t="s">
        <v>3562</v>
      </c>
      <c r="D212" t="s">
        <v>3751</v>
      </c>
      <c r="E212"/>
      <c r="F212" t="s">
        <v>336</v>
      </c>
      <c r="G212" s="96">
        <v>42717</v>
      </c>
      <c r="H212" t="s">
        <v>2262</v>
      </c>
      <c r="I212" s="77">
        <v>1.66</v>
      </c>
      <c r="J212" t="s">
        <v>127</v>
      </c>
      <c r="K212" t="s">
        <v>102</v>
      </c>
      <c r="L212" s="78">
        <v>3.85E-2</v>
      </c>
      <c r="M212" s="78">
        <v>6.6500000000000004E-2</v>
      </c>
      <c r="N212" s="77">
        <v>31257.48</v>
      </c>
      <c r="O212" s="77">
        <v>95.91</v>
      </c>
      <c r="P212" s="77">
        <v>29.979049067999998</v>
      </c>
      <c r="Q212" s="78">
        <v>0</v>
      </c>
      <c r="R212" s="78">
        <v>0</v>
      </c>
    </row>
    <row r="213" spans="2:18">
      <c r="B213" t="s">
        <v>3752</v>
      </c>
      <c r="C213" t="s">
        <v>3518</v>
      </c>
      <c r="D213" t="s">
        <v>3753</v>
      </c>
      <c r="E213"/>
      <c r="F213" t="s">
        <v>609</v>
      </c>
      <c r="G213" s="96">
        <v>41639</v>
      </c>
      <c r="H213" t="s">
        <v>209</v>
      </c>
      <c r="I213" s="77">
        <v>0.25</v>
      </c>
      <c r="J213" t="s">
        <v>795</v>
      </c>
      <c r="K213" t="s">
        <v>102</v>
      </c>
      <c r="L213" s="78">
        <v>3.6999999999999998E-2</v>
      </c>
      <c r="M213" s="78">
        <v>6.4899999999999999E-2</v>
      </c>
      <c r="N213" s="77">
        <v>2678474.9</v>
      </c>
      <c r="O213" s="77">
        <v>111.6</v>
      </c>
      <c r="P213" s="77">
        <v>2989.1779883999998</v>
      </c>
      <c r="Q213" s="78">
        <v>1.5E-3</v>
      </c>
      <c r="R213" s="78">
        <v>2.0000000000000001E-4</v>
      </c>
    </row>
    <row r="214" spans="2:18">
      <c r="B214" t="s">
        <v>3752</v>
      </c>
      <c r="C214" t="s">
        <v>3518</v>
      </c>
      <c r="D214" t="s">
        <v>3754</v>
      </c>
      <c r="E214"/>
      <c r="F214" t="s">
        <v>609</v>
      </c>
      <c r="G214" s="96">
        <v>42004</v>
      </c>
      <c r="H214" t="s">
        <v>209</v>
      </c>
      <c r="I214" s="77">
        <v>0.72</v>
      </c>
      <c r="J214" t="s">
        <v>795</v>
      </c>
      <c r="K214" t="s">
        <v>102</v>
      </c>
      <c r="L214" s="78">
        <v>3.6999999999999998E-2</v>
      </c>
      <c r="M214" s="78">
        <v>0.10349999999999999</v>
      </c>
      <c r="N214" s="77">
        <v>1785649.94</v>
      </c>
      <c r="O214" s="77">
        <v>107.51</v>
      </c>
      <c r="P214" s="77">
        <v>1919.752250494</v>
      </c>
      <c r="Q214" s="78">
        <v>1E-3</v>
      </c>
      <c r="R214" s="78">
        <v>1E-4</v>
      </c>
    </row>
    <row r="215" spans="2:18">
      <c r="B215" t="s">
        <v>3752</v>
      </c>
      <c r="C215" t="s">
        <v>3518</v>
      </c>
      <c r="D215" t="s">
        <v>3755</v>
      </c>
      <c r="E215"/>
      <c r="F215" t="s">
        <v>609</v>
      </c>
      <c r="G215" s="96">
        <v>42759</v>
      </c>
      <c r="H215" t="s">
        <v>209</v>
      </c>
      <c r="I215" s="77">
        <v>1.71</v>
      </c>
      <c r="J215" t="s">
        <v>795</v>
      </c>
      <c r="K215" t="s">
        <v>102</v>
      </c>
      <c r="L215" s="78">
        <v>3.8800000000000001E-2</v>
      </c>
      <c r="M215" s="78">
        <v>5.5800000000000002E-2</v>
      </c>
      <c r="N215" s="77">
        <v>745258.08</v>
      </c>
      <c r="O215" s="77">
        <v>98.92</v>
      </c>
      <c r="P215" s="77">
        <v>737.20929273599995</v>
      </c>
      <c r="Q215" s="78">
        <v>4.0000000000000002E-4</v>
      </c>
      <c r="R215" s="78">
        <v>1E-4</v>
      </c>
    </row>
    <row r="216" spans="2:18">
      <c r="B216" t="s">
        <v>3752</v>
      </c>
      <c r="C216" t="s">
        <v>3518</v>
      </c>
      <c r="D216" t="s">
        <v>3756</v>
      </c>
      <c r="E216"/>
      <c r="F216" t="s">
        <v>609</v>
      </c>
      <c r="G216" s="96">
        <v>42759</v>
      </c>
      <c r="H216" t="s">
        <v>209</v>
      </c>
      <c r="I216" s="77">
        <v>1.65</v>
      </c>
      <c r="J216" t="s">
        <v>795</v>
      </c>
      <c r="K216" t="s">
        <v>102</v>
      </c>
      <c r="L216" s="78">
        <v>7.0499999999999993E-2</v>
      </c>
      <c r="M216" s="78">
        <v>7.1900000000000006E-2</v>
      </c>
      <c r="N216" s="77">
        <v>745258.08</v>
      </c>
      <c r="O216" s="77">
        <v>102.8</v>
      </c>
      <c r="P216" s="77">
        <v>766.12530623999999</v>
      </c>
      <c r="Q216" s="78">
        <v>4.0000000000000002E-4</v>
      </c>
      <c r="R216" s="78">
        <v>1E-4</v>
      </c>
    </row>
    <row r="217" spans="2:18">
      <c r="B217" t="s">
        <v>3757</v>
      </c>
      <c r="C217" t="s">
        <v>3518</v>
      </c>
      <c r="D217" t="s">
        <v>3758</v>
      </c>
      <c r="E217"/>
      <c r="F217" t="s">
        <v>616</v>
      </c>
      <c r="G217" s="96">
        <v>43256</v>
      </c>
      <c r="H217" t="s">
        <v>150</v>
      </c>
      <c r="I217" s="77">
        <v>5.4</v>
      </c>
      <c r="J217" t="s">
        <v>718</v>
      </c>
      <c r="K217" t="s">
        <v>102</v>
      </c>
      <c r="L217" s="78">
        <v>0.04</v>
      </c>
      <c r="M217" s="78">
        <v>3.4099999999999998E-2</v>
      </c>
      <c r="N217" s="77">
        <v>7092871.0300000003</v>
      </c>
      <c r="O217" s="77">
        <v>114.71</v>
      </c>
      <c r="P217" s="77">
        <v>8136.2323585129998</v>
      </c>
      <c r="Q217" s="78">
        <v>4.1999999999999997E-3</v>
      </c>
      <c r="R217" s="78">
        <v>5.9999999999999995E-4</v>
      </c>
    </row>
    <row r="218" spans="2:18">
      <c r="B218" t="s">
        <v>3757</v>
      </c>
      <c r="C218" t="s">
        <v>3518</v>
      </c>
      <c r="D218" t="s">
        <v>3759</v>
      </c>
      <c r="E218"/>
      <c r="F218" t="s">
        <v>616</v>
      </c>
      <c r="G218" s="96">
        <v>43705</v>
      </c>
      <c r="H218" t="s">
        <v>150</v>
      </c>
      <c r="I218" s="77">
        <v>5.4</v>
      </c>
      <c r="J218" t="s">
        <v>718</v>
      </c>
      <c r="K218" t="s">
        <v>102</v>
      </c>
      <c r="L218" s="78">
        <v>0.04</v>
      </c>
      <c r="M218" s="78">
        <v>3.4700000000000002E-2</v>
      </c>
      <c r="N218" s="77">
        <v>431704.68</v>
      </c>
      <c r="O218" s="77">
        <v>113.11</v>
      </c>
      <c r="P218" s="77">
        <v>488.30116354799998</v>
      </c>
      <c r="Q218" s="78">
        <v>2.9999999999999997E-4</v>
      </c>
      <c r="R218" s="78">
        <v>0</v>
      </c>
    </row>
    <row r="219" spans="2:18">
      <c r="B219" t="s">
        <v>3760</v>
      </c>
      <c r="C219" t="s">
        <v>3518</v>
      </c>
      <c r="D219" t="s">
        <v>3761</v>
      </c>
      <c r="E219"/>
      <c r="F219" t="s">
        <v>616</v>
      </c>
      <c r="G219" s="96">
        <v>42432</v>
      </c>
      <c r="H219" t="s">
        <v>150</v>
      </c>
      <c r="I219" s="77">
        <v>4.5199999999999996</v>
      </c>
      <c r="J219" t="s">
        <v>718</v>
      </c>
      <c r="K219" t="s">
        <v>102</v>
      </c>
      <c r="L219" s="78">
        <v>2.5399999999999999E-2</v>
      </c>
      <c r="M219" s="78">
        <v>2.07E-2</v>
      </c>
      <c r="N219" s="77">
        <v>4410115.5</v>
      </c>
      <c r="O219" s="77">
        <v>115.28</v>
      </c>
      <c r="P219" s="77">
        <v>5083.9811484000002</v>
      </c>
      <c r="Q219" s="78">
        <v>2.5999999999999999E-3</v>
      </c>
      <c r="R219" s="78">
        <v>4.0000000000000002E-4</v>
      </c>
    </row>
    <row r="220" spans="2:18">
      <c r="B220" t="s">
        <v>3762</v>
      </c>
      <c r="C220" t="s">
        <v>3562</v>
      </c>
      <c r="D220" t="s">
        <v>3763</v>
      </c>
      <c r="E220"/>
      <c r="F220" t="s">
        <v>616</v>
      </c>
      <c r="G220" s="96">
        <v>45015</v>
      </c>
      <c r="H220" t="s">
        <v>150</v>
      </c>
      <c r="I220" s="77">
        <v>5.43</v>
      </c>
      <c r="J220" t="s">
        <v>381</v>
      </c>
      <c r="K220" t="s">
        <v>102</v>
      </c>
      <c r="L220" s="78">
        <v>4.5499999999999999E-2</v>
      </c>
      <c r="M220" s="78">
        <v>3.44E-2</v>
      </c>
      <c r="N220" s="77">
        <v>4309427.24</v>
      </c>
      <c r="O220" s="77">
        <v>106.62</v>
      </c>
      <c r="P220" s="77">
        <v>4594.7113232880001</v>
      </c>
      <c r="Q220" s="78">
        <v>2.3999999999999998E-3</v>
      </c>
      <c r="R220" s="78">
        <v>2.9999999999999997E-4</v>
      </c>
    </row>
    <row r="221" spans="2:18">
      <c r="B221" t="s">
        <v>3764</v>
      </c>
      <c r="C221" t="s">
        <v>3562</v>
      </c>
      <c r="D221" t="s">
        <v>3765</v>
      </c>
      <c r="E221"/>
      <c r="F221" t="s">
        <v>609</v>
      </c>
      <c r="G221" s="96">
        <v>42516</v>
      </c>
      <c r="H221" t="s">
        <v>209</v>
      </c>
      <c r="I221" s="77">
        <v>3.43</v>
      </c>
      <c r="J221" t="s">
        <v>381</v>
      </c>
      <c r="K221" t="s">
        <v>102</v>
      </c>
      <c r="L221" s="78">
        <v>2.3300000000000001E-2</v>
      </c>
      <c r="M221" s="78">
        <v>3.27E-2</v>
      </c>
      <c r="N221" s="77">
        <v>5595087.5300000003</v>
      </c>
      <c r="O221" s="77">
        <v>109.44</v>
      </c>
      <c r="P221" s="77">
        <v>6123.263792832</v>
      </c>
      <c r="Q221" s="78">
        <v>3.2000000000000002E-3</v>
      </c>
      <c r="R221" s="78">
        <v>4.0000000000000002E-4</v>
      </c>
    </row>
    <row r="222" spans="2:18">
      <c r="B222" t="s">
        <v>3766</v>
      </c>
      <c r="C222" t="s">
        <v>3562</v>
      </c>
      <c r="D222" t="s">
        <v>3767</v>
      </c>
      <c r="E222"/>
      <c r="F222" t="s">
        <v>616</v>
      </c>
      <c r="G222" s="96">
        <v>42794</v>
      </c>
      <c r="H222" t="s">
        <v>150</v>
      </c>
      <c r="I222" s="77">
        <v>5.33</v>
      </c>
      <c r="J222" t="s">
        <v>718</v>
      </c>
      <c r="K222" t="s">
        <v>102</v>
      </c>
      <c r="L222" s="78">
        <v>2.9000000000000001E-2</v>
      </c>
      <c r="M222" s="78">
        <v>2.2599999999999999E-2</v>
      </c>
      <c r="N222" s="77">
        <v>11486176.65</v>
      </c>
      <c r="O222" s="77">
        <v>116.64</v>
      </c>
      <c r="P222" s="77">
        <v>13397.476444559999</v>
      </c>
      <c r="Q222" s="78">
        <v>6.8999999999999999E-3</v>
      </c>
      <c r="R222" s="78">
        <v>8.9999999999999998E-4</v>
      </c>
    </row>
    <row r="223" spans="2:18">
      <c r="B223" t="s">
        <v>3768</v>
      </c>
      <c r="C223" t="s">
        <v>3518</v>
      </c>
      <c r="D223" t="s">
        <v>3769</v>
      </c>
      <c r="E223"/>
      <c r="F223" t="s">
        <v>336</v>
      </c>
      <c r="G223" s="96">
        <v>43842</v>
      </c>
      <c r="H223" t="s">
        <v>2262</v>
      </c>
      <c r="I223" s="77">
        <v>0.28000000000000003</v>
      </c>
      <c r="J223" t="s">
        <v>127</v>
      </c>
      <c r="K223" t="s">
        <v>102</v>
      </c>
      <c r="L223" s="78">
        <v>2.0799999999999999E-2</v>
      </c>
      <c r="M223" s="78">
        <v>6.6799999999999998E-2</v>
      </c>
      <c r="N223" s="77">
        <v>297261.68</v>
      </c>
      <c r="O223" s="77">
        <v>99.19</v>
      </c>
      <c r="P223" s="77">
        <v>294.853860392</v>
      </c>
      <c r="Q223" s="78">
        <v>2.0000000000000001E-4</v>
      </c>
      <c r="R223" s="78">
        <v>0</v>
      </c>
    </row>
    <row r="224" spans="2:18">
      <c r="B224" t="s">
        <v>3770</v>
      </c>
      <c r="C224" t="s">
        <v>3518</v>
      </c>
      <c r="D224" t="s">
        <v>3771</v>
      </c>
      <c r="E224"/>
      <c r="F224" t="s">
        <v>985</v>
      </c>
      <c r="G224" s="96">
        <v>44550</v>
      </c>
      <c r="H224" t="s">
        <v>2262</v>
      </c>
      <c r="I224" s="77">
        <v>5.0999999999999996</v>
      </c>
      <c r="J224" t="s">
        <v>367</v>
      </c>
      <c r="K224" t="s">
        <v>102</v>
      </c>
      <c r="L224" s="78">
        <v>7.85E-2</v>
      </c>
      <c r="M224" s="78">
        <v>8.2699999999999996E-2</v>
      </c>
      <c r="N224" s="77">
        <v>2819231.78</v>
      </c>
      <c r="O224" s="77">
        <v>98.88</v>
      </c>
      <c r="P224" s="77">
        <v>2787.6563840640001</v>
      </c>
      <c r="Q224" s="78">
        <v>1.4E-3</v>
      </c>
      <c r="R224" s="78">
        <v>2.0000000000000001E-4</v>
      </c>
    </row>
    <row r="225" spans="2:18">
      <c r="B225" t="s">
        <v>3772</v>
      </c>
      <c r="C225" t="s">
        <v>3518</v>
      </c>
      <c r="D225" t="s">
        <v>3773</v>
      </c>
      <c r="E225"/>
      <c r="F225" t="s">
        <v>674</v>
      </c>
      <c r="G225" s="96">
        <v>43920</v>
      </c>
      <c r="H225" t="s">
        <v>150</v>
      </c>
      <c r="I225" s="77">
        <v>4.3499999999999996</v>
      </c>
      <c r="J225" t="s">
        <v>132</v>
      </c>
      <c r="K225" t="s">
        <v>102</v>
      </c>
      <c r="L225" s="78">
        <v>4.8899999999999999E-2</v>
      </c>
      <c r="M225" s="78">
        <v>5.5500000000000001E-2</v>
      </c>
      <c r="N225" s="77">
        <v>1856544.73</v>
      </c>
      <c r="O225" s="77">
        <v>98.61</v>
      </c>
      <c r="P225" s="77">
        <v>1830.738758253</v>
      </c>
      <c r="Q225" s="78">
        <v>8.9999999999999998E-4</v>
      </c>
      <c r="R225" s="78">
        <v>1E-4</v>
      </c>
    </row>
    <row r="226" spans="2:18">
      <c r="B226" t="s">
        <v>3772</v>
      </c>
      <c r="C226" t="s">
        <v>3518</v>
      </c>
      <c r="D226" t="s">
        <v>3774</v>
      </c>
      <c r="E226"/>
      <c r="F226" t="s">
        <v>674</v>
      </c>
      <c r="G226" s="96">
        <v>44068</v>
      </c>
      <c r="H226" t="s">
        <v>150</v>
      </c>
      <c r="I226" s="77">
        <v>4.3099999999999996</v>
      </c>
      <c r="J226" t="s">
        <v>132</v>
      </c>
      <c r="K226" t="s">
        <v>102</v>
      </c>
      <c r="L226" s="78">
        <v>4.5100000000000001E-2</v>
      </c>
      <c r="M226" s="78">
        <v>6.7199999999999996E-2</v>
      </c>
      <c r="N226" s="77">
        <v>2300858.5099999998</v>
      </c>
      <c r="O226" s="77">
        <v>92.36</v>
      </c>
      <c r="P226" s="77">
        <v>2125.072919836</v>
      </c>
      <c r="Q226" s="78">
        <v>1.1000000000000001E-3</v>
      </c>
      <c r="R226" s="78">
        <v>1E-4</v>
      </c>
    </row>
    <row r="227" spans="2:18">
      <c r="B227" t="s">
        <v>3772</v>
      </c>
      <c r="C227" t="s">
        <v>3518</v>
      </c>
      <c r="D227" t="s">
        <v>3775</v>
      </c>
      <c r="E227"/>
      <c r="F227" t="s">
        <v>674</v>
      </c>
      <c r="G227" s="96">
        <v>44160</v>
      </c>
      <c r="H227" t="s">
        <v>150</v>
      </c>
      <c r="I227" s="77">
        <v>4.18</v>
      </c>
      <c r="J227" t="s">
        <v>132</v>
      </c>
      <c r="K227" t="s">
        <v>102</v>
      </c>
      <c r="L227" s="78">
        <v>4.5499999999999999E-2</v>
      </c>
      <c r="M227" s="78">
        <v>8.7400000000000005E-2</v>
      </c>
      <c r="N227" s="77">
        <v>2113234.19</v>
      </c>
      <c r="O227" s="77">
        <v>85.47</v>
      </c>
      <c r="P227" s="77">
        <v>1806.1812621930001</v>
      </c>
      <c r="Q227" s="78">
        <v>8.9999999999999998E-4</v>
      </c>
      <c r="R227" s="78">
        <v>1E-4</v>
      </c>
    </row>
    <row r="228" spans="2:18">
      <c r="B228" t="s">
        <v>3772</v>
      </c>
      <c r="C228" t="s">
        <v>3518</v>
      </c>
      <c r="D228" t="s">
        <v>3776</v>
      </c>
      <c r="E228"/>
      <c r="F228" t="s">
        <v>674</v>
      </c>
      <c r="G228" s="96">
        <v>44636</v>
      </c>
      <c r="H228" t="s">
        <v>150</v>
      </c>
      <c r="I228" s="77">
        <v>4.74</v>
      </c>
      <c r="J228" t="s">
        <v>132</v>
      </c>
      <c r="K228" t="s">
        <v>102</v>
      </c>
      <c r="L228" s="78">
        <v>4.2799999999999998E-2</v>
      </c>
      <c r="M228" s="78">
        <v>7.4499999999999997E-2</v>
      </c>
      <c r="N228" s="77">
        <v>1660209.71</v>
      </c>
      <c r="O228" s="77">
        <v>87.62</v>
      </c>
      <c r="P228" s="77">
        <v>1454.675747902</v>
      </c>
      <c r="Q228" s="78">
        <v>8.0000000000000004E-4</v>
      </c>
      <c r="R228" s="78">
        <v>1E-4</v>
      </c>
    </row>
    <row r="229" spans="2:18">
      <c r="B229" t="s">
        <v>3772</v>
      </c>
      <c r="C229" t="s">
        <v>3518</v>
      </c>
      <c r="D229" t="s">
        <v>3777</v>
      </c>
      <c r="E229"/>
      <c r="F229" t="s">
        <v>674</v>
      </c>
      <c r="G229" s="96">
        <v>44722</v>
      </c>
      <c r="H229" t="s">
        <v>150</v>
      </c>
      <c r="I229" s="77">
        <v>4.6900000000000004</v>
      </c>
      <c r="J229" t="s">
        <v>132</v>
      </c>
      <c r="K229" t="s">
        <v>102</v>
      </c>
      <c r="L229" s="78">
        <v>5.28E-2</v>
      </c>
      <c r="M229" s="78">
        <v>6.9900000000000004E-2</v>
      </c>
      <c r="N229" s="77">
        <v>2651757.7400000002</v>
      </c>
      <c r="O229" s="77">
        <v>94.08</v>
      </c>
      <c r="P229" s="77">
        <v>2494.7736817919999</v>
      </c>
      <c r="Q229" s="78">
        <v>1.2999999999999999E-3</v>
      </c>
      <c r="R229" s="78">
        <v>2.0000000000000001E-4</v>
      </c>
    </row>
    <row r="230" spans="2:18">
      <c r="B230" t="s">
        <v>3772</v>
      </c>
      <c r="C230" t="s">
        <v>3518</v>
      </c>
      <c r="D230" t="s">
        <v>3778</v>
      </c>
      <c r="E230"/>
      <c r="F230" t="s">
        <v>674</v>
      </c>
      <c r="G230" s="96">
        <v>44816</v>
      </c>
      <c r="H230" t="s">
        <v>150</v>
      </c>
      <c r="I230" s="77">
        <v>4.63</v>
      </c>
      <c r="J230" t="s">
        <v>132</v>
      </c>
      <c r="K230" t="s">
        <v>102</v>
      </c>
      <c r="L230" s="78">
        <v>5.6000000000000001E-2</v>
      </c>
      <c r="M230" s="78">
        <v>7.9200000000000007E-2</v>
      </c>
      <c r="N230" s="77">
        <v>3276523.9</v>
      </c>
      <c r="O230" s="77">
        <v>91.84</v>
      </c>
      <c r="P230" s="77">
        <v>3009.1595497600001</v>
      </c>
      <c r="Q230" s="78">
        <v>1.6000000000000001E-3</v>
      </c>
      <c r="R230" s="78">
        <v>2.0000000000000001E-4</v>
      </c>
    </row>
    <row r="231" spans="2:18">
      <c r="B231" t="s">
        <v>3772</v>
      </c>
      <c r="C231" t="s">
        <v>3518</v>
      </c>
      <c r="D231" t="s">
        <v>3779</v>
      </c>
      <c r="E231"/>
      <c r="F231" t="s">
        <v>674</v>
      </c>
      <c r="G231" s="96">
        <v>44880</v>
      </c>
      <c r="H231" t="s">
        <v>150</v>
      </c>
      <c r="I231" s="77">
        <v>3.98</v>
      </c>
      <c r="J231" t="s">
        <v>132</v>
      </c>
      <c r="K231" t="s">
        <v>102</v>
      </c>
      <c r="L231" s="78">
        <v>7.2700000000000001E-2</v>
      </c>
      <c r="M231" s="78">
        <v>9.3100000000000002E-2</v>
      </c>
      <c r="N231" s="77">
        <v>1873937.65</v>
      </c>
      <c r="O231" s="77">
        <v>94.73</v>
      </c>
      <c r="P231" s="77">
        <v>1775.181135845</v>
      </c>
      <c r="Q231" s="78">
        <v>8.9999999999999998E-4</v>
      </c>
      <c r="R231" s="78">
        <v>1E-4</v>
      </c>
    </row>
    <row r="232" spans="2:18">
      <c r="B232" t="s">
        <v>3772</v>
      </c>
      <c r="C232" t="s">
        <v>3518</v>
      </c>
      <c r="D232" t="s">
        <v>3780</v>
      </c>
      <c r="E232"/>
      <c r="F232" t="s">
        <v>674</v>
      </c>
      <c r="G232" s="96">
        <v>44976</v>
      </c>
      <c r="H232" t="s">
        <v>150</v>
      </c>
      <c r="I232" s="77">
        <v>4.6500000000000004</v>
      </c>
      <c r="J232" t="s">
        <v>132</v>
      </c>
      <c r="K232" t="s">
        <v>102</v>
      </c>
      <c r="L232" s="78">
        <v>6.2E-2</v>
      </c>
      <c r="M232" s="78">
        <v>6.5199999999999994E-2</v>
      </c>
      <c r="N232" s="77">
        <v>3200413.83</v>
      </c>
      <c r="O232" s="77">
        <v>100.48</v>
      </c>
      <c r="P232" s="77">
        <v>3215.7758163839999</v>
      </c>
      <c r="Q232" s="78">
        <v>1.6999999999999999E-3</v>
      </c>
      <c r="R232" s="78">
        <v>2.0000000000000001E-4</v>
      </c>
    </row>
    <row r="233" spans="2:18">
      <c r="B233" t="s">
        <v>3772</v>
      </c>
      <c r="C233" t="s">
        <v>3518</v>
      </c>
      <c r="D233" t="s">
        <v>3781</v>
      </c>
      <c r="E233"/>
      <c r="F233" t="s">
        <v>674</v>
      </c>
      <c r="G233" s="96">
        <v>45056</v>
      </c>
      <c r="H233" t="s">
        <v>150</v>
      </c>
      <c r="I233" s="77">
        <v>4.6399999999999997</v>
      </c>
      <c r="J233" t="s">
        <v>132</v>
      </c>
      <c r="K233" t="s">
        <v>102</v>
      </c>
      <c r="L233" s="78">
        <v>6.3399999999999998E-2</v>
      </c>
      <c r="M233" s="78">
        <v>6.5600000000000006E-2</v>
      </c>
      <c r="N233" s="77">
        <v>3487870.43</v>
      </c>
      <c r="O233" s="77">
        <v>100.57</v>
      </c>
      <c r="P233" s="77">
        <v>3507.7512914509998</v>
      </c>
      <c r="Q233" s="78">
        <v>1.8E-3</v>
      </c>
      <c r="R233" s="78">
        <v>2.0000000000000001E-4</v>
      </c>
    </row>
    <row r="234" spans="2:18">
      <c r="B234" t="s">
        <v>3782</v>
      </c>
      <c r="C234" t="s">
        <v>3562</v>
      </c>
      <c r="D234" t="s">
        <v>3783</v>
      </c>
      <c r="E234"/>
      <c r="F234" t="s">
        <v>674</v>
      </c>
      <c r="G234" s="96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7.2499999999999995E-2</v>
      </c>
      <c r="N234" s="77">
        <v>1664533.75</v>
      </c>
      <c r="O234" s="77">
        <v>99.39</v>
      </c>
      <c r="P234" s="77">
        <v>1654.3800941249999</v>
      </c>
      <c r="Q234" s="78">
        <v>8.9999999999999998E-4</v>
      </c>
      <c r="R234" s="78">
        <v>1E-4</v>
      </c>
    </row>
    <row r="235" spans="2:18">
      <c r="B235" t="s">
        <v>3782</v>
      </c>
      <c r="C235" t="s">
        <v>3562</v>
      </c>
      <c r="D235" t="s">
        <v>3784</v>
      </c>
      <c r="E235"/>
      <c r="F235" t="s">
        <v>674</v>
      </c>
      <c r="G235" s="96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452545.8</v>
      </c>
      <c r="O235" s="77">
        <v>99.39</v>
      </c>
      <c r="P235" s="77">
        <v>449.78527062000001</v>
      </c>
      <c r="Q235" s="78">
        <v>2.0000000000000001E-4</v>
      </c>
      <c r="R235" s="78">
        <v>0</v>
      </c>
    </row>
    <row r="236" spans="2:18">
      <c r="B236" t="s">
        <v>3782</v>
      </c>
      <c r="C236" t="s">
        <v>3562</v>
      </c>
      <c r="D236" t="s">
        <v>3785</v>
      </c>
      <c r="E236"/>
      <c r="F236" t="s">
        <v>674</v>
      </c>
      <c r="G236" s="96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650304.82999999996</v>
      </c>
      <c r="O236" s="77">
        <v>99.39</v>
      </c>
      <c r="P236" s="77">
        <v>646.33797053700005</v>
      </c>
      <c r="Q236" s="78">
        <v>2.9999999999999997E-4</v>
      </c>
      <c r="R236" s="78">
        <v>0</v>
      </c>
    </row>
    <row r="237" spans="2:18">
      <c r="B237" t="s">
        <v>3782</v>
      </c>
      <c r="C237" t="s">
        <v>3562</v>
      </c>
      <c r="D237" t="s">
        <v>3786</v>
      </c>
      <c r="E237"/>
      <c r="F237" t="s">
        <v>674</v>
      </c>
      <c r="G237" s="96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658358.16</v>
      </c>
      <c r="O237" s="77">
        <v>99.39</v>
      </c>
      <c r="P237" s="77">
        <v>654.34217522400002</v>
      </c>
      <c r="Q237" s="78">
        <v>2.9999999999999997E-4</v>
      </c>
      <c r="R237" s="78">
        <v>0</v>
      </c>
    </row>
    <row r="238" spans="2:18">
      <c r="B238" t="s">
        <v>3782</v>
      </c>
      <c r="C238" t="s">
        <v>3562</v>
      </c>
      <c r="D238" t="s">
        <v>3787</v>
      </c>
      <c r="E238"/>
      <c r="F238" t="s">
        <v>674</v>
      </c>
      <c r="G238" s="96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386179.75</v>
      </c>
      <c r="O238" s="77">
        <v>99.39</v>
      </c>
      <c r="P238" s="77">
        <v>383.82405352500001</v>
      </c>
      <c r="Q238" s="78">
        <v>2.0000000000000001E-4</v>
      </c>
      <c r="R238" s="78">
        <v>0</v>
      </c>
    </row>
    <row r="239" spans="2:18">
      <c r="B239" t="s">
        <v>3782</v>
      </c>
      <c r="C239" t="s">
        <v>3562</v>
      </c>
      <c r="D239" t="s">
        <v>3788</v>
      </c>
      <c r="E239"/>
      <c r="F239" t="s">
        <v>674</v>
      </c>
      <c r="G239" s="96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952816.72</v>
      </c>
      <c r="O239" s="77">
        <v>99.39</v>
      </c>
      <c r="P239" s="77">
        <v>947.00453800800005</v>
      </c>
      <c r="Q239" s="78">
        <v>5.0000000000000001E-4</v>
      </c>
      <c r="R239" s="78">
        <v>1E-4</v>
      </c>
    </row>
    <row r="240" spans="2:18">
      <c r="B240" t="s">
        <v>3782</v>
      </c>
      <c r="C240" t="s">
        <v>3562</v>
      </c>
      <c r="D240" t="s">
        <v>3789</v>
      </c>
      <c r="E240"/>
      <c r="F240" t="s">
        <v>674</v>
      </c>
      <c r="G240" s="96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615814.79</v>
      </c>
      <c r="O240" s="77">
        <v>99.39</v>
      </c>
      <c r="P240" s="77">
        <v>612.05831978100002</v>
      </c>
      <c r="Q240" s="78">
        <v>2.9999999999999997E-4</v>
      </c>
      <c r="R240" s="78">
        <v>0</v>
      </c>
    </row>
    <row r="241" spans="2:18">
      <c r="B241" t="s">
        <v>3782</v>
      </c>
      <c r="C241" t="s">
        <v>3562</v>
      </c>
      <c r="D241" t="s">
        <v>3790</v>
      </c>
      <c r="E241"/>
      <c r="F241" t="s">
        <v>674</v>
      </c>
      <c r="G241" s="96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7.7499999999999999E-2</v>
      </c>
      <c r="M241" s="78">
        <v>7.2400000000000006E-2</v>
      </c>
      <c r="N241" s="77">
        <v>332646.48</v>
      </c>
      <c r="O241" s="77">
        <v>99.39</v>
      </c>
      <c r="P241" s="77">
        <v>330.61733647199998</v>
      </c>
      <c r="Q241" s="78">
        <v>2.0000000000000001E-4</v>
      </c>
      <c r="R241" s="78">
        <v>0</v>
      </c>
    </row>
    <row r="242" spans="2:18">
      <c r="B242" t="s">
        <v>3782</v>
      </c>
      <c r="C242" t="s">
        <v>3562</v>
      </c>
      <c r="D242" t="s">
        <v>3791</v>
      </c>
      <c r="E242"/>
      <c r="F242" t="s">
        <v>674</v>
      </c>
      <c r="G242" s="96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461281.52</v>
      </c>
      <c r="O242" s="77">
        <v>99.39</v>
      </c>
      <c r="P242" s="77">
        <v>458.46770272800001</v>
      </c>
      <c r="Q242" s="78">
        <v>2.0000000000000001E-4</v>
      </c>
      <c r="R242" s="78">
        <v>0</v>
      </c>
    </row>
    <row r="243" spans="2:18">
      <c r="B243" t="s">
        <v>3782</v>
      </c>
      <c r="C243" t="s">
        <v>3562</v>
      </c>
      <c r="D243" t="s">
        <v>3792</v>
      </c>
      <c r="E243"/>
      <c r="F243" t="s">
        <v>674</v>
      </c>
      <c r="G243" s="96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863614.59</v>
      </c>
      <c r="O243" s="77">
        <v>99.39</v>
      </c>
      <c r="P243" s="77">
        <v>858.34654100099999</v>
      </c>
      <c r="Q243" s="78">
        <v>4.0000000000000002E-4</v>
      </c>
      <c r="R243" s="78">
        <v>1E-4</v>
      </c>
    </row>
    <row r="244" spans="2:18">
      <c r="B244" t="s">
        <v>3782</v>
      </c>
      <c r="C244" t="s">
        <v>3562</v>
      </c>
      <c r="D244" t="s">
        <v>3793</v>
      </c>
      <c r="E244"/>
      <c r="F244" t="s">
        <v>674</v>
      </c>
      <c r="G244" s="96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627628.14</v>
      </c>
      <c r="O244" s="77">
        <v>99.39</v>
      </c>
      <c r="P244" s="77">
        <v>623.79960834600001</v>
      </c>
      <c r="Q244" s="78">
        <v>2.9999999999999997E-4</v>
      </c>
      <c r="R244" s="78">
        <v>0</v>
      </c>
    </row>
    <row r="245" spans="2:18">
      <c r="B245" t="s">
        <v>3782</v>
      </c>
      <c r="C245" t="s">
        <v>3562</v>
      </c>
      <c r="D245" t="s">
        <v>3794</v>
      </c>
      <c r="E245"/>
      <c r="F245" t="s">
        <v>674</v>
      </c>
      <c r="G245" s="96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440466.24</v>
      </c>
      <c r="O245" s="77">
        <v>99.39</v>
      </c>
      <c r="P245" s="77">
        <v>437.77939593600001</v>
      </c>
      <c r="Q245" s="78">
        <v>2.0000000000000001E-4</v>
      </c>
      <c r="R245" s="78">
        <v>0</v>
      </c>
    </row>
    <row r="246" spans="2:18">
      <c r="B246" t="s">
        <v>3782</v>
      </c>
      <c r="C246" t="s">
        <v>3562</v>
      </c>
      <c r="D246" t="s">
        <v>3795</v>
      </c>
      <c r="E246"/>
      <c r="F246" t="s">
        <v>674</v>
      </c>
      <c r="G246" s="96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667257.28</v>
      </c>
      <c r="O246" s="77">
        <v>99.39</v>
      </c>
      <c r="P246" s="77">
        <v>663.18701059199998</v>
      </c>
      <c r="Q246" s="78">
        <v>2.9999999999999997E-4</v>
      </c>
      <c r="R246" s="78">
        <v>0</v>
      </c>
    </row>
    <row r="247" spans="2:18">
      <c r="B247" t="s">
        <v>3782</v>
      </c>
      <c r="C247" t="s">
        <v>3562</v>
      </c>
      <c r="D247" t="s">
        <v>3796</v>
      </c>
      <c r="E247"/>
      <c r="F247" t="s">
        <v>674</v>
      </c>
      <c r="G247" s="96">
        <v>45103</v>
      </c>
      <c r="H247" t="s">
        <v>150</v>
      </c>
      <c r="I247" s="77">
        <v>2.17</v>
      </c>
      <c r="J247" t="s">
        <v>127</v>
      </c>
      <c r="K247" t="s">
        <v>102</v>
      </c>
      <c r="L247" s="78">
        <v>6.7500000000000004E-2</v>
      </c>
      <c r="M247" s="78">
        <v>7.2400000000000006E-2</v>
      </c>
      <c r="N247" s="77">
        <v>537787.93000000005</v>
      </c>
      <c r="O247" s="77">
        <v>99.39</v>
      </c>
      <c r="P247" s="77">
        <v>534.50742362699998</v>
      </c>
      <c r="Q247" s="78">
        <v>2.9999999999999997E-4</v>
      </c>
      <c r="R247" s="78">
        <v>0</v>
      </c>
    </row>
    <row r="248" spans="2:18">
      <c r="B248" t="s">
        <v>3797</v>
      </c>
      <c r="C248" t="s">
        <v>3562</v>
      </c>
      <c r="D248" t="s">
        <v>3798</v>
      </c>
      <c r="E248"/>
      <c r="F248" t="s">
        <v>985</v>
      </c>
      <c r="G248" s="96">
        <v>42732</v>
      </c>
      <c r="H248" t="s">
        <v>2262</v>
      </c>
      <c r="I248" s="77">
        <v>2.13</v>
      </c>
      <c r="J248" t="s">
        <v>127</v>
      </c>
      <c r="K248" t="s">
        <v>102</v>
      </c>
      <c r="L248" s="78">
        <v>2.1600000000000001E-2</v>
      </c>
      <c r="M248" s="78">
        <v>2.7699999999999999E-2</v>
      </c>
      <c r="N248" s="77">
        <v>3660805.36</v>
      </c>
      <c r="O248" s="77">
        <v>110.44</v>
      </c>
      <c r="P248" s="77">
        <v>4042.993439584</v>
      </c>
      <c r="Q248" s="78">
        <v>2.0999999999999999E-3</v>
      </c>
      <c r="R248" s="78">
        <v>2.9999999999999997E-4</v>
      </c>
    </row>
    <row r="249" spans="2:18">
      <c r="B249" t="s">
        <v>3658</v>
      </c>
      <c r="C249" t="s">
        <v>3562</v>
      </c>
      <c r="D249" t="s">
        <v>3799</v>
      </c>
      <c r="E249"/>
      <c r="F249" t="s">
        <v>703</v>
      </c>
      <c r="G249" s="96">
        <v>44858</v>
      </c>
      <c r="H249" t="s">
        <v>150</v>
      </c>
      <c r="I249" s="77">
        <v>5.49</v>
      </c>
      <c r="J249" t="s">
        <v>718</v>
      </c>
      <c r="K249" t="s">
        <v>102</v>
      </c>
      <c r="L249" s="78">
        <v>3.49E-2</v>
      </c>
      <c r="M249" s="78">
        <v>4.4900000000000002E-2</v>
      </c>
      <c r="N249" s="77">
        <v>548368.78</v>
      </c>
      <c r="O249" s="77">
        <v>98.84</v>
      </c>
      <c r="P249" s="77">
        <v>542.00770215199998</v>
      </c>
      <c r="Q249" s="78">
        <v>2.9999999999999997E-4</v>
      </c>
      <c r="R249" s="78">
        <v>0</v>
      </c>
    </row>
    <row r="250" spans="2:18">
      <c r="B250" t="s">
        <v>3658</v>
      </c>
      <c r="C250" t="s">
        <v>3562</v>
      </c>
      <c r="D250" t="s">
        <v>3800</v>
      </c>
      <c r="E250"/>
      <c r="F250" t="s">
        <v>703</v>
      </c>
      <c r="G250" s="96">
        <v>44858</v>
      </c>
      <c r="H250" t="s">
        <v>150</v>
      </c>
      <c r="I250" s="77">
        <v>5.52</v>
      </c>
      <c r="J250" t="s">
        <v>718</v>
      </c>
      <c r="K250" t="s">
        <v>102</v>
      </c>
      <c r="L250" s="78">
        <v>3.49E-2</v>
      </c>
      <c r="M250" s="78">
        <v>4.48E-2</v>
      </c>
      <c r="N250" s="77">
        <v>668534.56999999995</v>
      </c>
      <c r="O250" s="77">
        <v>98.84</v>
      </c>
      <c r="P250" s="77">
        <v>660.77956898800005</v>
      </c>
      <c r="Q250" s="78">
        <v>2.9999999999999997E-4</v>
      </c>
      <c r="R250" s="78">
        <v>0</v>
      </c>
    </row>
    <row r="251" spans="2:18">
      <c r="B251" t="s">
        <v>3658</v>
      </c>
      <c r="C251" t="s">
        <v>3562</v>
      </c>
      <c r="D251" t="s">
        <v>3801</v>
      </c>
      <c r="E251"/>
      <c r="F251" t="s">
        <v>703</v>
      </c>
      <c r="G251" s="96">
        <v>44858</v>
      </c>
      <c r="H251" t="s">
        <v>150</v>
      </c>
      <c r="I251" s="77">
        <v>5.74</v>
      </c>
      <c r="J251" t="s">
        <v>718</v>
      </c>
      <c r="K251" t="s">
        <v>102</v>
      </c>
      <c r="L251" s="78">
        <v>3.49E-2</v>
      </c>
      <c r="M251" s="78">
        <v>4.4600000000000001E-2</v>
      </c>
      <c r="N251" s="77">
        <v>393475.32</v>
      </c>
      <c r="O251" s="77">
        <v>98.76</v>
      </c>
      <c r="P251" s="77">
        <v>388.596226032</v>
      </c>
      <c r="Q251" s="78">
        <v>2.0000000000000001E-4</v>
      </c>
      <c r="R251" s="78">
        <v>0</v>
      </c>
    </row>
    <row r="252" spans="2:18">
      <c r="B252" t="s">
        <v>3658</v>
      </c>
      <c r="C252" t="s">
        <v>3562</v>
      </c>
      <c r="D252" t="s">
        <v>3802</v>
      </c>
      <c r="E252"/>
      <c r="F252" t="s">
        <v>703</v>
      </c>
      <c r="G252" s="96">
        <v>44858</v>
      </c>
      <c r="H252" t="s">
        <v>150</v>
      </c>
      <c r="I252" s="77">
        <v>5.59</v>
      </c>
      <c r="J252" t="s">
        <v>718</v>
      </c>
      <c r="K252" t="s">
        <v>102</v>
      </c>
      <c r="L252" s="78">
        <v>3.49E-2</v>
      </c>
      <c r="M252" s="78">
        <v>4.48E-2</v>
      </c>
      <c r="N252" s="77">
        <v>527629.17000000004</v>
      </c>
      <c r="O252" s="77">
        <v>98.81</v>
      </c>
      <c r="P252" s="77">
        <v>521.35038287700002</v>
      </c>
      <c r="Q252" s="78">
        <v>2.9999999999999997E-4</v>
      </c>
      <c r="R252" s="78">
        <v>0</v>
      </c>
    </row>
    <row r="253" spans="2:18">
      <c r="B253" t="s">
        <v>3658</v>
      </c>
      <c r="C253" t="s">
        <v>3562</v>
      </c>
      <c r="D253" t="s">
        <v>3803</v>
      </c>
      <c r="E253"/>
      <c r="F253" t="s">
        <v>703</v>
      </c>
      <c r="G253" s="96">
        <v>44858</v>
      </c>
      <c r="H253" t="s">
        <v>150</v>
      </c>
      <c r="I253" s="77">
        <v>5.62</v>
      </c>
      <c r="J253" t="s">
        <v>718</v>
      </c>
      <c r="K253" t="s">
        <v>102</v>
      </c>
      <c r="L253" s="78">
        <v>3.49E-2</v>
      </c>
      <c r="M253" s="78">
        <v>4.4699999999999997E-2</v>
      </c>
      <c r="N253" s="77">
        <v>437683.16</v>
      </c>
      <c r="O253" s="77">
        <v>98.82</v>
      </c>
      <c r="P253" s="77">
        <v>432.518498712</v>
      </c>
      <c r="Q253" s="78">
        <v>2.0000000000000001E-4</v>
      </c>
      <c r="R253" s="78">
        <v>0</v>
      </c>
    </row>
    <row r="254" spans="2:18">
      <c r="B254" t="s">
        <v>3804</v>
      </c>
      <c r="C254" t="s">
        <v>3518</v>
      </c>
      <c r="D254" t="s">
        <v>3805</v>
      </c>
      <c r="E254"/>
      <c r="F254" t="s">
        <v>703</v>
      </c>
      <c r="G254" s="96">
        <v>42372</v>
      </c>
      <c r="H254" t="s">
        <v>150</v>
      </c>
      <c r="I254" s="77">
        <v>9.68</v>
      </c>
      <c r="J254" t="s">
        <v>127</v>
      </c>
      <c r="K254" t="s">
        <v>102</v>
      </c>
      <c r="L254" s="78">
        <v>6.7000000000000004E-2</v>
      </c>
      <c r="M254" s="78">
        <v>3.1099999999999999E-2</v>
      </c>
      <c r="N254" s="77">
        <v>5024992.08</v>
      </c>
      <c r="O254" s="77">
        <v>155.30000000000001</v>
      </c>
      <c r="P254" s="77">
        <v>7803.8127002399997</v>
      </c>
      <c r="Q254" s="78">
        <v>4.0000000000000001E-3</v>
      </c>
      <c r="R254" s="78">
        <v>5.0000000000000001E-4</v>
      </c>
    </row>
    <row r="255" spans="2:18">
      <c r="B255" t="s">
        <v>3762</v>
      </c>
      <c r="C255" t="s">
        <v>3562</v>
      </c>
      <c r="D255" t="s">
        <v>3806</v>
      </c>
      <c r="E255"/>
      <c r="F255" t="s">
        <v>703</v>
      </c>
      <c r="G255" s="96">
        <v>42606</v>
      </c>
      <c r="H255" t="s">
        <v>150</v>
      </c>
      <c r="I255" s="77">
        <v>5.94</v>
      </c>
      <c r="J255" t="s">
        <v>718</v>
      </c>
      <c r="K255" t="s">
        <v>102</v>
      </c>
      <c r="L255" s="78">
        <v>8.0500000000000002E-2</v>
      </c>
      <c r="M255" s="78">
        <v>9.8699999999999996E-2</v>
      </c>
      <c r="N255" s="77">
        <v>641686.98</v>
      </c>
      <c r="O255" s="77">
        <v>93.2</v>
      </c>
      <c r="P255" s="77">
        <v>598.05226535999998</v>
      </c>
      <c r="Q255" s="78">
        <v>2.9999999999999997E-4</v>
      </c>
      <c r="R255" s="78">
        <v>0</v>
      </c>
    </row>
    <row r="256" spans="2:18">
      <c r="B256" t="s">
        <v>3762</v>
      </c>
      <c r="C256" t="s">
        <v>3562</v>
      </c>
      <c r="D256" t="s">
        <v>3807</v>
      </c>
      <c r="E256"/>
      <c r="F256" t="s">
        <v>703</v>
      </c>
      <c r="G256" s="96">
        <v>42648</v>
      </c>
      <c r="H256" t="s">
        <v>150</v>
      </c>
      <c r="I256" s="77">
        <v>5.95</v>
      </c>
      <c r="J256" t="s">
        <v>718</v>
      </c>
      <c r="K256" t="s">
        <v>102</v>
      </c>
      <c r="L256" s="78">
        <v>8.0500000000000002E-2</v>
      </c>
      <c r="M256" s="78">
        <v>9.8599999999999993E-2</v>
      </c>
      <c r="N256" s="77">
        <v>588623.14</v>
      </c>
      <c r="O256" s="77">
        <v>93.25</v>
      </c>
      <c r="P256" s="77">
        <v>548.89107805000003</v>
      </c>
      <c r="Q256" s="78">
        <v>2.9999999999999997E-4</v>
      </c>
      <c r="R256" s="78">
        <v>0</v>
      </c>
    </row>
    <row r="257" spans="2:18">
      <c r="B257" t="s">
        <v>3762</v>
      </c>
      <c r="C257" t="s">
        <v>3562</v>
      </c>
      <c r="D257" t="s">
        <v>3808</v>
      </c>
      <c r="E257"/>
      <c r="F257" t="s">
        <v>703</v>
      </c>
      <c r="G257" s="96">
        <v>42718</v>
      </c>
      <c r="H257" t="s">
        <v>150</v>
      </c>
      <c r="I257" s="77">
        <v>5.95</v>
      </c>
      <c r="J257" t="s">
        <v>718</v>
      </c>
      <c r="K257" t="s">
        <v>102</v>
      </c>
      <c r="L257" s="78">
        <v>8.0500000000000002E-2</v>
      </c>
      <c r="M257" s="78">
        <v>9.8599999999999993E-2</v>
      </c>
      <c r="N257" s="77">
        <v>411256.18</v>
      </c>
      <c r="O257" s="77">
        <v>93.24</v>
      </c>
      <c r="P257" s="77">
        <v>383.455262232</v>
      </c>
      <c r="Q257" s="78">
        <v>2.0000000000000001E-4</v>
      </c>
      <c r="R257" s="78">
        <v>0</v>
      </c>
    </row>
    <row r="258" spans="2:18">
      <c r="B258" t="s">
        <v>3762</v>
      </c>
      <c r="C258" t="s">
        <v>3562</v>
      </c>
      <c r="D258" t="s">
        <v>3809</v>
      </c>
      <c r="E258"/>
      <c r="F258" t="s">
        <v>703</v>
      </c>
      <c r="G258" s="96">
        <v>42326</v>
      </c>
      <c r="H258" t="s">
        <v>150</v>
      </c>
      <c r="I258" s="77">
        <v>5.95</v>
      </c>
      <c r="J258" t="s">
        <v>718</v>
      </c>
      <c r="K258" t="s">
        <v>102</v>
      </c>
      <c r="L258" s="78">
        <v>8.0500000000000002E-2</v>
      </c>
      <c r="M258" s="78">
        <v>9.8500000000000004E-2</v>
      </c>
      <c r="N258" s="77">
        <v>152554.59</v>
      </c>
      <c r="O258" s="77">
        <v>93.29</v>
      </c>
      <c r="P258" s="77">
        <v>142.31817701099999</v>
      </c>
      <c r="Q258" s="78">
        <v>1E-4</v>
      </c>
      <c r="R258" s="78">
        <v>0</v>
      </c>
    </row>
    <row r="259" spans="2:18">
      <c r="B259" t="s">
        <v>3762</v>
      </c>
      <c r="C259" t="s">
        <v>3562</v>
      </c>
      <c r="D259" t="s">
        <v>3810</v>
      </c>
      <c r="E259"/>
      <c r="F259" t="s">
        <v>703</v>
      </c>
      <c r="G259" s="96">
        <v>42900</v>
      </c>
      <c r="H259" t="s">
        <v>150</v>
      </c>
      <c r="I259" s="77">
        <v>5.93</v>
      </c>
      <c r="J259" t="s">
        <v>718</v>
      </c>
      <c r="K259" t="s">
        <v>102</v>
      </c>
      <c r="L259" s="78">
        <v>8.0500000000000002E-2</v>
      </c>
      <c r="M259" s="78">
        <v>9.9199999999999997E-2</v>
      </c>
      <c r="N259" s="77">
        <v>487148.57</v>
      </c>
      <c r="O259" s="77">
        <v>92.95</v>
      </c>
      <c r="P259" s="77">
        <v>452.80459581500003</v>
      </c>
      <c r="Q259" s="78">
        <v>2.0000000000000001E-4</v>
      </c>
      <c r="R259" s="78">
        <v>0</v>
      </c>
    </row>
    <row r="260" spans="2:18">
      <c r="B260" t="s">
        <v>3762</v>
      </c>
      <c r="C260" t="s">
        <v>3562</v>
      </c>
      <c r="D260" t="s">
        <v>3811</v>
      </c>
      <c r="E260"/>
      <c r="F260" t="s">
        <v>703</v>
      </c>
      <c r="G260" s="96">
        <v>43075</v>
      </c>
      <c r="H260" t="s">
        <v>150</v>
      </c>
      <c r="I260" s="77">
        <v>5.93</v>
      </c>
      <c r="J260" t="s">
        <v>718</v>
      </c>
      <c r="K260" t="s">
        <v>102</v>
      </c>
      <c r="L260" s="78">
        <v>8.0500000000000002E-2</v>
      </c>
      <c r="M260" s="78">
        <v>9.9400000000000002E-2</v>
      </c>
      <c r="N260" s="77">
        <v>302278.45</v>
      </c>
      <c r="O260" s="77">
        <v>92.83</v>
      </c>
      <c r="P260" s="77">
        <v>280.60508513500002</v>
      </c>
      <c r="Q260" s="78">
        <v>1E-4</v>
      </c>
      <c r="R260" s="78">
        <v>0</v>
      </c>
    </row>
    <row r="261" spans="2:18">
      <c r="B261" t="s">
        <v>3762</v>
      </c>
      <c r="C261" t="s">
        <v>3562</v>
      </c>
      <c r="D261" t="s">
        <v>3812</v>
      </c>
      <c r="E261"/>
      <c r="F261" t="s">
        <v>703</v>
      </c>
      <c r="G261" s="96">
        <v>43292</v>
      </c>
      <c r="H261" t="s">
        <v>150</v>
      </c>
      <c r="I261" s="77">
        <v>5.93</v>
      </c>
      <c r="J261" t="s">
        <v>718</v>
      </c>
      <c r="K261" t="s">
        <v>102</v>
      </c>
      <c r="L261" s="78">
        <v>8.0500000000000002E-2</v>
      </c>
      <c r="M261" s="78">
        <v>9.9500000000000005E-2</v>
      </c>
      <c r="N261" s="77">
        <v>824244.62</v>
      </c>
      <c r="O261" s="77">
        <v>92.78</v>
      </c>
      <c r="P261" s="77">
        <v>764.73415843600003</v>
      </c>
      <c r="Q261" s="78">
        <v>4.0000000000000002E-4</v>
      </c>
      <c r="R261" s="78">
        <v>1E-4</v>
      </c>
    </row>
    <row r="262" spans="2:18">
      <c r="B262" t="s">
        <v>3762</v>
      </c>
      <c r="C262" t="s">
        <v>3562</v>
      </c>
      <c r="D262" t="s">
        <v>3813</v>
      </c>
      <c r="E262"/>
      <c r="F262" t="s">
        <v>703</v>
      </c>
      <c r="G262" s="96">
        <v>44294</v>
      </c>
      <c r="H262" t="s">
        <v>150</v>
      </c>
      <c r="I262" s="77">
        <v>7.58</v>
      </c>
      <c r="J262" t="s">
        <v>718</v>
      </c>
      <c r="K262" t="s">
        <v>102</v>
      </c>
      <c r="L262" s="78">
        <v>0.03</v>
      </c>
      <c r="M262" s="78">
        <v>5.4399999999999997E-2</v>
      </c>
      <c r="N262" s="77">
        <v>3966652.16</v>
      </c>
      <c r="O262" s="77">
        <v>92.63</v>
      </c>
      <c r="P262" s="77">
        <v>3674.309895808</v>
      </c>
      <c r="Q262" s="78">
        <v>1.9E-3</v>
      </c>
      <c r="R262" s="78">
        <v>2.9999999999999997E-4</v>
      </c>
    </row>
    <row r="263" spans="2:18">
      <c r="B263" s="90" t="s">
        <v>4061</v>
      </c>
      <c r="C263" t="s">
        <v>3518</v>
      </c>
      <c r="D263" t="s">
        <v>3814</v>
      </c>
      <c r="E263"/>
      <c r="F263" t="s">
        <v>703</v>
      </c>
      <c r="G263" s="96">
        <v>45104</v>
      </c>
      <c r="H263" t="s">
        <v>150</v>
      </c>
      <c r="I263" s="77">
        <v>2.75</v>
      </c>
      <c r="J263" t="s">
        <v>367</v>
      </c>
      <c r="K263" t="s">
        <v>102</v>
      </c>
      <c r="L263" s="78">
        <v>5.2200000000000003E-2</v>
      </c>
      <c r="M263" s="78">
        <v>5.67E-2</v>
      </c>
      <c r="N263" s="77">
        <v>4107485.55</v>
      </c>
      <c r="O263" s="77">
        <v>99.11</v>
      </c>
      <c r="P263" s="77">
        <v>4070.9289286049998</v>
      </c>
      <c r="Q263" s="78">
        <v>2.0999999999999999E-3</v>
      </c>
      <c r="R263" s="78">
        <v>2.9999999999999997E-4</v>
      </c>
    </row>
    <row r="264" spans="2:18">
      <c r="B264" s="90" t="s">
        <v>4063</v>
      </c>
      <c r="C264" t="s">
        <v>3518</v>
      </c>
      <c r="D264" t="s">
        <v>3815</v>
      </c>
      <c r="E264"/>
      <c r="F264" t="s">
        <v>703</v>
      </c>
      <c r="G264" s="96">
        <v>45063</v>
      </c>
      <c r="H264" t="s">
        <v>150</v>
      </c>
      <c r="I264" s="77">
        <v>3.79</v>
      </c>
      <c r="J264" t="s">
        <v>367</v>
      </c>
      <c r="K264" t="s">
        <v>102</v>
      </c>
      <c r="L264" s="78">
        <v>4.4299999999999999E-2</v>
      </c>
      <c r="M264" s="78">
        <v>4.4699999999999997E-2</v>
      </c>
      <c r="N264" s="77">
        <v>6161228.3300000001</v>
      </c>
      <c r="O264" s="77">
        <v>100.83</v>
      </c>
      <c r="P264" s="77">
        <v>6212.3665251390003</v>
      </c>
      <c r="Q264" s="78">
        <v>3.2000000000000002E-3</v>
      </c>
      <c r="R264" s="78">
        <v>4.0000000000000002E-4</v>
      </c>
    </row>
    <row r="265" spans="2:18">
      <c r="B265" t="s">
        <v>3816</v>
      </c>
      <c r="C265" t="s">
        <v>3562</v>
      </c>
      <c r="D265" t="s">
        <v>3817</v>
      </c>
      <c r="E265"/>
      <c r="F265" t="s">
        <v>960</v>
      </c>
      <c r="G265" s="96">
        <v>43185</v>
      </c>
      <c r="H265" t="s">
        <v>337</v>
      </c>
      <c r="I265" s="77">
        <v>4.09</v>
      </c>
      <c r="J265" t="s">
        <v>967</v>
      </c>
      <c r="K265" t="s">
        <v>116</v>
      </c>
      <c r="L265" s="78">
        <v>4.2200000000000001E-2</v>
      </c>
      <c r="M265" s="78">
        <v>7.2400000000000006E-2</v>
      </c>
      <c r="N265" s="77">
        <v>1163575.49</v>
      </c>
      <c r="O265" s="77">
        <v>91.629999999999839</v>
      </c>
      <c r="P265" s="77">
        <v>2968.4701094641</v>
      </c>
      <c r="Q265" s="78">
        <v>1.5E-3</v>
      </c>
      <c r="R265" s="78">
        <v>2.0000000000000001E-4</v>
      </c>
    </row>
    <row r="266" spans="2:18">
      <c r="B266" t="s">
        <v>3818</v>
      </c>
      <c r="C266" t="s">
        <v>3562</v>
      </c>
      <c r="D266" t="s">
        <v>3819</v>
      </c>
      <c r="E266"/>
      <c r="F266" t="s">
        <v>3820</v>
      </c>
      <c r="G266" s="96">
        <v>41816</v>
      </c>
      <c r="H266" t="s">
        <v>150</v>
      </c>
      <c r="I266" s="77">
        <v>5.83</v>
      </c>
      <c r="J266" t="s">
        <v>718</v>
      </c>
      <c r="K266" t="s">
        <v>102</v>
      </c>
      <c r="L266" s="78">
        <v>4.4999999999999998E-2</v>
      </c>
      <c r="M266" s="78">
        <v>8.1100000000000005E-2</v>
      </c>
      <c r="N266" s="77">
        <v>1573711.67</v>
      </c>
      <c r="O266" s="77">
        <v>90.25</v>
      </c>
      <c r="P266" s="77">
        <v>1420.2747821749999</v>
      </c>
      <c r="Q266" s="78">
        <v>6.9999999999999999E-4</v>
      </c>
      <c r="R266" s="78">
        <v>1E-4</v>
      </c>
    </row>
    <row r="267" spans="2:18">
      <c r="B267" t="s">
        <v>3818</v>
      </c>
      <c r="C267" t="s">
        <v>3562</v>
      </c>
      <c r="D267" t="s">
        <v>3821</v>
      </c>
      <c r="E267"/>
      <c r="F267" t="s">
        <v>3820</v>
      </c>
      <c r="G267" s="96">
        <v>42166</v>
      </c>
      <c r="H267" t="s">
        <v>150</v>
      </c>
      <c r="I267" s="77">
        <v>5.83</v>
      </c>
      <c r="J267" t="s">
        <v>718</v>
      </c>
      <c r="K267" t="s">
        <v>102</v>
      </c>
      <c r="L267" s="78">
        <v>4.4999999999999998E-2</v>
      </c>
      <c r="M267" s="78">
        <v>8.1100000000000005E-2</v>
      </c>
      <c r="N267" s="77">
        <v>1063847.29</v>
      </c>
      <c r="O267" s="77">
        <v>90.8</v>
      </c>
      <c r="P267" s="77">
        <v>965.97333932000004</v>
      </c>
      <c r="Q267" s="78">
        <v>5.0000000000000001E-4</v>
      </c>
      <c r="R267" s="78">
        <v>1E-4</v>
      </c>
    </row>
    <row r="268" spans="2:18">
      <c r="B268" t="s">
        <v>3818</v>
      </c>
      <c r="C268" t="s">
        <v>3562</v>
      </c>
      <c r="D268" t="s">
        <v>3822</v>
      </c>
      <c r="E268"/>
      <c r="F268" t="s">
        <v>3820</v>
      </c>
      <c r="G268" s="96">
        <v>42348</v>
      </c>
      <c r="H268" t="s">
        <v>150</v>
      </c>
      <c r="I268" s="77">
        <v>5.83</v>
      </c>
      <c r="J268" t="s">
        <v>718</v>
      </c>
      <c r="K268" t="s">
        <v>102</v>
      </c>
      <c r="L268" s="78">
        <v>4.4999999999999998E-2</v>
      </c>
      <c r="M268" s="78">
        <v>8.1100000000000005E-2</v>
      </c>
      <c r="N268" s="77">
        <v>978980.44</v>
      </c>
      <c r="O268" s="77">
        <v>90.62</v>
      </c>
      <c r="P268" s="77">
        <v>887.152074728</v>
      </c>
      <c r="Q268" s="78">
        <v>5.0000000000000001E-4</v>
      </c>
      <c r="R268" s="78">
        <v>1E-4</v>
      </c>
    </row>
    <row r="269" spans="2:18">
      <c r="B269" t="s">
        <v>3818</v>
      </c>
      <c r="C269" t="s">
        <v>3562</v>
      </c>
      <c r="D269" t="s">
        <v>3823</v>
      </c>
      <c r="E269"/>
      <c r="F269" t="s">
        <v>3820</v>
      </c>
      <c r="G269" s="96">
        <v>42439</v>
      </c>
      <c r="H269" t="s">
        <v>150</v>
      </c>
      <c r="I269" s="77">
        <v>5.83</v>
      </c>
      <c r="J269" t="s">
        <v>718</v>
      </c>
      <c r="K269" t="s">
        <v>102</v>
      </c>
      <c r="L269" s="78">
        <v>4.4999999999999998E-2</v>
      </c>
      <c r="M269" s="78">
        <v>8.1100000000000005E-2</v>
      </c>
      <c r="N269" s="77">
        <v>1162720.71</v>
      </c>
      <c r="O269" s="77">
        <v>91.54</v>
      </c>
      <c r="P269" s="77">
        <v>1064.3545379340001</v>
      </c>
      <c r="Q269" s="78">
        <v>5.0000000000000001E-4</v>
      </c>
      <c r="R269" s="78">
        <v>1E-4</v>
      </c>
    </row>
    <row r="270" spans="2:18">
      <c r="B270" t="s">
        <v>3818</v>
      </c>
      <c r="C270" t="s">
        <v>3562</v>
      </c>
      <c r="D270" t="s">
        <v>3824</v>
      </c>
      <c r="E270"/>
      <c r="F270" t="s">
        <v>3820</v>
      </c>
      <c r="G270" s="96">
        <v>42151</v>
      </c>
      <c r="H270" t="s">
        <v>150</v>
      </c>
      <c r="I270" s="77">
        <v>5.83</v>
      </c>
      <c r="J270" t="s">
        <v>718</v>
      </c>
      <c r="K270" t="s">
        <v>102</v>
      </c>
      <c r="L270" s="78">
        <v>4.4999999999999998E-2</v>
      </c>
      <c r="M270" s="78">
        <v>8.1100000000000005E-2</v>
      </c>
      <c r="N270" s="77">
        <v>1130681.8</v>
      </c>
      <c r="O270" s="77">
        <v>90.8</v>
      </c>
      <c r="P270" s="77">
        <v>1026.6590744</v>
      </c>
      <c r="Q270" s="78">
        <v>5.0000000000000001E-4</v>
      </c>
      <c r="R270" s="78">
        <v>1E-4</v>
      </c>
    </row>
    <row r="271" spans="2:18">
      <c r="B271" t="s">
        <v>3818</v>
      </c>
      <c r="C271" t="s">
        <v>3562</v>
      </c>
      <c r="D271" t="s">
        <v>3825</v>
      </c>
      <c r="E271"/>
      <c r="F271" t="s">
        <v>3820</v>
      </c>
      <c r="G271" s="96">
        <v>42549</v>
      </c>
      <c r="H271" t="s">
        <v>150</v>
      </c>
      <c r="I271" s="77">
        <v>5.85</v>
      </c>
      <c r="J271" t="s">
        <v>718</v>
      </c>
      <c r="K271" t="s">
        <v>102</v>
      </c>
      <c r="L271" s="78">
        <v>4.4999999999999998E-2</v>
      </c>
      <c r="M271" s="78">
        <v>7.9899999999999999E-2</v>
      </c>
      <c r="N271" s="77">
        <v>817844.18</v>
      </c>
      <c r="O271" s="77">
        <v>91.93</v>
      </c>
      <c r="P271" s="77">
        <v>751.84415467400004</v>
      </c>
      <c r="Q271" s="78">
        <v>4.0000000000000002E-4</v>
      </c>
      <c r="R271" s="78">
        <v>1E-4</v>
      </c>
    </row>
    <row r="272" spans="2:18">
      <c r="B272" t="s">
        <v>3818</v>
      </c>
      <c r="C272" t="s">
        <v>3562</v>
      </c>
      <c r="D272" t="s">
        <v>3826</v>
      </c>
      <c r="E272"/>
      <c r="F272" t="s">
        <v>3820</v>
      </c>
      <c r="G272" s="96">
        <v>42604</v>
      </c>
      <c r="H272" t="s">
        <v>150</v>
      </c>
      <c r="I272" s="77">
        <v>5.83</v>
      </c>
      <c r="J272" t="s">
        <v>718</v>
      </c>
      <c r="K272" t="s">
        <v>102</v>
      </c>
      <c r="L272" s="78">
        <v>4.4999999999999998E-2</v>
      </c>
      <c r="M272" s="78">
        <v>8.1100000000000005E-2</v>
      </c>
      <c r="N272" s="77">
        <v>1069473.6200000001</v>
      </c>
      <c r="O272" s="77">
        <v>90.71</v>
      </c>
      <c r="P272" s="77">
        <v>970.11952070200005</v>
      </c>
      <c r="Q272" s="78">
        <v>5.0000000000000001E-4</v>
      </c>
      <c r="R272" s="78">
        <v>1E-4</v>
      </c>
    </row>
    <row r="273" spans="2:18">
      <c r="B273" t="s">
        <v>3818</v>
      </c>
      <c r="C273" t="s">
        <v>3562</v>
      </c>
      <c r="D273" t="s">
        <v>3827</v>
      </c>
      <c r="E273"/>
      <c r="F273" t="s">
        <v>3820</v>
      </c>
      <c r="G273" s="96">
        <v>42625</v>
      </c>
      <c r="H273" t="s">
        <v>150</v>
      </c>
      <c r="I273" s="77">
        <v>5.83</v>
      </c>
      <c r="J273" t="s">
        <v>718</v>
      </c>
      <c r="K273" t="s">
        <v>102</v>
      </c>
      <c r="L273" s="78">
        <v>4.4999999999999998E-2</v>
      </c>
      <c r="M273" s="78">
        <v>8.1100000000000005E-2</v>
      </c>
      <c r="N273" s="77">
        <v>438213.52</v>
      </c>
      <c r="O273" s="77">
        <v>90.71</v>
      </c>
      <c r="P273" s="77">
        <v>397.50348399199999</v>
      </c>
      <c r="Q273" s="78">
        <v>2.0000000000000001E-4</v>
      </c>
      <c r="R273" s="78">
        <v>0</v>
      </c>
    </row>
    <row r="274" spans="2:18">
      <c r="B274" t="s">
        <v>3818</v>
      </c>
      <c r="C274" t="s">
        <v>3562</v>
      </c>
      <c r="D274" t="s">
        <v>3828</v>
      </c>
      <c r="E274"/>
      <c r="F274" t="s">
        <v>3820</v>
      </c>
      <c r="G274" s="96">
        <v>42716</v>
      </c>
      <c r="H274" t="s">
        <v>150</v>
      </c>
      <c r="I274" s="77">
        <v>5.83</v>
      </c>
      <c r="J274" t="s">
        <v>718</v>
      </c>
      <c r="K274" t="s">
        <v>102</v>
      </c>
      <c r="L274" s="78">
        <v>4.4999999999999998E-2</v>
      </c>
      <c r="M274" s="78">
        <v>8.1100000000000005E-2</v>
      </c>
      <c r="N274" s="77">
        <v>331534.27</v>
      </c>
      <c r="O274" s="77">
        <v>90.89</v>
      </c>
      <c r="P274" s="77">
        <v>301.33149800299998</v>
      </c>
      <c r="Q274" s="78">
        <v>2.0000000000000001E-4</v>
      </c>
      <c r="R274" s="78">
        <v>0</v>
      </c>
    </row>
    <row r="275" spans="2:18">
      <c r="B275" t="s">
        <v>3818</v>
      </c>
      <c r="C275" t="s">
        <v>3562</v>
      </c>
      <c r="D275" t="s">
        <v>3829</v>
      </c>
      <c r="E275"/>
      <c r="F275" t="s">
        <v>3820</v>
      </c>
      <c r="G275" s="96">
        <v>42803</v>
      </c>
      <c r="H275" t="s">
        <v>150</v>
      </c>
      <c r="I275" s="77">
        <v>5.83</v>
      </c>
      <c r="J275" t="s">
        <v>718</v>
      </c>
      <c r="K275" t="s">
        <v>102</v>
      </c>
      <c r="L275" s="78">
        <v>4.4999999999999998E-2</v>
      </c>
      <c r="M275" s="78">
        <v>8.1100000000000005E-2</v>
      </c>
      <c r="N275" s="77">
        <v>2124720.44</v>
      </c>
      <c r="O275" s="77">
        <v>91.44</v>
      </c>
      <c r="P275" s="77">
        <v>1942.8443703360001</v>
      </c>
      <c r="Q275" s="78">
        <v>1E-3</v>
      </c>
      <c r="R275" s="78">
        <v>1E-4</v>
      </c>
    </row>
    <row r="276" spans="2:18">
      <c r="B276" t="s">
        <v>3818</v>
      </c>
      <c r="C276" t="s">
        <v>3562</v>
      </c>
      <c r="D276" t="s">
        <v>3830</v>
      </c>
      <c r="E276"/>
      <c r="F276" t="s">
        <v>3820</v>
      </c>
      <c r="G276" s="96">
        <v>42898</v>
      </c>
      <c r="H276" t="s">
        <v>150</v>
      </c>
      <c r="I276" s="77">
        <v>5.83</v>
      </c>
      <c r="J276" t="s">
        <v>718</v>
      </c>
      <c r="K276" t="s">
        <v>102</v>
      </c>
      <c r="L276" s="78">
        <v>4.4999999999999998E-2</v>
      </c>
      <c r="M276" s="78">
        <v>8.1100000000000005E-2</v>
      </c>
      <c r="N276" s="77">
        <v>399605.47</v>
      </c>
      <c r="O276" s="77">
        <v>90.98</v>
      </c>
      <c r="P276" s="77">
        <v>363.56105660600002</v>
      </c>
      <c r="Q276" s="78">
        <v>2.0000000000000001E-4</v>
      </c>
      <c r="R276" s="78">
        <v>0</v>
      </c>
    </row>
    <row r="277" spans="2:18">
      <c r="B277" t="s">
        <v>3818</v>
      </c>
      <c r="C277" t="s">
        <v>3562</v>
      </c>
      <c r="D277" t="s">
        <v>3831</v>
      </c>
      <c r="E277"/>
      <c r="F277" t="s">
        <v>3820</v>
      </c>
      <c r="G277" s="96">
        <v>42989</v>
      </c>
      <c r="H277" t="s">
        <v>150</v>
      </c>
      <c r="I277" s="77">
        <v>5.83</v>
      </c>
      <c r="J277" t="s">
        <v>718</v>
      </c>
      <c r="K277" t="s">
        <v>102</v>
      </c>
      <c r="L277" s="78">
        <v>4.4999999999999998E-2</v>
      </c>
      <c r="M277" s="78">
        <v>8.1100000000000005E-2</v>
      </c>
      <c r="N277" s="77">
        <v>503553.19</v>
      </c>
      <c r="O277" s="77">
        <v>91.35</v>
      </c>
      <c r="P277" s="77">
        <v>459.99583906499998</v>
      </c>
      <c r="Q277" s="78">
        <v>2.0000000000000001E-4</v>
      </c>
      <c r="R277" s="78">
        <v>0</v>
      </c>
    </row>
    <row r="278" spans="2:18">
      <c r="B278" t="s">
        <v>3818</v>
      </c>
      <c r="C278" t="s">
        <v>3562</v>
      </c>
      <c r="D278" t="s">
        <v>3832</v>
      </c>
      <c r="E278"/>
      <c r="F278" t="s">
        <v>3820</v>
      </c>
      <c r="G278" s="96">
        <v>43080</v>
      </c>
      <c r="H278" t="s">
        <v>150</v>
      </c>
      <c r="I278" s="77">
        <v>5.83</v>
      </c>
      <c r="J278" t="s">
        <v>718</v>
      </c>
      <c r="K278" t="s">
        <v>102</v>
      </c>
      <c r="L278" s="78">
        <v>4.4999999999999998E-2</v>
      </c>
      <c r="M278" s="78">
        <v>8.1100000000000005E-2</v>
      </c>
      <c r="N278" s="77">
        <v>156018.18</v>
      </c>
      <c r="O278" s="77">
        <v>90.71</v>
      </c>
      <c r="P278" s="77">
        <v>141.524091078</v>
      </c>
      <c r="Q278" s="78">
        <v>1E-4</v>
      </c>
      <c r="R278" s="78">
        <v>0</v>
      </c>
    </row>
    <row r="279" spans="2:18">
      <c r="B279" t="s">
        <v>3818</v>
      </c>
      <c r="C279" t="s">
        <v>3562</v>
      </c>
      <c r="D279" t="s">
        <v>3833</v>
      </c>
      <c r="E279"/>
      <c r="F279" t="s">
        <v>3820</v>
      </c>
      <c r="G279" s="96">
        <v>43171</v>
      </c>
      <c r="H279" t="s">
        <v>150</v>
      </c>
      <c r="I279" s="77">
        <v>5.73</v>
      </c>
      <c r="J279" t="s">
        <v>718</v>
      </c>
      <c r="K279" t="s">
        <v>102</v>
      </c>
      <c r="L279" s="78">
        <v>4.4999999999999998E-2</v>
      </c>
      <c r="M279" s="78">
        <v>8.1799999999999998E-2</v>
      </c>
      <c r="N279" s="77">
        <v>116574.5</v>
      </c>
      <c r="O279" s="77">
        <v>91.35</v>
      </c>
      <c r="P279" s="77">
        <v>106.49080575000001</v>
      </c>
      <c r="Q279" s="78">
        <v>1E-4</v>
      </c>
      <c r="R279" s="78">
        <v>0</v>
      </c>
    </row>
    <row r="280" spans="2:18">
      <c r="B280" t="s">
        <v>3818</v>
      </c>
      <c r="C280" t="s">
        <v>3562</v>
      </c>
      <c r="D280" t="s">
        <v>3834</v>
      </c>
      <c r="E280"/>
      <c r="F280" t="s">
        <v>3820</v>
      </c>
      <c r="G280" s="96">
        <v>43341</v>
      </c>
      <c r="H280" t="s">
        <v>150</v>
      </c>
      <c r="I280" s="77">
        <v>5.87</v>
      </c>
      <c r="J280" t="s">
        <v>718</v>
      </c>
      <c r="K280" t="s">
        <v>102</v>
      </c>
      <c r="L280" s="78">
        <v>4.4999999999999998E-2</v>
      </c>
      <c r="M280" s="78">
        <v>7.85E-2</v>
      </c>
      <c r="N280" s="77">
        <v>292457.18</v>
      </c>
      <c r="O280" s="77">
        <v>91.35</v>
      </c>
      <c r="P280" s="77">
        <v>267.15963392999998</v>
      </c>
      <c r="Q280" s="78">
        <v>1E-4</v>
      </c>
      <c r="R280" s="78">
        <v>0</v>
      </c>
    </row>
    <row r="281" spans="2:18">
      <c r="B281" t="s">
        <v>3818</v>
      </c>
      <c r="C281" t="s">
        <v>3562</v>
      </c>
      <c r="D281" t="s">
        <v>3835</v>
      </c>
      <c r="E281"/>
      <c r="F281" t="s">
        <v>3820</v>
      </c>
      <c r="G281" s="96">
        <v>43990</v>
      </c>
      <c r="H281" t="s">
        <v>150</v>
      </c>
      <c r="I281" s="77">
        <v>5.83</v>
      </c>
      <c r="J281" t="s">
        <v>718</v>
      </c>
      <c r="K281" t="s">
        <v>102</v>
      </c>
      <c r="L281" s="78">
        <v>4.4999999999999998E-2</v>
      </c>
      <c r="M281" s="78">
        <v>8.1100000000000005E-2</v>
      </c>
      <c r="N281" s="77">
        <v>301636.67</v>
      </c>
      <c r="O281" s="77">
        <v>89.99</v>
      </c>
      <c r="P281" s="77">
        <v>271.44283933299999</v>
      </c>
      <c r="Q281" s="78">
        <v>1E-4</v>
      </c>
      <c r="R281" s="78">
        <v>0</v>
      </c>
    </row>
    <row r="282" spans="2:18">
      <c r="B282" t="s">
        <v>3818</v>
      </c>
      <c r="C282" t="s">
        <v>3562</v>
      </c>
      <c r="D282" t="s">
        <v>3836</v>
      </c>
      <c r="E282"/>
      <c r="F282" t="s">
        <v>3820</v>
      </c>
      <c r="G282" s="96">
        <v>41893</v>
      </c>
      <c r="H282" t="s">
        <v>150</v>
      </c>
      <c r="I282" s="77">
        <v>5.83</v>
      </c>
      <c r="J282" t="s">
        <v>718</v>
      </c>
      <c r="K282" t="s">
        <v>102</v>
      </c>
      <c r="L282" s="78">
        <v>4.4999999999999998E-2</v>
      </c>
      <c r="M282" s="78">
        <v>8.1100000000000005E-2</v>
      </c>
      <c r="N282" s="77">
        <v>308746.37</v>
      </c>
      <c r="O282" s="77">
        <v>89.9</v>
      </c>
      <c r="P282" s="77">
        <v>277.56298663000001</v>
      </c>
      <c r="Q282" s="78">
        <v>1E-4</v>
      </c>
      <c r="R282" s="78">
        <v>0</v>
      </c>
    </row>
    <row r="283" spans="2:18">
      <c r="B283" t="s">
        <v>3818</v>
      </c>
      <c r="C283" t="s">
        <v>3562</v>
      </c>
      <c r="D283" t="s">
        <v>3837</v>
      </c>
      <c r="E283"/>
      <c r="F283" t="s">
        <v>3820</v>
      </c>
      <c r="G283" s="96">
        <v>42257</v>
      </c>
      <c r="H283" t="s">
        <v>150</v>
      </c>
      <c r="I283" s="77">
        <v>5.83</v>
      </c>
      <c r="J283" t="s">
        <v>718</v>
      </c>
      <c r="K283" t="s">
        <v>102</v>
      </c>
      <c r="L283" s="78">
        <v>4.4999999999999998E-2</v>
      </c>
      <c r="M283" s="78">
        <v>8.1100000000000005E-2</v>
      </c>
      <c r="N283" s="77">
        <v>565333.19999999995</v>
      </c>
      <c r="O283" s="77">
        <v>90.16</v>
      </c>
      <c r="P283" s="77">
        <v>509.70441312000003</v>
      </c>
      <c r="Q283" s="78">
        <v>2.9999999999999997E-4</v>
      </c>
      <c r="R283" s="78">
        <v>0</v>
      </c>
    </row>
    <row r="284" spans="2:18">
      <c r="B284" t="s">
        <v>3522</v>
      </c>
      <c r="C284" t="s">
        <v>3518</v>
      </c>
      <c r="D284" t="s">
        <v>3838</v>
      </c>
      <c r="E284"/>
      <c r="F284" t="s">
        <v>212</v>
      </c>
      <c r="G284"/>
      <c r="H284" t="s">
        <v>213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-29679.29</v>
      </c>
      <c r="O284" s="77">
        <v>166.88372100000001</v>
      </c>
      <c r="P284" s="77">
        <v>-49.529903518380898</v>
      </c>
      <c r="Q284" s="78">
        <v>0</v>
      </c>
      <c r="R284" s="78">
        <v>0</v>
      </c>
    </row>
    <row r="285" spans="2:18">
      <c r="B285" t="s">
        <v>3522</v>
      </c>
      <c r="C285" t="s">
        <v>3518</v>
      </c>
      <c r="D285" t="s">
        <v>3839</v>
      </c>
      <c r="F285" t="s">
        <v>212</v>
      </c>
      <c r="G285"/>
      <c r="H285" t="s">
        <v>213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-2384.88</v>
      </c>
      <c r="O285" s="77">
        <v>100</v>
      </c>
      <c r="P285" s="77">
        <v>-2.3848799999999999</v>
      </c>
      <c r="Q285" s="78">
        <v>0</v>
      </c>
      <c r="R285" s="78">
        <v>0</v>
      </c>
    </row>
    <row r="286" spans="2:18">
      <c r="B286" t="s">
        <v>3522</v>
      </c>
      <c r="C286" t="s">
        <v>3518</v>
      </c>
      <c r="D286" t="s">
        <v>3840</v>
      </c>
      <c r="F286" t="s">
        <v>212</v>
      </c>
      <c r="G286"/>
      <c r="H286" t="s">
        <v>213</v>
      </c>
      <c r="I286" s="77">
        <v>0.01</v>
      </c>
      <c r="J286" t="s">
        <v>123</v>
      </c>
      <c r="K286" t="s">
        <v>102</v>
      </c>
      <c r="L286" s="78">
        <v>0</v>
      </c>
      <c r="M286" s="78">
        <v>1E-4</v>
      </c>
      <c r="N286" s="77">
        <v>-272.99</v>
      </c>
      <c r="O286" s="77">
        <v>100</v>
      </c>
      <c r="P286" s="77">
        <v>-0.27299000000000001</v>
      </c>
      <c r="Q286" s="78">
        <v>0</v>
      </c>
      <c r="R286" s="78">
        <v>0</v>
      </c>
    </row>
    <row r="287" spans="2:18">
      <c r="B287" t="s">
        <v>3841</v>
      </c>
      <c r="C287" t="s">
        <v>3562</v>
      </c>
      <c r="D287" t="s">
        <v>3842</v>
      </c>
      <c r="E287"/>
      <c r="F287" t="s">
        <v>212</v>
      </c>
      <c r="G287" s="96">
        <v>43373</v>
      </c>
      <c r="H287" t="s">
        <v>213</v>
      </c>
      <c r="I287" s="77">
        <v>4.24</v>
      </c>
      <c r="J287" t="s">
        <v>967</v>
      </c>
      <c r="K287" t="s">
        <v>113</v>
      </c>
      <c r="L287" s="78">
        <v>3.0300000000000001E-2</v>
      </c>
      <c r="M287" s="78">
        <v>8.0299999999999996E-2</v>
      </c>
      <c r="N287" s="77">
        <v>3059220.69</v>
      </c>
      <c r="O287" s="77">
        <v>81.900000000000091</v>
      </c>
      <c r="P287" s="77">
        <v>11704.9525026304</v>
      </c>
      <c r="Q287" s="78">
        <v>6.0000000000000001E-3</v>
      </c>
      <c r="R287" s="78">
        <v>8.0000000000000004E-4</v>
      </c>
    </row>
    <row r="288" spans="2:18">
      <c r="B288" t="s">
        <v>3843</v>
      </c>
      <c r="C288" t="s">
        <v>3562</v>
      </c>
      <c r="D288" t="s">
        <v>3844</v>
      </c>
      <c r="E288"/>
      <c r="F288" t="s">
        <v>212</v>
      </c>
      <c r="G288" s="96">
        <v>43550</v>
      </c>
      <c r="H288" t="s">
        <v>213</v>
      </c>
      <c r="I288" s="77">
        <v>2.12</v>
      </c>
      <c r="J288" t="s">
        <v>967</v>
      </c>
      <c r="K288" t="s">
        <v>106</v>
      </c>
      <c r="L288" s="78">
        <v>8.2500000000000004E-2</v>
      </c>
      <c r="M288" s="78">
        <v>8.5000000000000006E-2</v>
      </c>
      <c r="N288" s="77">
        <v>1778846.95</v>
      </c>
      <c r="O288" s="77">
        <v>102.51</v>
      </c>
      <c r="P288" s="77">
        <v>6732.34726317894</v>
      </c>
      <c r="Q288" s="78">
        <v>3.5000000000000001E-3</v>
      </c>
      <c r="R288" s="78">
        <v>5.0000000000000001E-4</v>
      </c>
    </row>
    <row r="289" spans="2:18">
      <c r="B289" t="s">
        <v>3845</v>
      </c>
      <c r="C289" t="s">
        <v>3562</v>
      </c>
      <c r="D289" t="s">
        <v>3846</v>
      </c>
      <c r="E289"/>
      <c r="F289" t="s">
        <v>212</v>
      </c>
      <c r="G289" s="96">
        <v>41534</v>
      </c>
      <c r="H289" t="s">
        <v>213</v>
      </c>
      <c r="I289" s="77">
        <v>5.55</v>
      </c>
      <c r="J289" t="s">
        <v>112</v>
      </c>
      <c r="K289" t="s">
        <v>102</v>
      </c>
      <c r="L289" s="78">
        <v>3.9800000000000002E-2</v>
      </c>
      <c r="M289" s="78">
        <v>3.2099999999999997E-2</v>
      </c>
      <c r="N289" s="77">
        <v>24657204.710000001</v>
      </c>
      <c r="O289" s="77">
        <v>116.24</v>
      </c>
      <c r="P289" s="77">
        <v>28661.534754904002</v>
      </c>
      <c r="Q289" s="78">
        <v>1.4800000000000001E-2</v>
      </c>
      <c r="R289" s="78">
        <v>2E-3</v>
      </c>
    </row>
    <row r="290" spans="2:18">
      <c r="B290" t="s">
        <v>3847</v>
      </c>
      <c r="C290" t="s">
        <v>3562</v>
      </c>
      <c r="D290" t="s">
        <v>3848</v>
      </c>
      <c r="E290"/>
      <c r="F290" t="s">
        <v>212</v>
      </c>
      <c r="G290" s="96">
        <v>44553</v>
      </c>
      <c r="H290" t="s">
        <v>213</v>
      </c>
      <c r="I290" s="77">
        <v>2.6</v>
      </c>
      <c r="J290" t="s">
        <v>1143</v>
      </c>
      <c r="K290" t="s">
        <v>110</v>
      </c>
      <c r="L290" s="78">
        <v>6.1100000000000002E-2</v>
      </c>
      <c r="M290" s="78">
        <v>6.93E-2</v>
      </c>
      <c r="N290" s="77">
        <v>1724645.95</v>
      </c>
      <c r="O290" s="77">
        <v>100.13000000000001</v>
      </c>
      <c r="P290" s="77">
        <v>6965.2300177971501</v>
      </c>
      <c r="Q290" s="78">
        <v>3.5999999999999999E-3</v>
      </c>
      <c r="R290" s="78">
        <v>5.0000000000000001E-4</v>
      </c>
    </row>
    <row r="291" spans="2:18">
      <c r="B291" t="s">
        <v>3847</v>
      </c>
      <c r="C291" t="s">
        <v>3562</v>
      </c>
      <c r="D291" t="s">
        <v>3849</v>
      </c>
      <c r="E291"/>
      <c r="F291" t="s">
        <v>212</v>
      </c>
      <c r="G291" s="96">
        <v>44585</v>
      </c>
      <c r="H291" t="s">
        <v>213</v>
      </c>
      <c r="I291" s="77">
        <v>2.6</v>
      </c>
      <c r="J291" t="s">
        <v>1143</v>
      </c>
      <c r="K291" t="s">
        <v>110</v>
      </c>
      <c r="L291" s="78">
        <v>6.1100000000000002E-2</v>
      </c>
      <c r="M291" s="78">
        <v>6.9599999999999995E-2</v>
      </c>
      <c r="N291" s="77">
        <v>180541.45</v>
      </c>
      <c r="O291" s="77">
        <v>100.13</v>
      </c>
      <c r="P291" s="77">
        <v>729.14253907975899</v>
      </c>
      <c r="Q291" s="78">
        <v>4.0000000000000002E-4</v>
      </c>
      <c r="R291" s="78">
        <v>1E-4</v>
      </c>
    </row>
    <row r="292" spans="2:18">
      <c r="B292" t="s">
        <v>3847</v>
      </c>
      <c r="C292" t="s">
        <v>3562</v>
      </c>
      <c r="D292" t="s">
        <v>3850</v>
      </c>
      <c r="E292"/>
      <c r="F292" t="s">
        <v>212</v>
      </c>
      <c r="G292" s="96">
        <v>44553</v>
      </c>
      <c r="H292" t="s">
        <v>213</v>
      </c>
      <c r="I292" s="77">
        <v>2.6</v>
      </c>
      <c r="J292" t="s">
        <v>1143</v>
      </c>
      <c r="K292" t="s">
        <v>110</v>
      </c>
      <c r="L292" s="78">
        <v>6.1100000000000002E-2</v>
      </c>
      <c r="M292" s="78">
        <v>6.9599999999999995E-2</v>
      </c>
      <c r="N292" s="77">
        <v>22805.24</v>
      </c>
      <c r="O292" s="77">
        <v>100.12</v>
      </c>
      <c r="P292" s="77">
        <v>92.093034202019197</v>
      </c>
      <c r="Q292" s="78">
        <v>0</v>
      </c>
      <c r="R292" s="78">
        <v>0</v>
      </c>
    </row>
    <row r="293" spans="2:18">
      <c r="B293" t="s">
        <v>3847</v>
      </c>
      <c r="C293" t="s">
        <v>3562</v>
      </c>
      <c r="D293" t="s">
        <v>3851</v>
      </c>
      <c r="E293"/>
      <c r="F293" t="s">
        <v>212</v>
      </c>
      <c r="G293" s="96">
        <v>44671</v>
      </c>
      <c r="H293" t="s">
        <v>213</v>
      </c>
      <c r="I293" s="77">
        <v>2.6</v>
      </c>
      <c r="J293" t="s">
        <v>1143</v>
      </c>
      <c r="K293" t="s">
        <v>110</v>
      </c>
      <c r="L293" s="78">
        <v>6.1100000000000002E-2</v>
      </c>
      <c r="M293" s="78">
        <v>6.9599999999999995E-2</v>
      </c>
      <c r="N293" s="77">
        <v>14253.27</v>
      </c>
      <c r="O293" s="77">
        <v>100.13</v>
      </c>
      <c r="P293" s="77">
        <v>57.563875098983402</v>
      </c>
      <c r="Q293" s="78">
        <v>0</v>
      </c>
      <c r="R293" s="78">
        <v>0</v>
      </c>
    </row>
    <row r="294" spans="2:18">
      <c r="B294" t="s">
        <v>3847</v>
      </c>
      <c r="C294" t="s">
        <v>3562</v>
      </c>
      <c r="D294" t="s">
        <v>3852</v>
      </c>
      <c r="E294"/>
      <c r="F294" t="s">
        <v>212</v>
      </c>
      <c r="G294" s="96">
        <v>44742</v>
      </c>
      <c r="H294" t="s">
        <v>213</v>
      </c>
      <c r="I294" s="77">
        <v>2.6</v>
      </c>
      <c r="J294" t="s">
        <v>1143</v>
      </c>
      <c r="K294" t="s">
        <v>110</v>
      </c>
      <c r="L294" s="78">
        <v>6.1100000000000002E-2</v>
      </c>
      <c r="M294" s="78">
        <v>6.9599999999999995E-2</v>
      </c>
      <c r="N294" s="77">
        <v>85519.63</v>
      </c>
      <c r="O294" s="77">
        <v>100.13000000000011</v>
      </c>
      <c r="P294" s="77">
        <v>345.383290980335</v>
      </c>
      <c r="Q294" s="78">
        <v>2.0000000000000001E-4</v>
      </c>
      <c r="R294" s="78">
        <v>0</v>
      </c>
    </row>
    <row r="295" spans="2:18">
      <c r="B295" t="s">
        <v>3853</v>
      </c>
      <c r="C295" t="s">
        <v>3562</v>
      </c>
      <c r="D295" t="s">
        <v>3854</v>
      </c>
      <c r="E295"/>
      <c r="F295" t="s">
        <v>212</v>
      </c>
      <c r="G295" s="96">
        <v>44871</v>
      </c>
      <c r="H295" t="s">
        <v>213</v>
      </c>
      <c r="I295" s="77">
        <v>5.19</v>
      </c>
      <c r="J295" t="s">
        <v>367</v>
      </c>
      <c r="K295" t="s">
        <v>102</v>
      </c>
      <c r="L295" s="78">
        <v>0.05</v>
      </c>
      <c r="M295" s="78">
        <v>6.3700000000000007E-2</v>
      </c>
      <c r="N295" s="77">
        <v>6419002.8399999999</v>
      </c>
      <c r="O295" s="77">
        <v>96.85</v>
      </c>
      <c r="P295" s="77">
        <v>6216.8042505399999</v>
      </c>
      <c r="Q295" s="78">
        <v>3.2000000000000002E-3</v>
      </c>
      <c r="R295" s="78">
        <v>4.0000000000000002E-4</v>
      </c>
    </row>
    <row r="296" spans="2:18">
      <c r="B296" t="s">
        <v>3853</v>
      </c>
      <c r="C296" t="s">
        <v>3562</v>
      </c>
      <c r="D296" t="s">
        <v>3855</v>
      </c>
      <c r="E296"/>
      <c r="F296" t="s">
        <v>212</v>
      </c>
      <c r="G296" s="96">
        <v>44969</v>
      </c>
      <c r="H296" t="s">
        <v>213</v>
      </c>
      <c r="I296" s="77">
        <v>5.19</v>
      </c>
      <c r="J296" t="s">
        <v>367</v>
      </c>
      <c r="K296" t="s">
        <v>102</v>
      </c>
      <c r="L296" s="78">
        <v>0.05</v>
      </c>
      <c r="M296" s="78">
        <v>6.0999999999999999E-2</v>
      </c>
      <c r="N296" s="77">
        <v>4533548.38</v>
      </c>
      <c r="O296" s="77">
        <v>97.62</v>
      </c>
      <c r="P296" s="77">
        <v>4425.6499285560003</v>
      </c>
      <c r="Q296" s="78">
        <v>2.3E-3</v>
      </c>
      <c r="R296" s="78">
        <v>2.9999999999999997E-4</v>
      </c>
    </row>
    <row r="297" spans="2:18">
      <c r="B297" t="s">
        <v>3853</v>
      </c>
      <c r="C297" t="s">
        <v>3562</v>
      </c>
      <c r="D297" t="s">
        <v>3856</v>
      </c>
      <c r="E297"/>
      <c r="F297" t="s">
        <v>212</v>
      </c>
      <c r="G297" s="96">
        <v>45018</v>
      </c>
      <c r="H297" t="s">
        <v>213</v>
      </c>
      <c r="I297" s="77">
        <v>5.19</v>
      </c>
      <c r="J297" t="s">
        <v>367</v>
      </c>
      <c r="K297" t="s">
        <v>102</v>
      </c>
      <c r="L297" s="78">
        <v>0.05</v>
      </c>
      <c r="M297" s="78">
        <v>4.2599999999999999E-2</v>
      </c>
      <c r="N297" s="77">
        <v>2165995.2000000002</v>
      </c>
      <c r="O297" s="77">
        <v>106.07</v>
      </c>
      <c r="P297" s="77">
        <v>2297.4711086399998</v>
      </c>
      <c r="Q297" s="78">
        <v>1.1999999999999999E-3</v>
      </c>
      <c r="R297" s="78">
        <v>2.0000000000000001E-4</v>
      </c>
    </row>
    <row r="298" spans="2:18">
      <c r="B298" s="79" t="s">
        <v>3857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212</v>
      </c>
      <c r="D299" t="s">
        <v>212</v>
      </c>
      <c r="F299" t="s">
        <v>212</v>
      </c>
      <c r="I299" s="77">
        <v>0</v>
      </c>
      <c r="J299" t="s">
        <v>212</v>
      </c>
      <c r="K299" t="s">
        <v>212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3858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s="79" t="s">
        <v>3859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212</v>
      </c>
      <c r="D302" t="s">
        <v>212</v>
      </c>
      <c r="F302" t="s">
        <v>212</v>
      </c>
      <c r="I302" s="77">
        <v>0</v>
      </c>
      <c r="J302" t="s">
        <v>212</v>
      </c>
      <c r="K302" t="s">
        <v>212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3860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212</v>
      </c>
      <c r="D304" t="s">
        <v>212</v>
      </c>
      <c r="F304" t="s">
        <v>212</v>
      </c>
      <c r="I304" s="77">
        <v>0</v>
      </c>
      <c r="J304" t="s">
        <v>212</v>
      </c>
      <c r="K304" t="s">
        <v>212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3861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212</v>
      </c>
      <c r="D306" t="s">
        <v>212</v>
      </c>
      <c r="F306" t="s">
        <v>212</v>
      </c>
      <c r="I306" s="77">
        <v>0</v>
      </c>
      <c r="J306" t="s">
        <v>212</v>
      </c>
      <c r="K306" t="s">
        <v>212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3862</v>
      </c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18">
      <c r="B308" t="s">
        <v>212</v>
      </c>
      <c r="D308" t="s">
        <v>212</v>
      </c>
      <c r="F308" t="s">
        <v>212</v>
      </c>
      <c r="I308" s="77">
        <v>0</v>
      </c>
      <c r="J308" t="s">
        <v>212</v>
      </c>
      <c r="K308" t="s">
        <v>212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79" t="s">
        <v>237</v>
      </c>
      <c r="I309" s="81">
        <v>2.69</v>
      </c>
      <c r="M309" s="80">
        <v>6.6699999999999995E-2</v>
      </c>
      <c r="N309" s="81">
        <v>166726491.06999999</v>
      </c>
      <c r="P309" s="81">
        <v>451584.43539116712</v>
      </c>
      <c r="Q309" s="80">
        <v>0.2331</v>
      </c>
      <c r="R309" s="80">
        <v>3.1699999999999999E-2</v>
      </c>
    </row>
    <row r="310" spans="2:18">
      <c r="B310" s="79" t="s">
        <v>3863</v>
      </c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18">
      <c r="B311" t="s">
        <v>212</v>
      </c>
      <c r="D311" t="s">
        <v>212</v>
      </c>
      <c r="F311" t="s">
        <v>212</v>
      </c>
      <c r="I311" s="77">
        <v>0</v>
      </c>
      <c r="J311" t="s">
        <v>212</v>
      </c>
      <c r="K311" t="s">
        <v>212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18">
      <c r="B312" s="79" t="s">
        <v>3559</v>
      </c>
      <c r="I312" s="81">
        <v>0</v>
      </c>
      <c r="M312" s="80">
        <v>0</v>
      </c>
      <c r="N312" s="81">
        <v>0</v>
      </c>
      <c r="P312" s="81">
        <v>0</v>
      </c>
      <c r="Q312" s="80">
        <v>0</v>
      </c>
      <c r="R312" s="80">
        <v>0</v>
      </c>
    </row>
    <row r="313" spans="2:18">
      <c r="B313" t="s">
        <v>212</v>
      </c>
      <c r="D313" t="s">
        <v>212</v>
      </c>
      <c r="F313" t="s">
        <v>212</v>
      </c>
      <c r="I313" s="77">
        <v>0</v>
      </c>
      <c r="J313" t="s">
        <v>212</v>
      </c>
      <c r="K313" t="s">
        <v>212</v>
      </c>
      <c r="L313" s="78">
        <v>0</v>
      </c>
      <c r="M313" s="78">
        <v>0</v>
      </c>
      <c r="N313" s="77">
        <v>0</v>
      </c>
      <c r="O313" s="77">
        <v>0</v>
      </c>
      <c r="P313" s="77">
        <v>0</v>
      </c>
      <c r="Q313" s="78">
        <v>0</v>
      </c>
      <c r="R313" s="78">
        <v>0</v>
      </c>
    </row>
    <row r="314" spans="2:18">
      <c r="B314" s="79" t="s">
        <v>3560</v>
      </c>
      <c r="I314" s="81">
        <v>2.69</v>
      </c>
      <c r="M314" s="80">
        <v>6.6699999999999995E-2</v>
      </c>
      <c r="N314" s="81">
        <v>166726491.06999999</v>
      </c>
      <c r="P314" s="81">
        <v>451584.43539116712</v>
      </c>
      <c r="Q314" s="80">
        <v>0.2331</v>
      </c>
      <c r="R314" s="80">
        <v>3.1699999999999999E-2</v>
      </c>
    </row>
    <row r="315" spans="2:18">
      <c r="B315" s="26" t="s">
        <v>4268</v>
      </c>
      <c r="C315" t="s">
        <v>3518</v>
      </c>
      <c r="D315" t="s">
        <v>3864</v>
      </c>
      <c r="E315"/>
      <c r="F315" t="s">
        <v>522</v>
      </c>
      <c r="G315" s="96">
        <v>43186</v>
      </c>
      <c r="H315" t="s">
        <v>209</v>
      </c>
      <c r="I315" s="77">
        <v>3.57</v>
      </c>
      <c r="J315" t="s">
        <v>718</v>
      </c>
      <c r="K315" t="s">
        <v>106</v>
      </c>
      <c r="L315" s="78">
        <v>4.8000000000000001E-2</v>
      </c>
      <c r="M315" s="78">
        <v>5.8700000000000002E-2</v>
      </c>
      <c r="N315" s="77">
        <v>4713365.26</v>
      </c>
      <c r="O315" s="77">
        <v>97.920000000000201</v>
      </c>
      <c r="P315" s="77">
        <v>17039.7882534897</v>
      </c>
      <c r="Q315" s="78">
        <v>8.8000000000000005E-3</v>
      </c>
      <c r="R315" s="78">
        <v>1.1999999999999999E-3</v>
      </c>
    </row>
    <row r="316" spans="2:18">
      <c r="B316" s="26" t="s">
        <v>4268</v>
      </c>
      <c r="C316" t="s">
        <v>3518</v>
      </c>
      <c r="D316" t="s">
        <v>3865</v>
      </c>
      <c r="E316"/>
      <c r="F316" t="s">
        <v>522</v>
      </c>
      <c r="G316" s="96">
        <v>43552</v>
      </c>
      <c r="H316" t="s">
        <v>209</v>
      </c>
      <c r="I316" s="77">
        <v>3.56</v>
      </c>
      <c r="J316" t="s">
        <v>718</v>
      </c>
      <c r="K316" t="s">
        <v>106</v>
      </c>
      <c r="L316" s="78">
        <v>4.5999999999999999E-2</v>
      </c>
      <c r="M316" s="78">
        <v>6.3299999999999995E-2</v>
      </c>
      <c r="N316" s="77">
        <v>2350683.52</v>
      </c>
      <c r="O316" s="77">
        <v>95.7</v>
      </c>
      <c r="P316" s="77">
        <v>8305.5384429388796</v>
      </c>
      <c r="Q316" s="78">
        <v>4.3E-3</v>
      </c>
      <c r="R316" s="78">
        <v>5.9999999999999995E-4</v>
      </c>
    </row>
    <row r="317" spans="2:18">
      <c r="B317" s="26" t="s">
        <v>4268</v>
      </c>
      <c r="C317" t="s">
        <v>3518</v>
      </c>
      <c r="D317" t="s">
        <v>3866</v>
      </c>
      <c r="E317"/>
      <c r="F317" t="s">
        <v>522</v>
      </c>
      <c r="G317" s="96">
        <v>43942</v>
      </c>
      <c r="H317" t="s">
        <v>209</v>
      </c>
      <c r="I317" s="77">
        <v>3.47</v>
      </c>
      <c r="J317" t="s">
        <v>718</v>
      </c>
      <c r="K317" t="s">
        <v>106</v>
      </c>
      <c r="L317" s="78">
        <v>5.4399999999999997E-2</v>
      </c>
      <c r="M317" s="78">
        <v>7.5700000000000003E-2</v>
      </c>
      <c r="N317" s="77">
        <v>2388697.7400000002</v>
      </c>
      <c r="O317" s="77">
        <v>94.889999999999972</v>
      </c>
      <c r="P317" s="77">
        <v>8368.4174740143098</v>
      </c>
      <c r="Q317" s="78">
        <v>4.3E-3</v>
      </c>
      <c r="R317" s="78">
        <v>5.9999999999999995E-4</v>
      </c>
    </row>
    <row r="318" spans="2:18">
      <c r="B318" t="s">
        <v>3867</v>
      </c>
      <c r="C318" t="s">
        <v>3562</v>
      </c>
      <c r="D318" t="s">
        <v>3868</v>
      </c>
      <c r="E318"/>
      <c r="F318" t="s">
        <v>3601</v>
      </c>
      <c r="G318" s="96">
        <v>44004</v>
      </c>
      <c r="H318" t="s">
        <v>2262</v>
      </c>
      <c r="I318" s="77">
        <v>1.83</v>
      </c>
      <c r="J318" t="s">
        <v>1143</v>
      </c>
      <c r="K318" t="s">
        <v>120</v>
      </c>
      <c r="L318" s="78">
        <v>7.1999999999999995E-2</v>
      </c>
      <c r="M318" s="78">
        <v>7.8700000000000006E-2</v>
      </c>
      <c r="N318" s="77">
        <v>7170172.4000000004</v>
      </c>
      <c r="O318" s="77">
        <v>101.90000000000023</v>
      </c>
      <c r="P318" s="77">
        <v>17890.464937274199</v>
      </c>
      <c r="Q318" s="78">
        <v>9.1999999999999998E-3</v>
      </c>
      <c r="R318" s="78">
        <v>1.2999999999999999E-3</v>
      </c>
    </row>
    <row r="319" spans="2:18">
      <c r="B319" t="s">
        <v>3867</v>
      </c>
      <c r="C319" t="s">
        <v>3562</v>
      </c>
      <c r="D319" t="s">
        <v>3869</v>
      </c>
      <c r="E319"/>
      <c r="F319" t="s">
        <v>3601</v>
      </c>
      <c r="G319" s="96">
        <v>44004</v>
      </c>
      <c r="H319" t="s">
        <v>2262</v>
      </c>
      <c r="I319" s="77">
        <v>1.83</v>
      </c>
      <c r="J319" t="s">
        <v>1143</v>
      </c>
      <c r="K319" t="s">
        <v>120</v>
      </c>
      <c r="L319" s="78">
        <v>7.1999999999999995E-2</v>
      </c>
      <c r="M319" s="78">
        <v>0.08</v>
      </c>
      <c r="N319" s="77">
        <v>825912.03</v>
      </c>
      <c r="O319" s="77">
        <v>101.67000000000007</v>
      </c>
      <c r="P319" s="77">
        <v>2056.1010775421901</v>
      </c>
      <c r="Q319" s="78">
        <v>1.1000000000000001E-3</v>
      </c>
      <c r="R319" s="78">
        <v>1E-4</v>
      </c>
    </row>
    <row r="320" spans="2:18">
      <c r="B320" t="s">
        <v>3867</v>
      </c>
      <c r="C320" t="s">
        <v>3562</v>
      </c>
      <c r="D320" t="s">
        <v>3870</v>
      </c>
      <c r="E320"/>
      <c r="F320" t="s">
        <v>3601</v>
      </c>
      <c r="G320" s="96">
        <v>44627</v>
      </c>
      <c r="H320" t="s">
        <v>2262</v>
      </c>
      <c r="I320" s="77">
        <v>1.82</v>
      </c>
      <c r="J320" t="s">
        <v>1143</v>
      </c>
      <c r="K320" t="s">
        <v>120</v>
      </c>
      <c r="L320" s="78">
        <v>7.1999999999999995E-2</v>
      </c>
      <c r="M320" s="78">
        <v>8.0600000000000005E-2</v>
      </c>
      <c r="N320" s="77">
        <v>840921.7</v>
      </c>
      <c r="O320" s="77">
        <v>101.5599999999999</v>
      </c>
      <c r="P320" s="77">
        <v>2091.2025362640702</v>
      </c>
      <c r="Q320" s="78">
        <v>1.1000000000000001E-3</v>
      </c>
      <c r="R320" s="78">
        <v>1E-4</v>
      </c>
    </row>
    <row r="321" spans="2:18">
      <c r="B321" t="s">
        <v>3867</v>
      </c>
      <c r="C321" t="s">
        <v>3562</v>
      </c>
      <c r="D321" t="s">
        <v>3871</v>
      </c>
      <c r="E321"/>
      <c r="F321" t="s">
        <v>3601</v>
      </c>
      <c r="G321" s="96">
        <v>44658</v>
      </c>
      <c r="H321" t="s">
        <v>2262</v>
      </c>
      <c r="I321" s="77">
        <v>1.82</v>
      </c>
      <c r="J321" t="s">
        <v>1143</v>
      </c>
      <c r="K321" t="s">
        <v>120</v>
      </c>
      <c r="L321" s="78">
        <v>7.1999999999999995E-2</v>
      </c>
      <c r="M321" s="78">
        <v>8.0600000000000005E-2</v>
      </c>
      <c r="N321" s="77">
        <v>124654.04</v>
      </c>
      <c r="O321" s="77">
        <v>101.55999999999987</v>
      </c>
      <c r="P321" s="77">
        <v>309.98943730856598</v>
      </c>
      <c r="Q321" s="78">
        <v>2.0000000000000001E-4</v>
      </c>
      <c r="R321" s="78">
        <v>0</v>
      </c>
    </row>
    <row r="322" spans="2:18">
      <c r="B322" t="s">
        <v>3867</v>
      </c>
      <c r="C322" t="s">
        <v>3562</v>
      </c>
      <c r="D322" t="s">
        <v>3872</v>
      </c>
      <c r="E322"/>
      <c r="F322" t="s">
        <v>3601</v>
      </c>
      <c r="G322" s="96">
        <v>44741</v>
      </c>
      <c r="H322" t="s">
        <v>2262</v>
      </c>
      <c r="I322" s="77">
        <v>1.82</v>
      </c>
      <c r="J322" t="s">
        <v>1143</v>
      </c>
      <c r="K322" t="s">
        <v>120</v>
      </c>
      <c r="L322" s="78">
        <v>7.1999999999999995E-2</v>
      </c>
      <c r="M322" s="78">
        <v>8.0600000000000005E-2</v>
      </c>
      <c r="N322" s="77">
        <v>1114640.1299999999</v>
      </c>
      <c r="O322" s="77">
        <v>101.55999999999997</v>
      </c>
      <c r="P322" s="77">
        <v>2771.8850243461602</v>
      </c>
      <c r="Q322" s="78">
        <v>1.4E-3</v>
      </c>
      <c r="R322" s="78">
        <v>2.0000000000000001E-4</v>
      </c>
    </row>
    <row r="323" spans="2:18">
      <c r="B323" t="s">
        <v>3867</v>
      </c>
      <c r="C323" t="s">
        <v>3562</v>
      </c>
      <c r="D323" t="s">
        <v>3873</v>
      </c>
      <c r="E323"/>
      <c r="F323" t="s">
        <v>3601</v>
      </c>
      <c r="G323" s="96">
        <v>44833</v>
      </c>
      <c r="H323" t="s">
        <v>2262</v>
      </c>
      <c r="I323" s="77">
        <v>1.82</v>
      </c>
      <c r="J323" t="s">
        <v>1143</v>
      </c>
      <c r="K323" t="s">
        <v>120</v>
      </c>
      <c r="L323" s="78">
        <v>7.1999999999999995E-2</v>
      </c>
      <c r="M323" s="78">
        <v>8.0600000000000005E-2</v>
      </c>
      <c r="N323" s="77">
        <v>826587.06</v>
      </c>
      <c r="O323" s="77">
        <v>101.56000000000002</v>
      </c>
      <c r="P323" s="77">
        <v>2055.55517988781</v>
      </c>
      <c r="Q323" s="78">
        <v>1.1000000000000001E-3</v>
      </c>
      <c r="R323" s="78">
        <v>1E-4</v>
      </c>
    </row>
    <row r="324" spans="2:18">
      <c r="B324" t="s">
        <v>3867</v>
      </c>
      <c r="C324" t="s">
        <v>3562</v>
      </c>
      <c r="D324" t="s">
        <v>3874</v>
      </c>
      <c r="E324"/>
      <c r="F324" t="s">
        <v>3601</v>
      </c>
      <c r="G324" s="96">
        <v>44861</v>
      </c>
      <c r="H324" t="s">
        <v>2262</v>
      </c>
      <c r="I324" s="77">
        <v>1.83</v>
      </c>
      <c r="J324" t="s">
        <v>1143</v>
      </c>
      <c r="K324" t="s">
        <v>120</v>
      </c>
      <c r="L324" s="78">
        <v>7.1599999999999997E-2</v>
      </c>
      <c r="M324" s="78">
        <v>8.0100000000000005E-2</v>
      </c>
      <c r="N324" s="77">
        <v>363197.34</v>
      </c>
      <c r="O324" s="77">
        <v>101.55999999999996</v>
      </c>
      <c r="P324" s="77">
        <v>903.19847682889394</v>
      </c>
      <c r="Q324" s="78">
        <v>5.0000000000000001E-4</v>
      </c>
      <c r="R324" s="78">
        <v>1E-4</v>
      </c>
    </row>
    <row r="325" spans="2:18">
      <c r="B325" t="s">
        <v>3867</v>
      </c>
      <c r="C325" t="s">
        <v>3562</v>
      </c>
      <c r="D325" t="s">
        <v>3875</v>
      </c>
      <c r="E325"/>
      <c r="F325" t="s">
        <v>3601</v>
      </c>
      <c r="G325" s="96">
        <v>44910</v>
      </c>
      <c r="H325" t="s">
        <v>2262</v>
      </c>
      <c r="I325" s="77">
        <v>1.83</v>
      </c>
      <c r="J325" t="s">
        <v>1143</v>
      </c>
      <c r="K325" t="s">
        <v>120</v>
      </c>
      <c r="L325" s="78">
        <v>7.1599999999999997E-2</v>
      </c>
      <c r="M325" s="78">
        <v>8.0100000000000005E-2</v>
      </c>
      <c r="N325" s="77">
        <v>250480.92</v>
      </c>
      <c r="O325" s="77">
        <v>101.55999999999997</v>
      </c>
      <c r="P325" s="77">
        <v>622.89549097110705</v>
      </c>
      <c r="Q325" s="78">
        <v>2.9999999999999997E-4</v>
      </c>
      <c r="R325" s="78">
        <v>0</v>
      </c>
    </row>
    <row r="326" spans="2:18">
      <c r="B326" t="s">
        <v>3867</v>
      </c>
      <c r="C326" t="s">
        <v>3562</v>
      </c>
      <c r="D326" t="s">
        <v>3876</v>
      </c>
      <c r="E326"/>
      <c r="F326" t="s">
        <v>3601</v>
      </c>
      <c r="G326" s="96">
        <v>45048</v>
      </c>
      <c r="H326" t="s">
        <v>2262</v>
      </c>
      <c r="I326" s="77">
        <v>1.83</v>
      </c>
      <c r="J326" t="s">
        <v>1143</v>
      </c>
      <c r="K326" t="s">
        <v>120</v>
      </c>
      <c r="L326" s="78">
        <v>7.0300000000000001E-2</v>
      </c>
      <c r="M326" s="78">
        <v>7.9000000000000001E-2</v>
      </c>
      <c r="N326" s="77">
        <v>375721.4</v>
      </c>
      <c r="O326" s="77">
        <v>101.07</v>
      </c>
      <c r="P326" s="77">
        <v>929.83532823442795</v>
      </c>
      <c r="Q326" s="78">
        <v>5.0000000000000001E-4</v>
      </c>
      <c r="R326" s="78">
        <v>1E-4</v>
      </c>
    </row>
    <row r="327" spans="2:18">
      <c r="B327" t="s">
        <v>3877</v>
      </c>
      <c r="C327" t="s">
        <v>3562</v>
      </c>
      <c r="D327" t="s">
        <v>3878</v>
      </c>
      <c r="E327"/>
      <c r="F327" t="s">
        <v>3601</v>
      </c>
      <c r="G327" s="96">
        <v>44341</v>
      </c>
      <c r="H327" t="s">
        <v>2262</v>
      </c>
      <c r="I327" s="77">
        <v>0.72</v>
      </c>
      <c r="J327" t="s">
        <v>1143</v>
      </c>
      <c r="K327" t="s">
        <v>106</v>
      </c>
      <c r="L327" s="78">
        <v>7.6600000000000001E-2</v>
      </c>
      <c r="M327" s="78">
        <v>8.9099999999999999E-2</v>
      </c>
      <c r="N327" s="77">
        <v>1773914.28</v>
      </c>
      <c r="O327" s="77">
        <v>99.660000000000068</v>
      </c>
      <c r="P327" s="77">
        <v>6527.0239305860196</v>
      </c>
      <c r="Q327" s="78">
        <v>3.3999999999999998E-3</v>
      </c>
      <c r="R327" s="78">
        <v>5.0000000000000001E-4</v>
      </c>
    </row>
    <row r="328" spans="2:18">
      <c r="B328" t="s">
        <v>3877</v>
      </c>
      <c r="C328" t="s">
        <v>3562</v>
      </c>
      <c r="D328" t="s">
        <v>3879</v>
      </c>
      <c r="E328"/>
      <c r="F328" t="s">
        <v>3601</v>
      </c>
      <c r="G328" s="96">
        <v>44748</v>
      </c>
      <c r="H328" t="s">
        <v>2262</v>
      </c>
      <c r="I328" s="77">
        <v>0.72</v>
      </c>
      <c r="J328" t="s">
        <v>1143</v>
      </c>
      <c r="K328" t="s">
        <v>106</v>
      </c>
      <c r="L328" s="78">
        <v>7.6600000000000001E-2</v>
      </c>
      <c r="M328" s="78">
        <v>8.9099999999999999E-2</v>
      </c>
      <c r="N328" s="77">
        <v>4947.54</v>
      </c>
      <c r="O328" s="77">
        <v>100.39589080634012</v>
      </c>
      <c r="P328" s="77">
        <v>18.338632352352001</v>
      </c>
      <c r="Q328" s="78">
        <v>0</v>
      </c>
      <c r="R328" s="78">
        <v>0</v>
      </c>
    </row>
    <row r="329" spans="2:18">
      <c r="B329" t="s">
        <v>3877</v>
      </c>
      <c r="C329" t="s">
        <v>3562</v>
      </c>
      <c r="D329" t="s">
        <v>3880</v>
      </c>
      <c r="E329"/>
      <c r="F329" t="s">
        <v>3601</v>
      </c>
      <c r="G329" s="96">
        <v>44978</v>
      </c>
      <c r="H329" t="s">
        <v>2262</v>
      </c>
      <c r="I329" s="77">
        <v>0.72</v>
      </c>
      <c r="J329" t="s">
        <v>1143</v>
      </c>
      <c r="K329" t="s">
        <v>106</v>
      </c>
      <c r="L329" s="78">
        <v>7.6600000000000001E-2</v>
      </c>
      <c r="M329" s="78">
        <v>8.9099999999999999E-2</v>
      </c>
      <c r="N329" s="77">
        <v>6756.65</v>
      </c>
      <c r="O329" s="77">
        <v>99.64</v>
      </c>
      <c r="P329" s="77">
        <v>24.855747813520001</v>
      </c>
      <c r="Q329" s="78">
        <v>0</v>
      </c>
      <c r="R329" s="78">
        <v>0</v>
      </c>
    </row>
    <row r="330" spans="2:18">
      <c r="B330" t="s">
        <v>3877</v>
      </c>
      <c r="C330" t="s">
        <v>3562</v>
      </c>
      <c r="D330" t="s">
        <v>3881</v>
      </c>
      <c r="E330"/>
      <c r="F330" t="s">
        <v>3601</v>
      </c>
      <c r="G330" s="96">
        <v>41816</v>
      </c>
      <c r="H330" t="s">
        <v>2262</v>
      </c>
      <c r="I330" s="77">
        <v>0.72</v>
      </c>
      <c r="J330" t="s">
        <v>1143</v>
      </c>
      <c r="K330" t="s">
        <v>106</v>
      </c>
      <c r="L330" s="78">
        <v>7.6499999999999999E-2</v>
      </c>
      <c r="M330" s="78">
        <v>8.8999999999999996E-2</v>
      </c>
      <c r="N330" s="77">
        <v>3508.47</v>
      </c>
      <c r="O330" s="77">
        <v>99.65</v>
      </c>
      <c r="P330" s="77">
        <v>12.907934790660001</v>
      </c>
      <c r="Q330" s="78">
        <v>0</v>
      </c>
      <c r="R330" s="78">
        <v>0</v>
      </c>
    </row>
    <row r="331" spans="2:18">
      <c r="B331" t="s">
        <v>3877</v>
      </c>
      <c r="C331" t="s">
        <v>3562</v>
      </c>
      <c r="D331" t="s">
        <v>3882</v>
      </c>
      <c r="E331"/>
      <c r="F331" t="s">
        <v>3601</v>
      </c>
      <c r="G331" s="96">
        <v>45036</v>
      </c>
      <c r="H331" t="s">
        <v>2262</v>
      </c>
      <c r="I331" s="77">
        <v>0.72</v>
      </c>
      <c r="J331" t="s">
        <v>1143</v>
      </c>
      <c r="K331" t="s">
        <v>106</v>
      </c>
      <c r="L331" s="78">
        <v>7.6600000000000001E-2</v>
      </c>
      <c r="M331" s="78">
        <v>8.9099999999999999E-2</v>
      </c>
      <c r="N331" s="77">
        <v>12819.52</v>
      </c>
      <c r="O331" s="77">
        <v>99.75</v>
      </c>
      <c r="P331" s="77">
        <v>47.211343670399998</v>
      </c>
      <c r="Q331" s="78">
        <v>0</v>
      </c>
      <c r="R331" s="78">
        <v>0</v>
      </c>
    </row>
    <row r="332" spans="2:18">
      <c r="B332" t="s">
        <v>3877</v>
      </c>
      <c r="C332" t="s">
        <v>3562</v>
      </c>
      <c r="D332" t="s">
        <v>3883</v>
      </c>
      <c r="E332"/>
      <c r="F332" t="s">
        <v>3601</v>
      </c>
      <c r="G332" s="96">
        <v>45068</v>
      </c>
      <c r="H332" t="s">
        <v>2262</v>
      </c>
      <c r="I332" s="77">
        <v>0.72</v>
      </c>
      <c r="J332" t="s">
        <v>1143</v>
      </c>
      <c r="K332" t="s">
        <v>106</v>
      </c>
      <c r="L332" s="78">
        <v>7.6600000000000001E-2</v>
      </c>
      <c r="M332" s="78">
        <v>8.9099999999999999E-2</v>
      </c>
      <c r="N332" s="77">
        <v>6927.92</v>
      </c>
      <c r="O332" s="77">
        <v>99.47</v>
      </c>
      <c r="P332" s="77">
        <v>25.442317872608001</v>
      </c>
      <c r="Q332" s="78">
        <v>0</v>
      </c>
      <c r="R332" s="78">
        <v>0</v>
      </c>
    </row>
    <row r="333" spans="2:18">
      <c r="B333" t="s">
        <v>3877</v>
      </c>
      <c r="C333" t="s">
        <v>3562</v>
      </c>
      <c r="D333" t="s">
        <v>3884</v>
      </c>
      <c r="E333"/>
      <c r="F333" t="s">
        <v>3601</v>
      </c>
      <c r="G333" s="96">
        <v>45097</v>
      </c>
      <c r="H333" t="s">
        <v>2262</v>
      </c>
      <c r="I333" s="77">
        <v>0.72</v>
      </c>
      <c r="J333" t="s">
        <v>1143</v>
      </c>
      <c r="K333" t="s">
        <v>106</v>
      </c>
      <c r="L333" s="78">
        <v>7.6600000000000001E-2</v>
      </c>
      <c r="M333" s="78">
        <v>8.9200000000000002E-2</v>
      </c>
      <c r="N333" s="77">
        <v>5410.12</v>
      </c>
      <c r="O333" s="77">
        <v>99.65</v>
      </c>
      <c r="P333" s="77">
        <v>19.90425346936</v>
      </c>
      <c r="Q333" s="78">
        <v>0</v>
      </c>
      <c r="R333" s="78">
        <v>0</v>
      </c>
    </row>
    <row r="334" spans="2:18">
      <c r="B334" t="s">
        <v>3885</v>
      </c>
      <c r="C334" t="s">
        <v>3562</v>
      </c>
      <c r="D334" t="s">
        <v>3886</v>
      </c>
      <c r="E334"/>
      <c r="F334" t="s">
        <v>3601</v>
      </c>
      <c r="G334" s="96">
        <v>44529</v>
      </c>
      <c r="H334" t="s">
        <v>2262</v>
      </c>
      <c r="I334" s="77">
        <v>2.78</v>
      </c>
      <c r="J334" t="s">
        <v>1143</v>
      </c>
      <c r="K334" t="s">
        <v>204</v>
      </c>
      <c r="L334" s="78">
        <v>6.7299999999999999E-2</v>
      </c>
      <c r="M334" s="78">
        <v>7.9299999999999995E-2</v>
      </c>
      <c r="N334" s="77">
        <v>17259906.68</v>
      </c>
      <c r="O334" s="77">
        <v>100.52999999999993</v>
      </c>
      <c r="P334" s="77">
        <v>5960.2004676862698</v>
      </c>
      <c r="Q334" s="78">
        <v>3.0999999999999999E-3</v>
      </c>
      <c r="R334" s="78">
        <v>4.0000000000000002E-4</v>
      </c>
    </row>
    <row r="335" spans="2:18">
      <c r="B335" t="s">
        <v>3885</v>
      </c>
      <c r="C335" t="s">
        <v>3562</v>
      </c>
      <c r="D335" t="s">
        <v>3887</v>
      </c>
      <c r="E335"/>
      <c r="F335" t="s">
        <v>3601</v>
      </c>
      <c r="G335" s="96">
        <v>44880</v>
      </c>
      <c r="H335" t="s">
        <v>2262</v>
      </c>
      <c r="I335" s="77">
        <v>1.07</v>
      </c>
      <c r="J335" t="s">
        <v>1143</v>
      </c>
      <c r="K335" t="s">
        <v>201</v>
      </c>
      <c r="L335" s="78">
        <v>6.5699999999999995E-2</v>
      </c>
      <c r="M335" s="78">
        <v>7.1599999999999997E-2</v>
      </c>
      <c r="N335" s="77">
        <v>473122.51</v>
      </c>
      <c r="O335" s="77">
        <v>100.81919452054817</v>
      </c>
      <c r="P335" s="77">
        <v>163.276519348774</v>
      </c>
      <c r="Q335" s="78">
        <v>1E-4</v>
      </c>
      <c r="R335" s="78">
        <v>0</v>
      </c>
    </row>
    <row r="336" spans="2:18">
      <c r="B336" t="s">
        <v>3885</v>
      </c>
      <c r="C336" t="s">
        <v>3562</v>
      </c>
      <c r="D336" t="s">
        <v>3888</v>
      </c>
      <c r="E336"/>
      <c r="F336" t="s">
        <v>3601</v>
      </c>
      <c r="G336" s="96">
        <v>44977</v>
      </c>
      <c r="H336" t="s">
        <v>2262</v>
      </c>
      <c r="I336" s="77">
        <v>1.08</v>
      </c>
      <c r="J336" t="s">
        <v>1143</v>
      </c>
      <c r="K336" t="s">
        <v>201</v>
      </c>
      <c r="L336" s="78">
        <v>6.6500000000000004E-2</v>
      </c>
      <c r="M336" s="78">
        <v>5.3999999999999999E-2</v>
      </c>
      <c r="N336" s="77">
        <v>183157.3</v>
      </c>
      <c r="O336" s="77">
        <v>102.5</v>
      </c>
      <c r="P336" s="77">
        <v>64.262112384749997</v>
      </c>
      <c r="Q336" s="78">
        <v>0</v>
      </c>
      <c r="R336" s="78">
        <v>0</v>
      </c>
    </row>
    <row r="337" spans="2:18">
      <c r="B337" t="s">
        <v>3885</v>
      </c>
      <c r="C337" t="s">
        <v>3562</v>
      </c>
      <c r="D337" t="s">
        <v>3889</v>
      </c>
      <c r="E337"/>
      <c r="F337" t="s">
        <v>3601</v>
      </c>
      <c r="G337" s="96">
        <v>45069</v>
      </c>
      <c r="H337" t="s">
        <v>2262</v>
      </c>
      <c r="I337" s="77">
        <v>1.08</v>
      </c>
      <c r="J337" t="s">
        <v>1143</v>
      </c>
      <c r="K337" t="s">
        <v>201</v>
      </c>
      <c r="L337" s="78">
        <v>6.6500000000000004E-2</v>
      </c>
      <c r="M337" s="78">
        <v>7.1800000000000003E-2</v>
      </c>
      <c r="N337" s="77">
        <v>300524.17</v>
      </c>
      <c r="O337" s="77">
        <v>100.3</v>
      </c>
      <c r="P337" s="77">
        <v>103.17803166117299</v>
      </c>
      <c r="Q337" s="78">
        <v>1E-4</v>
      </c>
      <c r="R337" s="78">
        <v>0</v>
      </c>
    </row>
    <row r="338" spans="2:18">
      <c r="B338" t="s">
        <v>3890</v>
      </c>
      <c r="C338" t="s">
        <v>3562</v>
      </c>
      <c r="D338" t="s">
        <v>3891</v>
      </c>
      <c r="E338"/>
      <c r="F338" t="s">
        <v>336</v>
      </c>
      <c r="G338" s="96">
        <v>43788</v>
      </c>
      <c r="H338" t="s">
        <v>2262</v>
      </c>
      <c r="I338" s="77">
        <v>3.08</v>
      </c>
      <c r="J338" t="s">
        <v>1143</v>
      </c>
      <c r="K338" t="s">
        <v>110</v>
      </c>
      <c r="L338" s="78">
        <v>5.5599999999999997E-2</v>
      </c>
      <c r="M338" s="78">
        <v>5.4199999999999998E-2</v>
      </c>
      <c r="N338" s="77">
        <v>4238543.13</v>
      </c>
      <c r="O338" s="77">
        <v>101.91000000000028</v>
      </c>
      <c r="P338" s="77">
        <v>17422.2684918784</v>
      </c>
      <c r="Q338" s="78">
        <v>8.9999999999999993E-3</v>
      </c>
      <c r="R338" s="78">
        <v>1.1999999999999999E-3</v>
      </c>
    </row>
    <row r="339" spans="2:18">
      <c r="B339" t="s">
        <v>3890</v>
      </c>
      <c r="C339" t="s">
        <v>3562</v>
      </c>
      <c r="D339" t="s">
        <v>3892</v>
      </c>
      <c r="E339"/>
      <c r="F339" t="s">
        <v>336</v>
      </c>
      <c r="G339" s="96">
        <v>44195</v>
      </c>
      <c r="H339" t="s">
        <v>2262</v>
      </c>
      <c r="I339" s="77">
        <v>2.98</v>
      </c>
      <c r="J339" t="s">
        <v>1143</v>
      </c>
      <c r="K339" t="s">
        <v>113</v>
      </c>
      <c r="L339" s="78">
        <v>7.6600000000000001E-2</v>
      </c>
      <c r="M339" s="78">
        <v>8.14E-2</v>
      </c>
      <c r="N339" s="77">
        <v>1114497.08</v>
      </c>
      <c r="O339" s="77">
        <v>100.13999999999999</v>
      </c>
      <c r="P339" s="77">
        <v>5213.8852430480902</v>
      </c>
      <c r="Q339" s="78">
        <v>2.7000000000000001E-3</v>
      </c>
      <c r="R339" s="78">
        <v>4.0000000000000002E-4</v>
      </c>
    </row>
    <row r="340" spans="2:18">
      <c r="B340" t="s">
        <v>3890</v>
      </c>
      <c r="C340" t="s">
        <v>3562</v>
      </c>
      <c r="D340" t="s">
        <v>3893</v>
      </c>
      <c r="E340"/>
      <c r="F340" t="s">
        <v>336</v>
      </c>
      <c r="G340" s="96">
        <v>45099</v>
      </c>
      <c r="H340" t="s">
        <v>2262</v>
      </c>
      <c r="I340" s="77">
        <v>3.12</v>
      </c>
      <c r="J340" t="s">
        <v>1143</v>
      </c>
      <c r="K340" t="s">
        <v>110</v>
      </c>
      <c r="L340" s="78">
        <v>5.4300000000000001E-2</v>
      </c>
      <c r="M340" s="78">
        <v>5.5500000000000001E-2</v>
      </c>
      <c r="N340" s="77">
        <v>73264.88</v>
      </c>
      <c r="O340" s="77">
        <v>100</v>
      </c>
      <c r="P340" s="77">
        <v>295.50656699199999</v>
      </c>
      <c r="Q340" s="78">
        <v>2.0000000000000001E-4</v>
      </c>
      <c r="R340" s="78">
        <v>0</v>
      </c>
    </row>
    <row r="341" spans="2:18">
      <c r="B341" t="s">
        <v>3894</v>
      </c>
      <c r="C341" t="s">
        <v>3562</v>
      </c>
      <c r="D341" t="s">
        <v>3895</v>
      </c>
      <c r="E341"/>
      <c r="F341" t="s">
        <v>336</v>
      </c>
      <c r="G341" s="96">
        <v>44677</v>
      </c>
      <c r="H341" t="s">
        <v>2262</v>
      </c>
      <c r="I341" s="77">
        <v>2.92</v>
      </c>
      <c r="J341" t="s">
        <v>1143</v>
      </c>
      <c r="K341" t="s">
        <v>204</v>
      </c>
      <c r="L341" s="78">
        <v>0.1045</v>
      </c>
      <c r="M341" s="78">
        <v>0.11990000000000001</v>
      </c>
      <c r="N341" s="77">
        <v>5262853.3099999996</v>
      </c>
      <c r="O341" s="77">
        <v>102.11999999999989</v>
      </c>
      <c r="P341" s="77">
        <v>1846.1152623590799</v>
      </c>
      <c r="Q341" s="78">
        <v>1E-3</v>
      </c>
      <c r="R341" s="78">
        <v>1E-4</v>
      </c>
    </row>
    <row r="342" spans="2:18">
      <c r="B342" t="s">
        <v>3894</v>
      </c>
      <c r="C342" t="s">
        <v>3562</v>
      </c>
      <c r="D342" t="s">
        <v>3896</v>
      </c>
      <c r="E342"/>
      <c r="F342" t="s">
        <v>336</v>
      </c>
      <c r="G342" s="96">
        <v>44677</v>
      </c>
      <c r="H342" t="s">
        <v>2262</v>
      </c>
      <c r="I342" s="77">
        <v>3.19</v>
      </c>
      <c r="J342" t="s">
        <v>1143</v>
      </c>
      <c r="K342" t="s">
        <v>204</v>
      </c>
      <c r="L342" s="78">
        <v>6.5299999999999997E-2</v>
      </c>
      <c r="M342" s="78">
        <v>7.6700000000000004E-2</v>
      </c>
      <c r="N342" s="77">
        <v>16895507.23</v>
      </c>
      <c r="O342" s="77">
        <v>101.01999999999998</v>
      </c>
      <c r="P342" s="77">
        <v>5862.8035221867503</v>
      </c>
      <c r="Q342" s="78">
        <v>3.0000000000000001E-3</v>
      </c>
      <c r="R342" s="78">
        <v>4.0000000000000002E-4</v>
      </c>
    </row>
    <row r="343" spans="2:18">
      <c r="B343" t="s">
        <v>3894</v>
      </c>
      <c r="C343" t="s">
        <v>3562</v>
      </c>
      <c r="D343" t="s">
        <v>3897</v>
      </c>
      <c r="E343"/>
      <c r="F343" t="s">
        <v>336</v>
      </c>
      <c r="G343" s="96">
        <v>44684</v>
      </c>
      <c r="H343" t="s">
        <v>2262</v>
      </c>
      <c r="I343" s="77">
        <v>3.13</v>
      </c>
      <c r="J343" t="s">
        <v>1143</v>
      </c>
      <c r="K343" t="s">
        <v>204</v>
      </c>
      <c r="L343" s="78">
        <v>6.9000000000000006E-2</v>
      </c>
      <c r="M343" s="78">
        <v>8.4900000000000003E-2</v>
      </c>
      <c r="N343" s="77">
        <v>854691.91</v>
      </c>
      <c r="O343" s="77">
        <v>101.22</v>
      </c>
      <c r="P343" s="77">
        <v>297.168428472237</v>
      </c>
      <c r="Q343" s="78">
        <v>2.0000000000000001E-4</v>
      </c>
      <c r="R343" s="78">
        <v>0</v>
      </c>
    </row>
    <row r="344" spans="2:18">
      <c r="B344" t="s">
        <v>3894</v>
      </c>
      <c r="C344" t="s">
        <v>3562</v>
      </c>
      <c r="D344" t="s">
        <v>3898</v>
      </c>
      <c r="E344"/>
      <c r="F344" t="s">
        <v>336</v>
      </c>
      <c r="G344" s="96">
        <v>44811</v>
      </c>
      <c r="H344" t="s">
        <v>2262</v>
      </c>
      <c r="I344" s="77">
        <v>3.16</v>
      </c>
      <c r="J344" t="s">
        <v>1143</v>
      </c>
      <c r="K344" t="s">
        <v>204</v>
      </c>
      <c r="L344" s="78">
        <v>7.2400000000000006E-2</v>
      </c>
      <c r="M344" s="78">
        <v>8.2000000000000003E-2</v>
      </c>
      <c r="N344" s="77">
        <v>1264775.5900000001</v>
      </c>
      <c r="O344" s="77">
        <v>101.22</v>
      </c>
      <c r="P344" s="77">
        <v>439.750710230013</v>
      </c>
      <c r="Q344" s="78">
        <v>2.0000000000000001E-4</v>
      </c>
      <c r="R344" s="78">
        <v>0</v>
      </c>
    </row>
    <row r="345" spans="2:18">
      <c r="B345" t="s">
        <v>3894</v>
      </c>
      <c r="C345" t="s">
        <v>3562</v>
      </c>
      <c r="D345" t="s">
        <v>3899</v>
      </c>
      <c r="E345"/>
      <c r="F345" t="s">
        <v>336</v>
      </c>
      <c r="G345" s="96">
        <v>45089</v>
      </c>
      <c r="H345" t="s">
        <v>2262</v>
      </c>
      <c r="I345" s="77">
        <v>3.18</v>
      </c>
      <c r="J345" t="s">
        <v>1143</v>
      </c>
      <c r="K345" t="s">
        <v>204</v>
      </c>
      <c r="L345" s="78">
        <v>6.9199999999999998E-2</v>
      </c>
      <c r="M345" s="78">
        <v>7.6499999999999999E-2</v>
      </c>
      <c r="N345" s="77">
        <v>1205177.8700000001</v>
      </c>
      <c r="O345" s="77">
        <v>99.970000000000127</v>
      </c>
      <c r="P345" s="77">
        <v>413.85440476549701</v>
      </c>
      <c r="Q345" s="78">
        <v>2.0000000000000001E-4</v>
      </c>
      <c r="R345" s="78">
        <v>0</v>
      </c>
    </row>
    <row r="346" spans="2:18">
      <c r="B346" t="s">
        <v>3900</v>
      </c>
      <c r="C346" t="s">
        <v>3562</v>
      </c>
      <c r="D346" t="s">
        <v>3901</v>
      </c>
      <c r="E346"/>
      <c r="F346" t="s">
        <v>985</v>
      </c>
      <c r="G346" s="96">
        <v>44665</v>
      </c>
      <c r="H346" t="s">
        <v>2262</v>
      </c>
      <c r="I346" s="77">
        <v>4.13</v>
      </c>
      <c r="J346" t="s">
        <v>1143</v>
      </c>
      <c r="K346" t="s">
        <v>110</v>
      </c>
      <c r="L346" s="78">
        <v>6.8599999999999994E-2</v>
      </c>
      <c r="M346" s="78">
        <v>7.2599999999999998E-2</v>
      </c>
      <c r="N346" s="77">
        <v>3135719.9</v>
      </c>
      <c r="O346" s="77">
        <v>101.43999999999997</v>
      </c>
      <c r="P346" s="77">
        <v>12829.738266743099</v>
      </c>
      <c r="Q346" s="78">
        <v>6.6E-3</v>
      </c>
      <c r="R346" s="78">
        <v>8.9999999999999998E-4</v>
      </c>
    </row>
    <row r="347" spans="2:18">
      <c r="B347" t="s">
        <v>3902</v>
      </c>
      <c r="C347" t="s">
        <v>3562</v>
      </c>
      <c r="D347" t="s">
        <v>3903</v>
      </c>
      <c r="E347"/>
      <c r="F347" t="s">
        <v>953</v>
      </c>
      <c r="G347" s="96">
        <v>43251</v>
      </c>
      <c r="H347" t="s">
        <v>337</v>
      </c>
      <c r="I347" s="77">
        <v>8.1199999999999992</v>
      </c>
      <c r="J347" t="s">
        <v>967</v>
      </c>
      <c r="K347" t="s">
        <v>106</v>
      </c>
      <c r="L347" s="78">
        <v>4.4999999999999998E-2</v>
      </c>
      <c r="M347" s="78">
        <v>6.9800000000000001E-2</v>
      </c>
      <c r="N347" s="77">
        <v>1728463.24</v>
      </c>
      <c r="O347" s="77">
        <v>82.729999999999933</v>
      </c>
      <c r="P347" s="77">
        <v>5279.4036011647804</v>
      </c>
      <c r="Q347" s="78">
        <v>2.7000000000000001E-3</v>
      </c>
      <c r="R347" s="78">
        <v>4.0000000000000002E-4</v>
      </c>
    </row>
    <row r="348" spans="2:18">
      <c r="B348" t="s">
        <v>3902</v>
      </c>
      <c r="C348" t="s">
        <v>3562</v>
      </c>
      <c r="D348" t="s">
        <v>3904</v>
      </c>
      <c r="E348"/>
      <c r="F348" t="s">
        <v>953</v>
      </c>
      <c r="G348" s="96">
        <v>43343</v>
      </c>
      <c r="H348" t="s">
        <v>337</v>
      </c>
      <c r="I348" s="77">
        <v>8.1199999999999992</v>
      </c>
      <c r="J348" t="s">
        <v>967</v>
      </c>
      <c r="K348" t="s">
        <v>106</v>
      </c>
      <c r="L348" s="78">
        <v>4.4999999999999998E-2</v>
      </c>
      <c r="M348" s="78">
        <v>6.9800000000000001E-2</v>
      </c>
      <c r="N348" s="77">
        <v>334040.56</v>
      </c>
      <c r="O348" s="77">
        <v>82.730000000000331</v>
      </c>
      <c r="P348" s="77">
        <v>1020.2906805233</v>
      </c>
      <c r="Q348" s="78">
        <v>5.0000000000000001E-4</v>
      </c>
      <c r="R348" s="78">
        <v>1E-4</v>
      </c>
    </row>
    <row r="349" spans="2:18">
      <c r="B349" t="s">
        <v>3902</v>
      </c>
      <c r="C349" t="s">
        <v>3562</v>
      </c>
      <c r="D349" t="s">
        <v>3905</v>
      </c>
      <c r="E349"/>
      <c r="F349" t="s">
        <v>953</v>
      </c>
      <c r="G349" s="96">
        <v>43434</v>
      </c>
      <c r="H349" t="s">
        <v>337</v>
      </c>
      <c r="I349" s="77">
        <v>8.1199999999999992</v>
      </c>
      <c r="J349" t="s">
        <v>967</v>
      </c>
      <c r="K349" t="s">
        <v>106</v>
      </c>
      <c r="L349" s="78">
        <v>4.4999999999999998E-2</v>
      </c>
      <c r="M349" s="78">
        <v>6.9800000000000001E-2</v>
      </c>
      <c r="N349" s="77">
        <v>305366.57</v>
      </c>
      <c r="O349" s="77">
        <v>82.73</v>
      </c>
      <c r="P349" s="77">
        <v>932.70908632881196</v>
      </c>
      <c r="Q349" s="78">
        <v>5.0000000000000001E-4</v>
      </c>
      <c r="R349" s="78">
        <v>1E-4</v>
      </c>
    </row>
    <row r="350" spans="2:18">
      <c r="B350" t="s">
        <v>3902</v>
      </c>
      <c r="C350" t="s">
        <v>3562</v>
      </c>
      <c r="D350" t="s">
        <v>3906</v>
      </c>
      <c r="E350"/>
      <c r="F350" t="s">
        <v>953</v>
      </c>
      <c r="G350" s="96">
        <v>43524</v>
      </c>
      <c r="H350" t="s">
        <v>337</v>
      </c>
      <c r="I350" s="77">
        <v>8.1199999999999992</v>
      </c>
      <c r="J350" t="s">
        <v>967</v>
      </c>
      <c r="K350" t="s">
        <v>106</v>
      </c>
      <c r="L350" s="78">
        <v>4.4999999999999998E-2</v>
      </c>
      <c r="M350" s="78">
        <v>6.9800000000000001E-2</v>
      </c>
      <c r="N350" s="77">
        <v>289618.34000000003</v>
      </c>
      <c r="O350" s="77">
        <v>82.73</v>
      </c>
      <c r="P350" s="77">
        <v>884.60782490194401</v>
      </c>
      <c r="Q350" s="78">
        <v>5.0000000000000001E-4</v>
      </c>
      <c r="R350" s="78">
        <v>1E-4</v>
      </c>
    </row>
    <row r="351" spans="2:18">
      <c r="B351" t="s">
        <v>3907</v>
      </c>
      <c r="C351" t="s">
        <v>3562</v>
      </c>
      <c r="D351" t="s">
        <v>3908</v>
      </c>
      <c r="E351"/>
      <c r="F351" t="s">
        <v>953</v>
      </c>
      <c r="G351" s="96">
        <v>43482</v>
      </c>
      <c r="H351" t="s">
        <v>216</v>
      </c>
      <c r="I351" s="77">
        <v>6.68</v>
      </c>
      <c r="J351" t="s">
        <v>967</v>
      </c>
      <c r="K351" t="s">
        <v>106</v>
      </c>
      <c r="L351" s="78">
        <v>5.3900000000000003E-2</v>
      </c>
      <c r="M351" s="78">
        <v>5.79E-2</v>
      </c>
      <c r="N351" s="77">
        <v>4241186.3899999997</v>
      </c>
      <c r="O351" s="77">
        <v>99.200000000000259</v>
      </c>
      <c r="P351" s="77">
        <v>15533.192470665001</v>
      </c>
      <c r="Q351" s="78">
        <v>8.0000000000000002E-3</v>
      </c>
      <c r="R351" s="78">
        <v>1.1000000000000001E-3</v>
      </c>
    </row>
    <row r="352" spans="2:18">
      <c r="B352" t="s">
        <v>3907</v>
      </c>
      <c r="C352" t="s">
        <v>3562</v>
      </c>
      <c r="D352" t="s">
        <v>3909</v>
      </c>
      <c r="E352"/>
      <c r="F352" t="s">
        <v>953</v>
      </c>
      <c r="G352" s="96">
        <v>43684</v>
      </c>
      <c r="H352" t="s">
        <v>216</v>
      </c>
      <c r="I352" s="77">
        <v>7.16</v>
      </c>
      <c r="J352" t="s">
        <v>967</v>
      </c>
      <c r="K352" t="s">
        <v>106</v>
      </c>
      <c r="L352" s="78">
        <v>4.36E-2</v>
      </c>
      <c r="M352" s="78">
        <v>3.73E-2</v>
      </c>
      <c r="N352" s="77">
        <v>2578623.2799999998</v>
      </c>
      <c r="O352" s="77">
        <v>106.93000000000033</v>
      </c>
      <c r="P352" s="77">
        <v>10180.0323562384</v>
      </c>
      <c r="Q352" s="78">
        <v>5.3E-3</v>
      </c>
      <c r="R352" s="78">
        <v>6.9999999999999999E-4</v>
      </c>
    </row>
    <row r="353" spans="2:18">
      <c r="B353" t="s">
        <v>3910</v>
      </c>
      <c r="C353" t="s">
        <v>3562</v>
      </c>
      <c r="D353" t="s">
        <v>3911</v>
      </c>
      <c r="E353"/>
      <c r="F353" t="s">
        <v>1033</v>
      </c>
      <c r="G353" s="96">
        <v>43551</v>
      </c>
      <c r="H353" t="s">
        <v>947</v>
      </c>
      <c r="I353" s="77">
        <v>4.68</v>
      </c>
      <c r="J353" t="s">
        <v>967</v>
      </c>
      <c r="K353" t="s">
        <v>106</v>
      </c>
      <c r="L353" s="78">
        <v>4.8500000000000001E-2</v>
      </c>
      <c r="M353" s="78">
        <v>7.4499999999999997E-2</v>
      </c>
      <c r="N353" s="77">
        <v>3971392.23</v>
      </c>
      <c r="O353" s="77">
        <v>90.339999999999705</v>
      </c>
      <c r="P353" s="77">
        <v>13245.994194228701</v>
      </c>
      <c r="Q353" s="78">
        <v>6.7999999999999996E-3</v>
      </c>
      <c r="R353" s="78">
        <v>8.9999999999999998E-4</v>
      </c>
    </row>
    <row r="354" spans="2:18">
      <c r="B354" t="s">
        <v>3902</v>
      </c>
      <c r="C354" t="s">
        <v>3562</v>
      </c>
      <c r="D354" t="s">
        <v>3912</v>
      </c>
      <c r="E354"/>
      <c r="F354" t="s">
        <v>1125</v>
      </c>
      <c r="G354" s="96">
        <v>43811</v>
      </c>
      <c r="H354" t="s">
        <v>947</v>
      </c>
      <c r="I354" s="77">
        <v>7.31</v>
      </c>
      <c r="J354" t="s">
        <v>967</v>
      </c>
      <c r="K354" t="s">
        <v>106</v>
      </c>
      <c r="L354" s="78">
        <v>4.48E-2</v>
      </c>
      <c r="M354" s="78">
        <v>6.2899999999999998E-2</v>
      </c>
      <c r="N354" s="77">
        <v>751810.67</v>
      </c>
      <c r="O354" s="77">
        <v>89.579999999999927</v>
      </c>
      <c r="P354" s="77">
        <v>2486.4586173027101</v>
      </c>
      <c r="Q354" s="78">
        <v>1.2999999999999999E-3</v>
      </c>
      <c r="R354" s="78">
        <v>2.0000000000000001E-4</v>
      </c>
    </row>
    <row r="355" spans="2:18">
      <c r="B355" t="s">
        <v>3913</v>
      </c>
      <c r="C355" t="s">
        <v>3562</v>
      </c>
      <c r="D355" t="s">
        <v>3914</v>
      </c>
      <c r="E355"/>
      <c r="F355" t="s">
        <v>960</v>
      </c>
      <c r="G355" s="96">
        <v>42354</v>
      </c>
      <c r="H355" t="s">
        <v>337</v>
      </c>
      <c r="I355" s="77">
        <v>2.2200000000000002</v>
      </c>
      <c r="J355" t="s">
        <v>967</v>
      </c>
      <c r="K355" t="s">
        <v>106</v>
      </c>
      <c r="L355" s="78">
        <v>5.0200000000000002E-2</v>
      </c>
      <c r="M355" s="78">
        <v>6.6900000000000001E-2</v>
      </c>
      <c r="N355" s="77">
        <v>1770488.96</v>
      </c>
      <c r="O355" s="77">
        <v>99.05</v>
      </c>
      <c r="P355" s="77">
        <v>6474.5471105369597</v>
      </c>
      <c r="Q355" s="78">
        <v>3.3E-3</v>
      </c>
      <c r="R355" s="78">
        <v>5.0000000000000001E-4</v>
      </c>
    </row>
    <row r="356" spans="2:18">
      <c r="B356" t="s">
        <v>3915</v>
      </c>
      <c r="C356" t="s">
        <v>3562</v>
      </c>
      <c r="D356" t="s">
        <v>3916</v>
      </c>
      <c r="E356"/>
      <c r="F356" t="s">
        <v>212</v>
      </c>
      <c r="G356" s="96">
        <v>45058</v>
      </c>
      <c r="H356" t="s">
        <v>213</v>
      </c>
      <c r="I356" s="77">
        <v>1.29</v>
      </c>
      <c r="J356" t="s">
        <v>1023</v>
      </c>
      <c r="K356" t="s">
        <v>106</v>
      </c>
      <c r="L356" s="78">
        <v>7.51E-2</v>
      </c>
      <c r="M356" s="78">
        <v>7.9799999999999996E-2</v>
      </c>
      <c r="N356" s="77">
        <v>54248.43</v>
      </c>
      <c r="O356" s="77">
        <v>100.3</v>
      </c>
      <c r="P356" s="77">
        <v>200.88605917068</v>
      </c>
      <c r="Q356" s="78">
        <v>1E-4</v>
      </c>
      <c r="R356" s="78">
        <v>0</v>
      </c>
    </row>
    <row r="357" spans="2:18">
      <c r="B357" t="s">
        <v>3917</v>
      </c>
      <c r="C357" t="s">
        <v>3562</v>
      </c>
      <c r="D357" t="s">
        <v>3918</v>
      </c>
      <c r="E357"/>
      <c r="F357" t="s">
        <v>212</v>
      </c>
      <c r="G357" s="96">
        <v>42870</v>
      </c>
      <c r="H357" t="s">
        <v>213</v>
      </c>
      <c r="I357" s="77">
        <v>0.77</v>
      </c>
      <c r="J357" t="s">
        <v>967</v>
      </c>
      <c r="K357" t="s">
        <v>106</v>
      </c>
      <c r="L357" s="78">
        <v>7.9100000000000004E-2</v>
      </c>
      <c r="M357" s="78">
        <v>9.0700000000000003E-2</v>
      </c>
      <c r="N357" s="77">
        <v>428173.4</v>
      </c>
      <c r="O357" s="77">
        <v>101.41</v>
      </c>
      <c r="P357" s="77">
        <v>1603.1057011184801</v>
      </c>
      <c r="Q357" s="78">
        <v>8.0000000000000004E-4</v>
      </c>
      <c r="R357" s="78">
        <v>1E-4</v>
      </c>
    </row>
    <row r="358" spans="2:18">
      <c r="B358" t="s">
        <v>3919</v>
      </c>
      <c r="C358" t="s">
        <v>3562</v>
      </c>
      <c r="D358" t="s">
        <v>3920</v>
      </c>
      <c r="E358"/>
      <c r="F358" t="s">
        <v>212</v>
      </c>
      <c r="G358" s="96">
        <v>42891</v>
      </c>
      <c r="H358" t="s">
        <v>213</v>
      </c>
      <c r="I358" s="77">
        <v>4.45</v>
      </c>
      <c r="J358" t="s">
        <v>967</v>
      </c>
      <c r="K358" t="s">
        <v>113</v>
      </c>
      <c r="L358" s="78">
        <v>6.7900000000000002E-2</v>
      </c>
      <c r="M358" s="78">
        <v>9.8500000000000004E-2</v>
      </c>
      <c r="N358" s="77">
        <v>1563819.2</v>
      </c>
      <c r="O358" s="77">
        <v>97.32999999999997</v>
      </c>
      <c r="P358" s="77">
        <v>7110.6321226577102</v>
      </c>
      <c r="Q358" s="78">
        <v>3.7000000000000002E-3</v>
      </c>
      <c r="R358" s="78">
        <v>5.0000000000000001E-4</v>
      </c>
    </row>
    <row r="359" spans="2:18">
      <c r="B359" t="s">
        <v>3919</v>
      </c>
      <c r="C359" t="s">
        <v>3562</v>
      </c>
      <c r="D359" t="s">
        <v>3921</v>
      </c>
      <c r="E359"/>
      <c r="F359" t="s">
        <v>212</v>
      </c>
      <c r="G359" s="96">
        <v>43357</v>
      </c>
      <c r="H359" t="s">
        <v>213</v>
      </c>
      <c r="I359" s="77">
        <v>4.49</v>
      </c>
      <c r="J359" t="s">
        <v>967</v>
      </c>
      <c r="K359" t="s">
        <v>113</v>
      </c>
      <c r="L359" s="78">
        <v>6.7900000000000002E-2</v>
      </c>
      <c r="M359" s="78">
        <v>8.9300000000000004E-2</v>
      </c>
      <c r="N359" s="77">
        <v>469420.65</v>
      </c>
      <c r="O359" s="77">
        <v>97.330000000000155</v>
      </c>
      <c r="P359" s="77">
        <v>2134.4395521738502</v>
      </c>
      <c r="Q359" s="78">
        <v>1.1000000000000001E-3</v>
      </c>
      <c r="R359" s="78">
        <v>1E-4</v>
      </c>
    </row>
    <row r="360" spans="2:18">
      <c r="B360" t="s">
        <v>3922</v>
      </c>
      <c r="C360" t="s">
        <v>3562</v>
      </c>
      <c r="D360" t="s">
        <v>3923</v>
      </c>
      <c r="E360"/>
      <c r="F360" t="s">
        <v>212</v>
      </c>
      <c r="G360" s="96">
        <v>42921</v>
      </c>
      <c r="H360" t="s">
        <v>213</v>
      </c>
      <c r="I360" s="77">
        <v>7.21</v>
      </c>
      <c r="J360" t="s">
        <v>967</v>
      </c>
      <c r="K360" t="s">
        <v>106</v>
      </c>
      <c r="L360" s="78">
        <v>7.8899999999999998E-2</v>
      </c>
      <c r="M360" s="78">
        <v>0</v>
      </c>
      <c r="N360" s="77">
        <v>715965.87</v>
      </c>
      <c r="O360" s="77">
        <v>14.370591000000001</v>
      </c>
      <c r="P360" s="77">
        <v>379.86444123096101</v>
      </c>
      <c r="Q360" s="78">
        <v>2.0000000000000001E-4</v>
      </c>
      <c r="R360" s="78">
        <v>0</v>
      </c>
    </row>
    <row r="361" spans="2:18">
      <c r="B361" t="s">
        <v>3922</v>
      </c>
      <c r="C361" t="s">
        <v>3562</v>
      </c>
      <c r="D361" t="s">
        <v>3924</v>
      </c>
      <c r="E361"/>
      <c r="F361" t="s">
        <v>212</v>
      </c>
      <c r="G361" s="96">
        <v>43342</v>
      </c>
      <c r="H361" t="s">
        <v>213</v>
      </c>
      <c r="I361" s="77">
        <v>1.06</v>
      </c>
      <c r="J361" t="s">
        <v>967</v>
      </c>
      <c r="K361" t="s">
        <v>106</v>
      </c>
      <c r="L361" s="78">
        <v>7.8899999999999998E-2</v>
      </c>
      <c r="M361" s="78">
        <v>0</v>
      </c>
      <c r="N361" s="77">
        <v>135892.24</v>
      </c>
      <c r="O361" s="77">
        <v>14.370591000000005</v>
      </c>
      <c r="P361" s="77">
        <v>72.099288497122998</v>
      </c>
      <c r="Q361" s="78">
        <v>0</v>
      </c>
      <c r="R361" s="78">
        <v>0</v>
      </c>
    </row>
    <row r="362" spans="2:18">
      <c r="B362" t="s">
        <v>3925</v>
      </c>
      <c r="C362" t="s">
        <v>3562</v>
      </c>
      <c r="D362" t="s">
        <v>3926</v>
      </c>
      <c r="E362"/>
      <c r="F362" t="s">
        <v>212</v>
      </c>
      <c r="G362" s="96">
        <v>43083</v>
      </c>
      <c r="H362" t="s">
        <v>213</v>
      </c>
      <c r="I362" s="77">
        <v>0.62</v>
      </c>
      <c r="J362" t="s">
        <v>967</v>
      </c>
      <c r="K362" t="s">
        <v>116</v>
      </c>
      <c r="L362" s="78">
        <v>6.7799999999999999E-2</v>
      </c>
      <c r="M362" s="78">
        <v>7.0300000000000001E-2</v>
      </c>
      <c r="N362" s="77">
        <v>159143.57999999999</v>
      </c>
      <c r="O362" s="77">
        <v>101.71000000000009</v>
      </c>
      <c r="P362" s="77">
        <v>450.66435263395601</v>
      </c>
      <c r="Q362" s="78">
        <v>2.0000000000000001E-4</v>
      </c>
      <c r="R362" s="78">
        <v>0</v>
      </c>
    </row>
    <row r="363" spans="2:18">
      <c r="B363" t="s">
        <v>3925</v>
      </c>
      <c r="C363" t="s">
        <v>3562</v>
      </c>
      <c r="D363" t="s">
        <v>3927</v>
      </c>
      <c r="E363"/>
      <c r="F363" t="s">
        <v>212</v>
      </c>
      <c r="G363" s="96">
        <v>43083</v>
      </c>
      <c r="H363" t="s">
        <v>213</v>
      </c>
      <c r="I363" s="77">
        <v>5.14</v>
      </c>
      <c r="J363" t="s">
        <v>967</v>
      </c>
      <c r="K363" t="s">
        <v>116</v>
      </c>
      <c r="L363" s="78">
        <v>6.83E-2</v>
      </c>
      <c r="M363" s="78">
        <v>7.3300000000000004E-2</v>
      </c>
      <c r="N363" s="77">
        <v>279361.99</v>
      </c>
      <c r="O363" s="77">
        <v>101.97999999999995</v>
      </c>
      <c r="P363" s="77">
        <v>793.20008567864795</v>
      </c>
      <c r="Q363" s="78">
        <v>4.0000000000000002E-4</v>
      </c>
      <c r="R363" s="78">
        <v>1E-4</v>
      </c>
    </row>
    <row r="364" spans="2:18">
      <c r="B364" t="s">
        <v>3925</v>
      </c>
      <c r="C364" t="s">
        <v>3562</v>
      </c>
      <c r="D364" t="s">
        <v>3928</v>
      </c>
      <c r="E364"/>
      <c r="F364" t="s">
        <v>212</v>
      </c>
      <c r="G364" s="96">
        <v>43083</v>
      </c>
      <c r="H364" t="s">
        <v>213</v>
      </c>
      <c r="I364" s="77">
        <v>5.47</v>
      </c>
      <c r="J364" t="s">
        <v>967</v>
      </c>
      <c r="K364" t="s">
        <v>116</v>
      </c>
      <c r="L364" s="78">
        <v>4.4999999999999998E-2</v>
      </c>
      <c r="M364" s="78">
        <v>6.6600000000000006E-2</v>
      </c>
      <c r="N364" s="77">
        <v>1117447.97</v>
      </c>
      <c r="O364" s="77">
        <v>90.580000000000027</v>
      </c>
      <c r="P364" s="77">
        <v>2818.1237263674302</v>
      </c>
      <c r="Q364" s="78">
        <v>1.5E-3</v>
      </c>
      <c r="R364" s="78">
        <v>2.0000000000000001E-4</v>
      </c>
    </row>
    <row r="365" spans="2:18">
      <c r="B365" t="s">
        <v>3929</v>
      </c>
      <c r="C365" t="s">
        <v>3562</v>
      </c>
      <c r="D365" t="s">
        <v>3930</v>
      </c>
      <c r="E365"/>
      <c r="F365" t="s">
        <v>212</v>
      </c>
      <c r="G365" s="96">
        <v>44137</v>
      </c>
      <c r="H365" t="s">
        <v>213</v>
      </c>
      <c r="I365" s="77">
        <v>0.22</v>
      </c>
      <c r="J365" t="s">
        <v>1023</v>
      </c>
      <c r="K365" t="s">
        <v>106</v>
      </c>
      <c r="L365" s="78">
        <v>7.2800000000000004E-2</v>
      </c>
      <c r="M365" s="78">
        <v>5.6300000000000003E-2</v>
      </c>
      <c r="N365" s="77">
        <v>6413176.54</v>
      </c>
      <c r="O365" s="77">
        <v>100.97000000000001</v>
      </c>
      <c r="P365" s="77">
        <v>23907.119029201102</v>
      </c>
      <c r="Q365" s="78">
        <v>1.23E-2</v>
      </c>
      <c r="R365" s="78">
        <v>1.6999999999999999E-3</v>
      </c>
    </row>
    <row r="366" spans="2:18">
      <c r="B366" t="s">
        <v>3929</v>
      </c>
      <c r="C366" t="s">
        <v>3562</v>
      </c>
      <c r="D366" t="s">
        <v>3931</v>
      </c>
      <c r="E366"/>
      <c r="F366" t="s">
        <v>212</v>
      </c>
      <c r="G366" s="96">
        <v>44679</v>
      </c>
      <c r="H366" t="s">
        <v>213</v>
      </c>
      <c r="I366" s="77">
        <v>0.22</v>
      </c>
      <c r="J366" t="s">
        <v>1023</v>
      </c>
      <c r="K366" t="s">
        <v>106</v>
      </c>
      <c r="L366" s="78">
        <v>7.2800000000000004E-2</v>
      </c>
      <c r="M366" s="78">
        <v>5.6300000000000003E-2</v>
      </c>
      <c r="N366" s="77">
        <v>55225.45</v>
      </c>
      <c r="O366" s="77">
        <v>101.14</v>
      </c>
      <c r="P366" s="77">
        <v>206.21673431996001</v>
      </c>
      <c r="Q366" s="78">
        <v>1E-4</v>
      </c>
      <c r="R366" s="78">
        <v>0</v>
      </c>
    </row>
    <row r="367" spans="2:18">
      <c r="B367" t="s">
        <v>3929</v>
      </c>
      <c r="C367" t="s">
        <v>3562</v>
      </c>
      <c r="D367" t="s">
        <v>3932</v>
      </c>
      <c r="E367"/>
      <c r="F367" t="s">
        <v>212</v>
      </c>
      <c r="G367" s="96">
        <v>44810</v>
      </c>
      <c r="H367" t="s">
        <v>213</v>
      </c>
      <c r="I367" s="77">
        <v>0.22</v>
      </c>
      <c r="J367" t="s">
        <v>1023</v>
      </c>
      <c r="K367" t="s">
        <v>106</v>
      </c>
      <c r="L367" s="78">
        <v>7.2800000000000004E-2</v>
      </c>
      <c r="M367" s="78">
        <v>5.6300000000000003E-2</v>
      </c>
      <c r="N367" s="77">
        <v>99934.69</v>
      </c>
      <c r="O367" s="77">
        <v>100.97</v>
      </c>
      <c r="P367" s="77">
        <v>372.53777657215602</v>
      </c>
      <c r="Q367" s="78">
        <v>2.0000000000000001E-4</v>
      </c>
      <c r="R367" s="78">
        <v>0</v>
      </c>
    </row>
    <row r="368" spans="2:18">
      <c r="B368" t="s">
        <v>3933</v>
      </c>
      <c r="C368" t="s">
        <v>3562</v>
      </c>
      <c r="D368" t="s">
        <v>3934</v>
      </c>
      <c r="E368"/>
      <c r="F368" t="s">
        <v>212</v>
      </c>
      <c r="G368" s="96">
        <v>44150</v>
      </c>
      <c r="H368" t="s">
        <v>213</v>
      </c>
      <c r="I368" s="77">
        <v>0.05</v>
      </c>
      <c r="J368" t="s">
        <v>1023</v>
      </c>
      <c r="K368" t="s">
        <v>106</v>
      </c>
      <c r="L368" s="78">
        <v>7.0900000000000005E-2</v>
      </c>
      <c r="M368" s="78">
        <v>5.5899999999999998E-2</v>
      </c>
      <c r="N368" s="77">
        <v>5587503.4100000001</v>
      </c>
      <c r="O368" s="77">
        <v>100.37000000000018</v>
      </c>
      <c r="P368" s="77">
        <v>20705.390121302</v>
      </c>
      <c r="Q368" s="78">
        <v>1.0699999999999999E-2</v>
      </c>
      <c r="R368" s="78">
        <v>1.5E-3</v>
      </c>
    </row>
    <row r="369" spans="2:18">
      <c r="B369" t="s">
        <v>3933</v>
      </c>
      <c r="C369" t="s">
        <v>3562</v>
      </c>
      <c r="D369" t="s">
        <v>3935</v>
      </c>
      <c r="E369"/>
      <c r="F369" t="s">
        <v>212</v>
      </c>
      <c r="G369" s="96">
        <v>44169</v>
      </c>
      <c r="H369" t="s">
        <v>213</v>
      </c>
      <c r="I369" s="77">
        <v>0.05</v>
      </c>
      <c r="J369" t="s">
        <v>1023</v>
      </c>
      <c r="K369" t="s">
        <v>106</v>
      </c>
      <c r="L369" s="78">
        <v>7.0900000000000005E-2</v>
      </c>
      <c r="M369" s="78">
        <v>5.5899999999999998E-2</v>
      </c>
      <c r="N369" s="77">
        <v>13247.36</v>
      </c>
      <c r="O369" s="77">
        <v>100.9</v>
      </c>
      <c r="P369" s="77">
        <v>49.349436398080002</v>
      </c>
      <c r="Q369" s="78">
        <v>0</v>
      </c>
      <c r="R369" s="78">
        <v>0</v>
      </c>
    </row>
    <row r="370" spans="2:18">
      <c r="B370" t="s">
        <v>3933</v>
      </c>
      <c r="C370" t="s">
        <v>3562</v>
      </c>
      <c r="D370" t="s">
        <v>3936</v>
      </c>
      <c r="E370"/>
      <c r="F370" t="s">
        <v>212</v>
      </c>
      <c r="G370" s="96">
        <v>44326</v>
      </c>
      <c r="H370" t="s">
        <v>213</v>
      </c>
      <c r="I370" s="77">
        <v>0.05</v>
      </c>
      <c r="J370" t="s">
        <v>1023</v>
      </c>
      <c r="K370" t="s">
        <v>106</v>
      </c>
      <c r="L370" s="78">
        <v>7.0900000000000005E-2</v>
      </c>
      <c r="M370" s="78">
        <v>5.5899999999999998E-2</v>
      </c>
      <c r="N370" s="77">
        <v>2803.02</v>
      </c>
      <c r="O370" s="77">
        <v>100.9</v>
      </c>
      <c r="P370" s="77">
        <v>10.441888588559999</v>
      </c>
      <c r="Q370" s="78">
        <v>0</v>
      </c>
      <c r="R370" s="78">
        <v>0</v>
      </c>
    </row>
    <row r="371" spans="2:18">
      <c r="B371" t="s">
        <v>3933</v>
      </c>
      <c r="C371" t="s">
        <v>3562</v>
      </c>
      <c r="D371" t="s">
        <v>3937</v>
      </c>
      <c r="E371"/>
      <c r="F371" t="s">
        <v>212</v>
      </c>
      <c r="G371" s="96">
        <v>44497</v>
      </c>
      <c r="H371" t="s">
        <v>213</v>
      </c>
      <c r="I371" s="77">
        <v>0.05</v>
      </c>
      <c r="J371" t="s">
        <v>1023</v>
      </c>
      <c r="K371" t="s">
        <v>106</v>
      </c>
      <c r="L371" s="78">
        <v>7.0900000000000005E-2</v>
      </c>
      <c r="M371" s="78">
        <v>5.5899999999999998E-2</v>
      </c>
      <c r="N371" s="77">
        <v>4164.7700000000004</v>
      </c>
      <c r="O371" s="77">
        <v>100.37</v>
      </c>
      <c r="P371" s="77">
        <v>15.433223264107999</v>
      </c>
      <c r="Q371" s="78">
        <v>0</v>
      </c>
      <c r="R371" s="78">
        <v>0</v>
      </c>
    </row>
    <row r="372" spans="2:18">
      <c r="B372" t="s">
        <v>3933</v>
      </c>
      <c r="C372" t="s">
        <v>3562</v>
      </c>
      <c r="D372" t="s">
        <v>3938</v>
      </c>
      <c r="E372"/>
      <c r="F372" t="s">
        <v>212</v>
      </c>
      <c r="G372" s="96">
        <v>44733</v>
      </c>
      <c r="H372" t="s">
        <v>213</v>
      </c>
      <c r="I372" s="77">
        <v>0.05</v>
      </c>
      <c r="J372" t="s">
        <v>1023</v>
      </c>
      <c r="K372" t="s">
        <v>106</v>
      </c>
      <c r="L372" s="78">
        <v>7.0900000000000005E-2</v>
      </c>
      <c r="M372" s="78">
        <v>5.5899999999999998E-2</v>
      </c>
      <c r="N372" s="77">
        <v>16584.759999999998</v>
      </c>
      <c r="O372" s="77">
        <v>100.37</v>
      </c>
      <c r="P372" s="77">
        <v>61.457488375503999</v>
      </c>
      <c r="Q372" s="78">
        <v>0</v>
      </c>
      <c r="R372" s="78">
        <v>0</v>
      </c>
    </row>
    <row r="373" spans="2:18">
      <c r="B373" t="s">
        <v>3933</v>
      </c>
      <c r="C373" t="s">
        <v>3562</v>
      </c>
      <c r="D373" t="s">
        <v>3939</v>
      </c>
      <c r="E373"/>
      <c r="F373" t="s">
        <v>212</v>
      </c>
      <c r="G373" s="96">
        <v>44819</v>
      </c>
      <c r="H373" t="s">
        <v>213</v>
      </c>
      <c r="I373" s="77">
        <v>0.05</v>
      </c>
      <c r="J373" t="s">
        <v>1023</v>
      </c>
      <c r="K373" t="s">
        <v>106</v>
      </c>
      <c r="L373" s="78">
        <v>7.0900000000000005E-2</v>
      </c>
      <c r="M373" s="78">
        <v>5.5899999999999998E-2</v>
      </c>
      <c r="N373" s="77">
        <v>3255.36</v>
      </c>
      <c r="O373" s="77">
        <v>100.9</v>
      </c>
      <c r="P373" s="77">
        <v>12.126958222080001</v>
      </c>
      <c r="Q373" s="78">
        <v>0</v>
      </c>
      <c r="R373" s="78">
        <v>0</v>
      </c>
    </row>
    <row r="374" spans="2:18">
      <c r="B374" t="s">
        <v>3933</v>
      </c>
      <c r="C374" t="s">
        <v>3562</v>
      </c>
      <c r="D374" t="s">
        <v>3940</v>
      </c>
      <c r="E374"/>
      <c r="F374" t="s">
        <v>212</v>
      </c>
      <c r="G374" s="96">
        <v>44854</v>
      </c>
      <c r="H374" t="s">
        <v>213</v>
      </c>
      <c r="I374" s="77">
        <v>0.05</v>
      </c>
      <c r="J374" t="s">
        <v>1023</v>
      </c>
      <c r="K374" t="s">
        <v>106</v>
      </c>
      <c r="L374" s="78">
        <v>7.0900000000000005E-2</v>
      </c>
      <c r="M374" s="78">
        <v>5.4899999999999997E-2</v>
      </c>
      <c r="N374" s="77">
        <v>781.06</v>
      </c>
      <c r="O374" s="77">
        <v>100.9</v>
      </c>
      <c r="P374" s="77">
        <v>2.90962658168</v>
      </c>
      <c r="Q374" s="78">
        <v>0</v>
      </c>
      <c r="R374" s="78">
        <v>0</v>
      </c>
    </row>
    <row r="375" spans="2:18">
      <c r="B375" t="s">
        <v>3933</v>
      </c>
      <c r="C375" t="s">
        <v>3562</v>
      </c>
      <c r="D375" t="s">
        <v>3941</v>
      </c>
      <c r="E375"/>
      <c r="F375" t="s">
        <v>212</v>
      </c>
      <c r="G375" s="96">
        <v>44950</v>
      </c>
      <c r="H375" t="s">
        <v>213</v>
      </c>
      <c r="I375" s="77">
        <v>0.05</v>
      </c>
      <c r="J375" t="s">
        <v>1023</v>
      </c>
      <c r="K375" t="s">
        <v>106</v>
      </c>
      <c r="L375" s="78">
        <v>7.0900000000000005E-2</v>
      </c>
      <c r="M375" s="78">
        <v>5.5899999999999998E-2</v>
      </c>
      <c r="N375" s="77">
        <v>4268.29</v>
      </c>
      <c r="O375" s="77">
        <v>100.9</v>
      </c>
      <c r="P375" s="77">
        <v>15.90035342012</v>
      </c>
      <c r="Q375" s="78">
        <v>0</v>
      </c>
      <c r="R375" s="78">
        <v>0</v>
      </c>
    </row>
    <row r="376" spans="2:18">
      <c r="B376" t="s">
        <v>3933</v>
      </c>
      <c r="C376" t="s">
        <v>3562</v>
      </c>
      <c r="D376" t="s">
        <v>3942</v>
      </c>
      <c r="E376"/>
      <c r="F376" t="s">
        <v>212</v>
      </c>
      <c r="G376" s="96">
        <v>45029</v>
      </c>
      <c r="H376" t="s">
        <v>213</v>
      </c>
      <c r="I376" s="77">
        <v>0.05</v>
      </c>
      <c r="J376" t="s">
        <v>1023</v>
      </c>
      <c r="K376" t="s">
        <v>106</v>
      </c>
      <c r="L376" s="78">
        <v>7.0900000000000005E-2</v>
      </c>
      <c r="M376" s="78">
        <v>5.5899999999999998E-2</v>
      </c>
      <c r="N376" s="77">
        <v>1422.76</v>
      </c>
      <c r="O376" s="77">
        <v>100.84</v>
      </c>
      <c r="P376" s="77">
        <v>5.2969536913280004</v>
      </c>
      <c r="Q376" s="78">
        <v>0</v>
      </c>
      <c r="R376" s="78">
        <v>0</v>
      </c>
    </row>
    <row r="377" spans="2:18">
      <c r="B377" t="s">
        <v>3943</v>
      </c>
      <c r="C377" t="s">
        <v>3562</v>
      </c>
      <c r="D377" t="s">
        <v>3944</v>
      </c>
      <c r="E377"/>
      <c r="F377" t="s">
        <v>212</v>
      </c>
      <c r="G377" s="96">
        <v>43397</v>
      </c>
      <c r="H377" t="s">
        <v>213</v>
      </c>
      <c r="I377" s="77">
        <v>0.03</v>
      </c>
      <c r="J377" t="s">
        <v>1023</v>
      </c>
      <c r="K377" t="s">
        <v>106</v>
      </c>
      <c r="L377" s="78">
        <v>7.0499999999999993E-2</v>
      </c>
      <c r="M377" s="78">
        <v>6.1199999999999997E-2</v>
      </c>
      <c r="N377" s="77">
        <v>3449291.89</v>
      </c>
      <c r="O377" s="77">
        <v>100.42000000000003</v>
      </c>
      <c r="P377" s="77">
        <v>12788.2717576431</v>
      </c>
      <c r="Q377" s="78">
        <v>6.6E-3</v>
      </c>
      <c r="R377" s="78">
        <v>8.9999999999999998E-4</v>
      </c>
    </row>
    <row r="378" spans="2:18">
      <c r="B378" t="s">
        <v>3945</v>
      </c>
      <c r="C378" t="s">
        <v>3562</v>
      </c>
      <c r="D378" t="s">
        <v>3946</v>
      </c>
      <c r="E378"/>
      <c r="F378" t="s">
        <v>212</v>
      </c>
      <c r="G378" s="96">
        <v>43536</v>
      </c>
      <c r="H378" t="s">
        <v>213</v>
      </c>
      <c r="I378" s="77">
        <v>2.6</v>
      </c>
      <c r="J378" t="s">
        <v>967</v>
      </c>
      <c r="K378" t="s">
        <v>106</v>
      </c>
      <c r="L378" s="78">
        <v>7.4999999999999997E-2</v>
      </c>
      <c r="M378" s="78">
        <v>7.2999999999999995E-2</v>
      </c>
      <c r="N378" s="77">
        <v>975021.35</v>
      </c>
      <c r="O378" s="77">
        <v>102.4</v>
      </c>
      <c r="P378" s="77">
        <v>3686.1735159807999</v>
      </c>
      <c r="Q378" s="78">
        <v>1.9E-3</v>
      </c>
      <c r="R378" s="78">
        <v>2.9999999999999997E-4</v>
      </c>
    </row>
    <row r="379" spans="2:18">
      <c r="B379" t="s">
        <v>3945</v>
      </c>
      <c r="C379" t="s">
        <v>3562</v>
      </c>
      <c r="D379" t="s">
        <v>3947</v>
      </c>
      <c r="E379"/>
      <c r="F379" t="s">
        <v>212</v>
      </c>
      <c r="G379" s="96">
        <v>43570</v>
      </c>
      <c r="H379" t="s">
        <v>213</v>
      </c>
      <c r="I379" s="77">
        <v>2.6</v>
      </c>
      <c r="J379" t="s">
        <v>967</v>
      </c>
      <c r="K379" t="s">
        <v>106</v>
      </c>
      <c r="L379" s="78">
        <v>7.4999999999999997E-2</v>
      </c>
      <c r="M379" s="78">
        <v>7.2900000000000006E-2</v>
      </c>
      <c r="N379" s="77">
        <v>786715.08</v>
      </c>
      <c r="O379" s="77">
        <v>102.41999999999993</v>
      </c>
      <c r="P379" s="77">
        <v>2974.8422355837101</v>
      </c>
      <c r="Q379" s="78">
        <v>1.5E-3</v>
      </c>
      <c r="R379" s="78">
        <v>2.0000000000000001E-4</v>
      </c>
    </row>
    <row r="380" spans="2:18">
      <c r="B380" t="s">
        <v>3945</v>
      </c>
      <c r="C380" t="s">
        <v>3562</v>
      </c>
      <c r="D380" t="s">
        <v>3948</v>
      </c>
      <c r="E380"/>
      <c r="F380" t="s">
        <v>212</v>
      </c>
      <c r="G380" s="96">
        <v>43774</v>
      </c>
      <c r="H380" t="s">
        <v>213</v>
      </c>
      <c r="I380" s="77">
        <v>2.6</v>
      </c>
      <c r="J380" t="s">
        <v>967</v>
      </c>
      <c r="K380" t="s">
        <v>106</v>
      </c>
      <c r="L380" s="78">
        <v>7.4999999999999997E-2</v>
      </c>
      <c r="M380" s="78">
        <v>7.1199999999999999E-2</v>
      </c>
      <c r="N380" s="77">
        <v>718474.9</v>
      </c>
      <c r="O380" s="77">
        <v>102.43</v>
      </c>
      <c r="P380" s="77">
        <v>2717.0677375384398</v>
      </c>
      <c r="Q380" s="78">
        <v>1.4E-3</v>
      </c>
      <c r="R380" s="78">
        <v>2.0000000000000001E-4</v>
      </c>
    </row>
    <row r="381" spans="2:18">
      <c r="B381" t="s">
        <v>3949</v>
      </c>
      <c r="C381" t="s">
        <v>3562</v>
      </c>
      <c r="D381" t="s">
        <v>3950</v>
      </c>
      <c r="E381"/>
      <c r="F381" t="s">
        <v>212</v>
      </c>
      <c r="G381" s="96">
        <v>44144</v>
      </c>
      <c r="H381" t="s">
        <v>213</v>
      </c>
      <c r="I381" s="77">
        <v>0.03</v>
      </c>
      <c r="J381" t="s">
        <v>1023</v>
      </c>
      <c r="K381" t="s">
        <v>106</v>
      </c>
      <c r="L381" s="78">
        <v>7.8799999999999995E-2</v>
      </c>
      <c r="M381" s="78">
        <v>0</v>
      </c>
      <c r="N381" s="77">
        <v>4217847.71</v>
      </c>
      <c r="O381" s="77">
        <v>75.180497999999815</v>
      </c>
      <c r="P381" s="77">
        <v>11707.327987754399</v>
      </c>
      <c r="Q381" s="78">
        <v>6.0000000000000001E-3</v>
      </c>
      <c r="R381" s="78">
        <v>8.0000000000000004E-4</v>
      </c>
    </row>
    <row r="382" spans="2:18">
      <c r="B382" t="s">
        <v>3951</v>
      </c>
      <c r="C382" t="s">
        <v>3562</v>
      </c>
      <c r="D382" t="s">
        <v>3952</v>
      </c>
      <c r="E382"/>
      <c r="F382" t="s">
        <v>212</v>
      </c>
      <c r="G382" s="96">
        <v>44508</v>
      </c>
      <c r="H382" t="s">
        <v>213</v>
      </c>
      <c r="I382" s="77">
        <v>3.06</v>
      </c>
      <c r="J382" t="s">
        <v>967</v>
      </c>
      <c r="K382" t="s">
        <v>106</v>
      </c>
      <c r="L382" s="78">
        <v>8.4099999999999994E-2</v>
      </c>
      <c r="M382" s="78">
        <v>9.0700000000000003E-2</v>
      </c>
      <c r="N382" s="77">
        <v>4765113</v>
      </c>
      <c r="O382" s="77">
        <v>100.56</v>
      </c>
      <c r="P382" s="77">
        <v>17691.3168602976</v>
      </c>
      <c r="Q382" s="78">
        <v>9.1000000000000004E-3</v>
      </c>
      <c r="R382" s="78">
        <v>1.1999999999999999E-3</v>
      </c>
    </row>
    <row r="383" spans="2:18">
      <c r="B383" t="s">
        <v>3953</v>
      </c>
      <c r="C383" t="s">
        <v>3562</v>
      </c>
      <c r="D383" t="s">
        <v>3954</v>
      </c>
      <c r="E383"/>
      <c r="F383" t="s">
        <v>212</v>
      </c>
      <c r="G383" s="96">
        <v>43563</v>
      </c>
      <c r="H383" t="s">
        <v>213</v>
      </c>
      <c r="I383" s="77">
        <v>0.75</v>
      </c>
      <c r="J383" t="s">
        <v>1023</v>
      </c>
      <c r="K383" t="s">
        <v>106</v>
      </c>
      <c r="L383" s="78">
        <v>7.8600000000000003E-2</v>
      </c>
      <c r="M383" s="78">
        <v>6.8900000000000003E-2</v>
      </c>
      <c r="N383" s="77">
        <v>5260279.7</v>
      </c>
      <c r="O383" s="77">
        <v>101.57000000000011</v>
      </c>
      <c r="P383" s="77">
        <v>19725.861609042699</v>
      </c>
      <c r="Q383" s="78">
        <v>1.0200000000000001E-2</v>
      </c>
      <c r="R383" s="78">
        <v>1.4E-3</v>
      </c>
    </row>
    <row r="384" spans="2:18">
      <c r="B384" t="s">
        <v>3955</v>
      </c>
      <c r="C384" t="s">
        <v>3562</v>
      </c>
      <c r="D384" t="s">
        <v>3956</v>
      </c>
      <c r="E384"/>
      <c r="F384" t="s">
        <v>212</v>
      </c>
      <c r="G384" s="96">
        <v>44136</v>
      </c>
      <c r="H384" t="s">
        <v>213</v>
      </c>
      <c r="I384" s="77">
        <v>0.05</v>
      </c>
      <c r="J384" t="s">
        <v>1023</v>
      </c>
      <c r="K384" t="s">
        <v>106</v>
      </c>
      <c r="L384" s="78">
        <v>7.0099999999999996E-2</v>
      </c>
      <c r="M384" s="78">
        <v>0</v>
      </c>
      <c r="N384" s="77">
        <v>3728150.75</v>
      </c>
      <c r="O384" s="77">
        <v>84.997695000000107</v>
      </c>
      <c r="P384" s="77">
        <v>11699.365415784299</v>
      </c>
      <c r="Q384" s="78">
        <v>6.0000000000000001E-3</v>
      </c>
      <c r="R384" s="78">
        <v>8.0000000000000004E-4</v>
      </c>
    </row>
    <row r="385" spans="2:18">
      <c r="B385" t="s">
        <v>3957</v>
      </c>
      <c r="C385" t="s">
        <v>3562</v>
      </c>
      <c r="D385" t="s">
        <v>3958</v>
      </c>
      <c r="E385"/>
      <c r="F385" t="s">
        <v>212</v>
      </c>
      <c r="G385" s="96">
        <v>44498</v>
      </c>
      <c r="H385" t="s">
        <v>213</v>
      </c>
      <c r="I385" s="77">
        <v>3.1</v>
      </c>
      <c r="J385" t="s">
        <v>967</v>
      </c>
      <c r="K385" t="s">
        <v>106</v>
      </c>
      <c r="L385" s="78">
        <v>8.1600000000000006E-2</v>
      </c>
      <c r="M385" s="78">
        <v>9.1600000000000001E-2</v>
      </c>
      <c r="N385" s="77">
        <v>4115398.9</v>
      </c>
      <c r="O385" s="77">
        <v>101.57999999999974</v>
      </c>
      <c r="P385" s="77">
        <v>15434.118772072999</v>
      </c>
      <c r="Q385" s="78">
        <v>8.0000000000000002E-3</v>
      </c>
      <c r="R385" s="78">
        <v>1.1000000000000001E-3</v>
      </c>
    </row>
    <row r="386" spans="2:18">
      <c r="B386" t="s">
        <v>3959</v>
      </c>
      <c r="C386" t="s">
        <v>3562</v>
      </c>
      <c r="D386" t="s">
        <v>3960</v>
      </c>
      <c r="E386"/>
      <c r="F386" t="s">
        <v>212</v>
      </c>
      <c r="G386" s="96">
        <v>44179</v>
      </c>
      <c r="H386" t="s">
        <v>213</v>
      </c>
      <c r="I386" s="77">
        <v>2.59</v>
      </c>
      <c r="J386" t="s">
        <v>967</v>
      </c>
      <c r="K386" t="s">
        <v>106</v>
      </c>
      <c r="L386" s="78">
        <v>7.8799999999999995E-2</v>
      </c>
      <c r="M386" s="78">
        <v>8.2500000000000004E-2</v>
      </c>
      <c r="N386" s="77">
        <v>1347555.84</v>
      </c>
      <c r="O386" s="77">
        <v>100.02000000000008</v>
      </c>
      <c r="P386" s="77">
        <v>4976.1711965122604</v>
      </c>
      <c r="Q386" s="78">
        <v>2.5999999999999999E-3</v>
      </c>
      <c r="R386" s="78">
        <v>2.9999999999999997E-4</v>
      </c>
    </row>
    <row r="387" spans="2:18">
      <c r="B387" t="s">
        <v>3961</v>
      </c>
      <c r="C387" t="s">
        <v>3562</v>
      </c>
      <c r="D387" t="s">
        <v>3962</v>
      </c>
      <c r="E387"/>
      <c r="F387" t="s">
        <v>212</v>
      </c>
      <c r="G387" s="96">
        <v>43866</v>
      </c>
      <c r="H387" t="s">
        <v>213</v>
      </c>
      <c r="I387" s="77">
        <v>1.29</v>
      </c>
      <c r="J387" t="s">
        <v>1023</v>
      </c>
      <c r="K387" t="s">
        <v>106</v>
      </c>
      <c r="L387" s="78">
        <v>7.4999999999999997E-2</v>
      </c>
      <c r="M387" s="78">
        <v>7.9200000000000007E-2</v>
      </c>
      <c r="N387" s="77">
        <v>5462979.5999999996</v>
      </c>
      <c r="O387" s="77">
        <v>100.36999999999981</v>
      </c>
      <c r="P387" s="77">
        <v>20243.947169727799</v>
      </c>
      <c r="Q387" s="78">
        <v>1.0500000000000001E-2</v>
      </c>
      <c r="R387" s="78">
        <v>1.4E-3</v>
      </c>
    </row>
    <row r="388" spans="2:18">
      <c r="B388" t="s">
        <v>3961</v>
      </c>
      <c r="C388" t="s">
        <v>3562</v>
      </c>
      <c r="D388" t="s">
        <v>3963</v>
      </c>
      <c r="E388"/>
      <c r="F388" t="s">
        <v>212</v>
      </c>
      <c r="G388" s="96">
        <v>44953</v>
      </c>
      <c r="H388" t="s">
        <v>213</v>
      </c>
      <c r="I388" s="77">
        <v>1.29</v>
      </c>
      <c r="J388" t="s">
        <v>1023</v>
      </c>
      <c r="K388" t="s">
        <v>106</v>
      </c>
      <c r="L388" s="78">
        <v>7.4999999999999997E-2</v>
      </c>
      <c r="M388" s="78">
        <v>7.9200000000000007E-2</v>
      </c>
      <c r="N388" s="77">
        <v>15689.24</v>
      </c>
      <c r="O388" s="77">
        <v>100.16</v>
      </c>
      <c r="P388" s="77">
        <v>58.017353558528001</v>
      </c>
      <c r="Q388" s="78">
        <v>0</v>
      </c>
      <c r="R388" s="78">
        <v>0</v>
      </c>
    </row>
    <row r="389" spans="2:18">
      <c r="B389" t="s">
        <v>3961</v>
      </c>
      <c r="C389" t="s">
        <v>3562</v>
      </c>
      <c r="D389" t="s">
        <v>3964</v>
      </c>
      <c r="E389"/>
      <c r="F389" t="s">
        <v>212</v>
      </c>
      <c r="G389" s="96">
        <v>44959</v>
      </c>
      <c r="H389" t="s">
        <v>213</v>
      </c>
      <c r="I389" s="77">
        <v>1.29</v>
      </c>
      <c r="J389" t="s">
        <v>1023</v>
      </c>
      <c r="K389" t="s">
        <v>106</v>
      </c>
      <c r="L389" s="78">
        <v>7.4999999999999997E-2</v>
      </c>
      <c r="M389" s="78">
        <v>7.9200000000000007E-2</v>
      </c>
      <c r="N389" s="77">
        <v>8819.52</v>
      </c>
      <c r="O389" s="77">
        <v>100.16</v>
      </c>
      <c r="P389" s="77">
        <v>32.613766508544003</v>
      </c>
      <c r="Q389" s="78">
        <v>0</v>
      </c>
      <c r="R389" s="78">
        <v>0</v>
      </c>
    </row>
    <row r="390" spans="2:18">
      <c r="B390" t="s">
        <v>3961</v>
      </c>
      <c r="C390" t="s">
        <v>3562</v>
      </c>
      <c r="D390" t="s">
        <v>3965</v>
      </c>
      <c r="E390"/>
      <c r="F390" t="s">
        <v>212</v>
      </c>
      <c r="G390" s="96">
        <v>44966</v>
      </c>
      <c r="H390" t="s">
        <v>213</v>
      </c>
      <c r="I390" s="77">
        <v>1.29</v>
      </c>
      <c r="J390" t="s">
        <v>1023</v>
      </c>
      <c r="K390" t="s">
        <v>106</v>
      </c>
      <c r="L390" s="78">
        <v>7.4999999999999997E-2</v>
      </c>
      <c r="M390" s="78">
        <v>7.9699999999999993E-2</v>
      </c>
      <c r="N390" s="77">
        <v>13214.67</v>
      </c>
      <c r="O390" s="77">
        <v>100.1</v>
      </c>
      <c r="P390" s="77">
        <v>48.83735020164</v>
      </c>
      <c r="Q390" s="78">
        <v>0</v>
      </c>
      <c r="R390" s="78">
        <v>0</v>
      </c>
    </row>
    <row r="391" spans="2:18">
      <c r="B391" t="s">
        <v>3961</v>
      </c>
      <c r="C391" t="s">
        <v>3562</v>
      </c>
      <c r="D391" t="s">
        <v>3966</v>
      </c>
      <c r="E391"/>
      <c r="F391" t="s">
        <v>212</v>
      </c>
      <c r="G391" s="96">
        <v>44986</v>
      </c>
      <c r="H391" t="s">
        <v>213</v>
      </c>
      <c r="I391" s="77">
        <v>1.29</v>
      </c>
      <c r="J391" t="s">
        <v>1023</v>
      </c>
      <c r="K391" t="s">
        <v>106</v>
      </c>
      <c r="L391" s="78">
        <v>7.4999999999999997E-2</v>
      </c>
      <c r="M391" s="78">
        <v>7.9699999999999993E-2</v>
      </c>
      <c r="N391" s="77">
        <v>51405.09</v>
      </c>
      <c r="O391" s="77">
        <v>100.1</v>
      </c>
      <c r="P391" s="77">
        <v>189.97737987228001</v>
      </c>
      <c r="Q391" s="78">
        <v>1E-4</v>
      </c>
      <c r="R391" s="78">
        <v>0</v>
      </c>
    </row>
    <row r="392" spans="2:18">
      <c r="B392" t="s">
        <v>3961</v>
      </c>
      <c r="C392" t="s">
        <v>3562</v>
      </c>
      <c r="D392" t="s">
        <v>3967</v>
      </c>
      <c r="E392"/>
      <c r="F392" t="s">
        <v>212</v>
      </c>
      <c r="G392" s="96">
        <v>44994</v>
      </c>
      <c r="H392" t="s">
        <v>213</v>
      </c>
      <c r="I392" s="77">
        <v>1.29</v>
      </c>
      <c r="J392" t="s">
        <v>1023</v>
      </c>
      <c r="K392" t="s">
        <v>106</v>
      </c>
      <c r="L392" s="78">
        <v>7.4999999999999997E-2</v>
      </c>
      <c r="M392" s="78">
        <v>7.9699999999999993E-2</v>
      </c>
      <c r="N392" s="77">
        <v>10033.57</v>
      </c>
      <c r="O392" s="77">
        <v>100.11</v>
      </c>
      <c r="P392" s="77">
        <v>37.084688774484</v>
      </c>
      <c r="Q392" s="78">
        <v>0</v>
      </c>
      <c r="R392" s="78">
        <v>0</v>
      </c>
    </row>
    <row r="393" spans="2:18">
      <c r="B393" t="s">
        <v>3968</v>
      </c>
      <c r="C393" t="s">
        <v>3562</v>
      </c>
      <c r="D393" t="s">
        <v>3969</v>
      </c>
      <c r="E393"/>
      <c r="F393" t="s">
        <v>212</v>
      </c>
      <c r="G393" s="96">
        <v>44027</v>
      </c>
      <c r="H393" t="s">
        <v>213</v>
      </c>
      <c r="I393" s="77">
        <v>3.5</v>
      </c>
      <c r="J393" t="s">
        <v>1143</v>
      </c>
      <c r="K393" t="s">
        <v>110</v>
      </c>
      <c r="L393" s="78">
        <v>2.35E-2</v>
      </c>
      <c r="M393" s="78">
        <v>2.4299999999999999E-2</v>
      </c>
      <c r="N393" s="77">
        <v>2054941.77</v>
      </c>
      <c r="O393" s="77">
        <v>102.36000000000006</v>
      </c>
      <c r="P393" s="77">
        <v>8484.0084255067904</v>
      </c>
      <c r="Q393" s="78">
        <v>4.4000000000000003E-3</v>
      </c>
      <c r="R393" s="78">
        <v>5.9999999999999995E-4</v>
      </c>
    </row>
    <row r="394" spans="2:18">
      <c r="B394" t="s">
        <v>3968</v>
      </c>
      <c r="C394" t="s">
        <v>3562</v>
      </c>
      <c r="D394" t="s">
        <v>3970</v>
      </c>
      <c r="E394"/>
      <c r="F394" t="s">
        <v>212</v>
      </c>
      <c r="G394" s="96">
        <v>44119</v>
      </c>
      <c r="H394" t="s">
        <v>213</v>
      </c>
      <c r="I394" s="77">
        <v>3.5</v>
      </c>
      <c r="J394" t="s">
        <v>1143</v>
      </c>
      <c r="K394" t="s">
        <v>110</v>
      </c>
      <c r="L394" s="78">
        <v>2.35E-2</v>
      </c>
      <c r="M394" s="78">
        <v>2.4299999999999999E-2</v>
      </c>
      <c r="N394" s="77">
        <v>2054941.78</v>
      </c>
      <c r="O394" s="77">
        <v>102.36000000000003</v>
      </c>
      <c r="P394" s="77">
        <v>8484.0084667926694</v>
      </c>
      <c r="Q394" s="78">
        <v>4.4000000000000003E-3</v>
      </c>
      <c r="R394" s="78">
        <v>5.9999999999999995E-4</v>
      </c>
    </row>
    <row r="395" spans="2:18">
      <c r="B395" t="s">
        <v>3968</v>
      </c>
      <c r="C395" t="s">
        <v>3562</v>
      </c>
      <c r="D395" t="s">
        <v>3971</v>
      </c>
      <c r="E395"/>
      <c r="F395" t="s">
        <v>212</v>
      </c>
      <c r="G395" s="96">
        <v>44211</v>
      </c>
      <c r="H395" t="s">
        <v>213</v>
      </c>
      <c r="I395" s="77">
        <v>3.5</v>
      </c>
      <c r="J395" t="s">
        <v>1143</v>
      </c>
      <c r="K395" t="s">
        <v>110</v>
      </c>
      <c r="L395" s="78">
        <v>2.35E-2</v>
      </c>
      <c r="M395" s="78">
        <v>2.4299999999999999E-2</v>
      </c>
      <c r="N395" s="77">
        <v>2054941.77</v>
      </c>
      <c r="O395" s="77">
        <v>102.36000000000006</v>
      </c>
      <c r="P395" s="77">
        <v>8484.0084255067904</v>
      </c>
      <c r="Q395" s="78">
        <v>4.4000000000000003E-3</v>
      </c>
      <c r="R395" s="78">
        <v>5.9999999999999995E-4</v>
      </c>
    </row>
    <row r="396" spans="2:18">
      <c r="B396" t="s">
        <v>3972</v>
      </c>
      <c r="C396" t="s">
        <v>3562</v>
      </c>
      <c r="D396" t="s">
        <v>3973</v>
      </c>
      <c r="E396"/>
      <c r="F396" t="s">
        <v>212</v>
      </c>
      <c r="G396" s="96">
        <v>43860</v>
      </c>
      <c r="H396" t="s">
        <v>213</v>
      </c>
      <c r="I396" s="77">
        <v>2.72</v>
      </c>
      <c r="J396" t="s">
        <v>967</v>
      </c>
      <c r="K396" t="s">
        <v>106</v>
      </c>
      <c r="L396" s="78">
        <v>7.9100000000000004E-2</v>
      </c>
      <c r="M396" s="78">
        <v>8.5400000000000004E-2</v>
      </c>
      <c r="N396" s="77">
        <v>2969750.78</v>
      </c>
      <c r="O396" s="77">
        <v>102.26000000000022</v>
      </c>
      <c r="P396" s="77">
        <v>11212.1135090426</v>
      </c>
      <c r="Q396" s="78">
        <v>5.7999999999999996E-3</v>
      </c>
      <c r="R396" s="78">
        <v>8.0000000000000004E-4</v>
      </c>
    </row>
    <row r="397" spans="2:18">
      <c r="B397" t="s">
        <v>3847</v>
      </c>
      <c r="C397" t="s">
        <v>3562</v>
      </c>
      <c r="D397" t="s">
        <v>3974</v>
      </c>
      <c r="E397"/>
      <c r="F397" t="s">
        <v>212</v>
      </c>
      <c r="G397" s="96">
        <v>44553</v>
      </c>
      <c r="H397" t="s">
        <v>213</v>
      </c>
      <c r="I397" s="77">
        <v>2.6</v>
      </c>
      <c r="J397" t="s">
        <v>1143</v>
      </c>
      <c r="K397" t="s">
        <v>110</v>
      </c>
      <c r="L397" s="78">
        <v>6.1100000000000002E-2</v>
      </c>
      <c r="M397" s="78">
        <v>6.9500000000000006E-2</v>
      </c>
      <c r="N397" s="77">
        <v>26606.11</v>
      </c>
      <c r="O397" s="77">
        <v>100.14000000000037</v>
      </c>
      <c r="P397" s="77">
        <v>107.463322391704</v>
      </c>
      <c r="Q397" s="78">
        <v>1E-4</v>
      </c>
      <c r="R397" s="78">
        <v>0</v>
      </c>
    </row>
    <row r="398" spans="2:18">
      <c r="B398" t="s">
        <v>3847</v>
      </c>
      <c r="C398" t="s">
        <v>3562</v>
      </c>
      <c r="D398" t="s">
        <v>3975</v>
      </c>
      <c r="E398"/>
      <c r="F398" t="s">
        <v>212</v>
      </c>
      <c r="G398" s="96">
        <v>44553</v>
      </c>
      <c r="H398" t="s">
        <v>213</v>
      </c>
      <c r="I398" s="77">
        <v>2.6</v>
      </c>
      <c r="J398" t="s">
        <v>1143</v>
      </c>
      <c r="K398" t="s">
        <v>110</v>
      </c>
      <c r="L398" s="78">
        <v>6.1100000000000002E-2</v>
      </c>
      <c r="M398" s="78">
        <v>7.0499999999999993E-2</v>
      </c>
      <c r="N398" s="77">
        <v>34207.85</v>
      </c>
      <c r="O398" s="77">
        <v>99.88</v>
      </c>
      <c r="P398" s="77">
        <v>137.80837345937201</v>
      </c>
      <c r="Q398" s="78">
        <v>1E-4</v>
      </c>
      <c r="R398" s="78">
        <v>0</v>
      </c>
    </row>
    <row r="399" spans="2:18">
      <c r="B399" t="s">
        <v>3847</v>
      </c>
      <c r="C399" t="s">
        <v>3562</v>
      </c>
      <c r="D399" t="s">
        <v>3976</v>
      </c>
      <c r="E399"/>
      <c r="F399" t="s">
        <v>212</v>
      </c>
      <c r="G399" s="96">
        <v>44553</v>
      </c>
      <c r="H399" t="s">
        <v>213</v>
      </c>
      <c r="I399" s="77">
        <v>2.6</v>
      </c>
      <c r="J399" t="s">
        <v>1143</v>
      </c>
      <c r="K399" t="s">
        <v>110</v>
      </c>
      <c r="L399" s="78">
        <v>6.1100000000000002E-2</v>
      </c>
      <c r="M399" s="78">
        <v>6.9400000000000003E-2</v>
      </c>
      <c r="N399" s="77">
        <v>159636.65</v>
      </c>
      <c r="O399" s="77">
        <v>100.15</v>
      </c>
      <c r="P399" s="77">
        <v>644.84428180616499</v>
      </c>
      <c r="Q399" s="78">
        <v>2.9999999999999997E-4</v>
      </c>
      <c r="R399" s="78">
        <v>0</v>
      </c>
    </row>
    <row r="400" spans="2:18">
      <c r="B400" t="s">
        <v>3847</v>
      </c>
      <c r="C400" t="s">
        <v>3562</v>
      </c>
      <c r="D400" t="s">
        <v>3977</v>
      </c>
      <c r="E400"/>
      <c r="F400" t="s">
        <v>212</v>
      </c>
      <c r="G400" s="96">
        <v>44886</v>
      </c>
      <c r="H400" t="s">
        <v>213</v>
      </c>
      <c r="I400" s="77">
        <v>2.6</v>
      </c>
      <c r="J400" t="s">
        <v>1143</v>
      </c>
      <c r="K400" t="s">
        <v>110</v>
      </c>
      <c r="L400" s="78">
        <v>6.1100000000000002E-2</v>
      </c>
      <c r="M400" s="78">
        <v>6.9500000000000006E-2</v>
      </c>
      <c r="N400" s="77">
        <v>38958.94</v>
      </c>
      <c r="O400" s="77">
        <v>100.74157149999988</v>
      </c>
      <c r="P400" s="77">
        <v>158.302271719386</v>
      </c>
      <c r="Q400" s="78">
        <v>1E-4</v>
      </c>
      <c r="R400" s="78">
        <v>0</v>
      </c>
    </row>
    <row r="401" spans="2:18">
      <c r="B401" t="s">
        <v>3847</v>
      </c>
      <c r="C401" t="s">
        <v>3562</v>
      </c>
      <c r="D401" t="s">
        <v>3978</v>
      </c>
      <c r="E401"/>
      <c r="F401" t="s">
        <v>212</v>
      </c>
      <c r="G401" s="96">
        <v>44985</v>
      </c>
      <c r="H401" t="s">
        <v>213</v>
      </c>
      <c r="I401" s="77">
        <v>2.6</v>
      </c>
      <c r="J401" t="s">
        <v>1143</v>
      </c>
      <c r="K401" t="s">
        <v>110</v>
      </c>
      <c r="L401" s="78">
        <v>6.1100000000000002E-2</v>
      </c>
      <c r="M401" s="78">
        <v>6.9400000000000003E-2</v>
      </c>
      <c r="N401" s="77">
        <v>60813.96</v>
      </c>
      <c r="O401" s="77">
        <v>100.15999999999984</v>
      </c>
      <c r="P401" s="77">
        <v>245.67948550602199</v>
      </c>
      <c r="Q401" s="78">
        <v>1E-4</v>
      </c>
      <c r="R401" s="78">
        <v>0</v>
      </c>
    </row>
    <row r="402" spans="2:18">
      <c r="B402" t="s">
        <v>3847</v>
      </c>
      <c r="C402" t="s">
        <v>3562</v>
      </c>
      <c r="D402" t="s">
        <v>3979</v>
      </c>
      <c r="E402"/>
      <c r="F402" t="s">
        <v>212</v>
      </c>
      <c r="G402" s="96">
        <v>43080</v>
      </c>
      <c r="H402" t="s">
        <v>213</v>
      </c>
      <c r="I402" s="77">
        <v>2.6</v>
      </c>
      <c r="J402" t="s">
        <v>1143</v>
      </c>
      <c r="K402" t="s">
        <v>110</v>
      </c>
      <c r="L402" s="78">
        <v>6.1100000000000002E-2</v>
      </c>
      <c r="M402" s="78">
        <v>6.93E-2</v>
      </c>
      <c r="N402" s="77">
        <v>14253.27</v>
      </c>
      <c r="O402" s="77">
        <v>99.481571499999987</v>
      </c>
      <c r="P402" s="77">
        <v>57.191099135889203</v>
      </c>
      <c r="Q402" s="78">
        <v>0</v>
      </c>
      <c r="R402" s="78">
        <v>0</v>
      </c>
    </row>
    <row r="403" spans="2:18">
      <c r="B403" t="s">
        <v>3980</v>
      </c>
      <c r="C403" t="s">
        <v>3562</v>
      </c>
      <c r="D403" t="s">
        <v>3981</v>
      </c>
      <c r="E403"/>
      <c r="F403" t="s">
        <v>212</v>
      </c>
      <c r="G403" s="96">
        <v>43083</v>
      </c>
      <c r="H403" t="s">
        <v>213</v>
      </c>
      <c r="I403" s="77">
        <v>3.64</v>
      </c>
      <c r="J403" t="s">
        <v>1003</v>
      </c>
      <c r="K403" t="s">
        <v>110</v>
      </c>
      <c r="L403" s="78">
        <v>7.1900000000000006E-2</v>
      </c>
      <c r="M403" s="78">
        <v>7.1999999999999995E-2</v>
      </c>
      <c r="N403" s="77">
        <v>1877937.95</v>
      </c>
      <c r="O403" s="77">
        <v>102.18000000000008</v>
      </c>
      <c r="P403" s="77">
        <v>7739.5984809501597</v>
      </c>
      <c r="Q403" s="78">
        <v>4.0000000000000001E-3</v>
      </c>
      <c r="R403" s="78">
        <v>5.0000000000000001E-4</v>
      </c>
    </row>
    <row r="404" spans="2:18">
      <c r="B404" t="s">
        <v>3980</v>
      </c>
      <c r="C404" t="s">
        <v>3562</v>
      </c>
      <c r="D404" t="s">
        <v>3982</v>
      </c>
      <c r="E404"/>
      <c r="F404" t="s">
        <v>212</v>
      </c>
      <c r="G404" s="96">
        <v>44778</v>
      </c>
      <c r="H404" t="s">
        <v>213</v>
      </c>
      <c r="I404" s="77">
        <v>3.56</v>
      </c>
      <c r="J404" t="s">
        <v>1003</v>
      </c>
      <c r="K404" t="s">
        <v>106</v>
      </c>
      <c r="L404" s="78">
        <v>8.2699999999999996E-2</v>
      </c>
      <c r="M404" s="78">
        <v>9.0200000000000002E-2</v>
      </c>
      <c r="N404" s="77">
        <v>5171239.54</v>
      </c>
      <c r="O404" s="77">
        <v>100.16000000000007</v>
      </c>
      <c r="P404" s="77">
        <v>19122.763927890701</v>
      </c>
      <c r="Q404" s="78">
        <v>9.9000000000000008E-3</v>
      </c>
      <c r="R404" s="78">
        <v>1.2999999999999999E-3</v>
      </c>
    </row>
    <row r="405" spans="2:18">
      <c r="B405" t="s">
        <v>3983</v>
      </c>
      <c r="C405" t="s">
        <v>3562</v>
      </c>
      <c r="D405" t="s">
        <v>3984</v>
      </c>
      <c r="E405"/>
      <c r="F405" t="s">
        <v>212</v>
      </c>
      <c r="G405" s="96">
        <v>42817</v>
      </c>
      <c r="H405" t="s">
        <v>213</v>
      </c>
      <c r="I405" s="77">
        <v>1.77</v>
      </c>
      <c r="J405" t="s">
        <v>967</v>
      </c>
      <c r="K405" t="s">
        <v>106</v>
      </c>
      <c r="L405" s="78">
        <v>5.7200000000000001E-2</v>
      </c>
      <c r="M405" s="78">
        <v>8.3199999999999996E-2</v>
      </c>
      <c r="N405" s="77">
        <v>483785.31</v>
      </c>
      <c r="O405" s="77">
        <v>97.609999999999886</v>
      </c>
      <c r="P405" s="77">
        <v>1743.4467293079699</v>
      </c>
      <c r="Q405" s="78">
        <v>8.9999999999999998E-4</v>
      </c>
      <c r="R405" s="78">
        <v>1E-4</v>
      </c>
    </row>
    <row r="406" spans="2:18">
      <c r="B406" t="s">
        <v>3983</v>
      </c>
      <c r="C406" t="s">
        <v>3562</v>
      </c>
      <c r="D406" t="s">
        <v>3985</v>
      </c>
      <c r="E406"/>
      <c r="F406" t="s">
        <v>212</v>
      </c>
      <c r="G406" s="96">
        <v>43098</v>
      </c>
      <c r="H406" t="s">
        <v>213</v>
      </c>
      <c r="I406" s="77">
        <v>1.62</v>
      </c>
      <c r="J406" t="s">
        <v>967</v>
      </c>
      <c r="K406" t="s">
        <v>106</v>
      </c>
      <c r="L406" s="78">
        <v>7.9200000000000007E-2</v>
      </c>
      <c r="M406" s="78">
        <v>6.8000000000000005E-2</v>
      </c>
      <c r="N406" s="77">
        <v>1423269.39</v>
      </c>
      <c r="O406" s="77">
        <v>104.03999999999996</v>
      </c>
      <c r="P406" s="77">
        <v>5467.00089563035</v>
      </c>
      <c r="Q406" s="78">
        <v>2.8E-3</v>
      </c>
      <c r="R406" s="78">
        <v>4.0000000000000002E-4</v>
      </c>
    </row>
    <row r="407" spans="2:18">
      <c r="B407" t="s">
        <v>3983</v>
      </c>
      <c r="C407" t="s">
        <v>3562</v>
      </c>
      <c r="D407" t="s">
        <v>3986</v>
      </c>
      <c r="E407"/>
      <c r="F407" t="s">
        <v>212</v>
      </c>
      <c r="G407" s="96">
        <v>43798</v>
      </c>
      <c r="H407" t="s">
        <v>213</v>
      </c>
      <c r="I407" s="77">
        <v>1.62</v>
      </c>
      <c r="J407" t="s">
        <v>967</v>
      </c>
      <c r="K407" t="s">
        <v>106</v>
      </c>
      <c r="L407" s="78">
        <v>7.9200000000000007E-2</v>
      </c>
      <c r="M407" s="78">
        <v>7.7499999999999999E-2</v>
      </c>
      <c r="N407" s="77">
        <v>83721.73</v>
      </c>
      <c r="O407" s="77">
        <v>102.98</v>
      </c>
      <c r="P407" s="77">
        <v>318.31182584936801</v>
      </c>
      <c r="Q407" s="78">
        <v>2.0000000000000001E-4</v>
      </c>
      <c r="R407" s="78">
        <v>0</v>
      </c>
    </row>
    <row r="408" spans="2:18">
      <c r="B408" t="s">
        <v>3983</v>
      </c>
      <c r="C408" t="s">
        <v>3562</v>
      </c>
      <c r="D408" t="s">
        <v>3987</v>
      </c>
      <c r="E408"/>
      <c r="F408" t="s">
        <v>212</v>
      </c>
      <c r="G408" s="96">
        <v>44064</v>
      </c>
      <c r="H408" t="s">
        <v>213</v>
      </c>
      <c r="I408" s="77">
        <v>2.5299999999999998</v>
      </c>
      <c r="J408" t="s">
        <v>967</v>
      </c>
      <c r="K408" t="s">
        <v>106</v>
      </c>
      <c r="L408" s="78">
        <v>8.6699999999999999E-2</v>
      </c>
      <c r="M408" s="78">
        <v>0.1024</v>
      </c>
      <c r="N408" s="77">
        <v>4773602.82</v>
      </c>
      <c r="O408" s="77">
        <v>97.990000000000251</v>
      </c>
      <c r="P408" s="77">
        <v>17269.896365050099</v>
      </c>
      <c r="Q408" s="78">
        <v>8.8999999999999999E-3</v>
      </c>
      <c r="R408" s="78">
        <v>1.1999999999999999E-3</v>
      </c>
    </row>
    <row r="409" spans="2:18">
      <c r="B409" s="79" t="s">
        <v>3862</v>
      </c>
      <c r="I409" s="81">
        <v>0</v>
      </c>
      <c r="M409" s="80">
        <v>0</v>
      </c>
      <c r="N409" s="81">
        <v>0</v>
      </c>
      <c r="P409" s="81">
        <v>0</v>
      </c>
      <c r="Q409" s="80">
        <v>0</v>
      </c>
      <c r="R409" s="80">
        <v>0</v>
      </c>
    </row>
    <row r="410" spans="2:18">
      <c r="B410" t="s">
        <v>212</v>
      </c>
      <c r="D410" t="s">
        <v>212</v>
      </c>
      <c r="F410" t="s">
        <v>212</v>
      </c>
      <c r="I410" s="77">
        <v>0</v>
      </c>
      <c r="J410" t="s">
        <v>212</v>
      </c>
      <c r="K410" t="s">
        <v>212</v>
      </c>
      <c r="L410" s="78">
        <v>0</v>
      </c>
      <c r="M410" s="78">
        <v>0</v>
      </c>
      <c r="N410" s="77">
        <v>0</v>
      </c>
      <c r="O410" s="77">
        <v>0</v>
      </c>
      <c r="P410" s="77">
        <v>0</v>
      </c>
      <c r="Q410" s="78">
        <v>0</v>
      </c>
      <c r="R410" s="78">
        <v>0</v>
      </c>
    </row>
    <row r="411" spans="2:18">
      <c r="B411" t="s">
        <v>239</v>
      </c>
    </row>
    <row r="412" spans="2:18">
      <c r="B412" t="s">
        <v>339</v>
      </c>
    </row>
    <row r="413" spans="2:18">
      <c r="B413" t="s">
        <v>340</v>
      </c>
    </row>
    <row r="414" spans="2:18">
      <c r="B414" t="s">
        <v>341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4032</v>
      </c>
    </row>
    <row r="3" spans="2:64" s="1" customFormat="1">
      <c r="B3" s="2" t="s">
        <v>2</v>
      </c>
      <c r="C3" s="26" t="s">
        <v>4033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6" t="s">
        <v>153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3988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3989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941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339</v>
      </c>
    </row>
    <row r="27" spans="2:15">
      <c r="B27" t="s">
        <v>340</v>
      </c>
    </row>
    <row r="28" spans="2:15">
      <c r="B28" t="s">
        <v>341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7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4032</v>
      </c>
    </row>
    <row r="3" spans="2:55" s="1" customFormat="1">
      <c r="B3" s="2" t="s">
        <v>2</v>
      </c>
      <c r="C3" s="26" t="s">
        <v>4033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6" t="s">
        <v>156</v>
      </c>
      <c r="C7" s="117"/>
      <c r="D7" s="117"/>
      <c r="E7" s="117"/>
      <c r="F7" s="117"/>
      <c r="G7" s="117"/>
      <c r="H7" s="117"/>
      <c r="I7" s="117"/>
      <c r="J7" s="11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1.2630950986174738E-2</v>
      </c>
      <c r="F11" s="7"/>
      <c r="G11" s="75">
        <v>212176.60974000001</v>
      </c>
      <c r="H11" s="76">
        <f>G11/$G$11</f>
        <v>1</v>
      </c>
      <c r="I11" s="76">
        <f>G11/'סכום נכסי הקרן'!$C$42</f>
        <v>1.4886964543858794E-2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1.2630950986174738E-2</v>
      </c>
      <c r="F12" s="19"/>
      <c r="G12" s="81">
        <f>G13+G20</f>
        <v>212176.60977000001</v>
      </c>
      <c r="H12" s="80">
        <f t="shared" ref="H12:H31" si="0">G12/$G$11</f>
        <v>1.0000000001413916</v>
      </c>
      <c r="I12" s="80">
        <f>G12/'סכום נכסי הקרן'!$C$42</f>
        <v>1.4886964545963687E-2</v>
      </c>
    </row>
    <row r="13" spans="2:55">
      <c r="B13" s="79" t="s">
        <v>3990</v>
      </c>
      <c r="E13" s="80">
        <f>(E14*G14+E15*G15+E16*G16+E17*G17+E18*G18+E19*G19)/G13</f>
        <v>3.1464073836584353E-2</v>
      </c>
      <c r="F13" s="19"/>
      <c r="G13" s="81">
        <f>SUM(G14:G19)</f>
        <v>85176.267140000011</v>
      </c>
      <c r="H13" s="80">
        <f t="shared" si="0"/>
        <v>0.40144041911299511</v>
      </c>
      <c r="I13" s="80">
        <f>G13/'סכום נכסי הקרן'!$C$42</f>
        <v>5.9762292858069731E-3</v>
      </c>
    </row>
    <row r="14" spans="2:55">
      <c r="B14" s="97" t="s">
        <v>4245</v>
      </c>
      <c r="C14" s="96">
        <v>44926</v>
      </c>
      <c r="D14" t="s">
        <v>3991</v>
      </c>
      <c r="E14" s="98">
        <v>3.8443021031945405E-2</v>
      </c>
      <c r="F14" s="99" t="s">
        <v>102</v>
      </c>
      <c r="G14" s="92">
        <v>16223.598670000001</v>
      </c>
      <c r="H14" s="98">
        <f t="shared" si="0"/>
        <v>7.6462710427319502E-2</v>
      </c>
      <c r="I14" s="98">
        <f>G14/'סכום נכסי הקרן'!$C$42</f>
        <v>1.1382976590588476E-3</v>
      </c>
      <c r="J14" t="s">
        <v>3992</v>
      </c>
    </row>
    <row r="15" spans="2:55">
      <c r="B15" s="97" t="s">
        <v>4246</v>
      </c>
      <c r="C15" s="96">
        <v>45107</v>
      </c>
      <c r="D15" t="s">
        <v>4247</v>
      </c>
      <c r="E15" s="98">
        <v>5.5702368877963579E-2</v>
      </c>
      <c r="F15" s="99" t="s">
        <v>102</v>
      </c>
      <c r="G15" s="92">
        <v>7592.0000000000009</v>
      </c>
      <c r="H15" s="98">
        <f t="shared" si="0"/>
        <v>3.5781512435810875E-2</v>
      </c>
      <c r="I15" s="98">
        <f>G15/'סכום נכסי הקרן'!$C$42</f>
        <v>5.3267810695755899E-4</v>
      </c>
      <c r="J15" t="s">
        <v>4248</v>
      </c>
    </row>
    <row r="16" spans="2:55">
      <c r="B16" s="97" t="s">
        <v>4249</v>
      </c>
      <c r="C16" s="96">
        <v>44926</v>
      </c>
      <c r="D16" t="s">
        <v>4247</v>
      </c>
      <c r="E16" s="98">
        <v>1.03495447062998E-2</v>
      </c>
      <c r="F16" s="99" t="s">
        <v>102</v>
      </c>
      <c r="G16" s="92">
        <v>5036.2564700000003</v>
      </c>
      <c r="H16" s="98">
        <f t="shared" si="0"/>
        <v>2.3736152991469698E-2</v>
      </c>
      <c r="I16" s="98">
        <f>G16/'סכום נכסי הקרן'!$C$42</f>
        <v>3.5335926799161726E-4</v>
      </c>
      <c r="J16" t="s">
        <v>3994</v>
      </c>
    </row>
    <row r="17" spans="2:10">
      <c r="B17" s="97" t="s">
        <v>4250</v>
      </c>
      <c r="C17" s="96">
        <v>44926</v>
      </c>
      <c r="D17" t="s">
        <v>4247</v>
      </c>
      <c r="E17" s="98">
        <v>4.7296312681196134E-2</v>
      </c>
      <c r="F17" s="99" t="s">
        <v>102</v>
      </c>
      <c r="G17" s="92">
        <v>27602.861000000004</v>
      </c>
      <c r="H17" s="98">
        <f t="shared" si="0"/>
        <v>0.13009379796304782</v>
      </c>
      <c r="I17" s="98">
        <f>G17/'סכום נכסי הקרן'!$C$42</f>
        <v>1.9367017576518222E-3</v>
      </c>
      <c r="J17" t="s">
        <v>4251</v>
      </c>
    </row>
    <row r="18" spans="2:10">
      <c r="B18" s="97" t="s">
        <v>4252</v>
      </c>
      <c r="C18" s="96">
        <v>44834</v>
      </c>
      <c r="D18" t="s">
        <v>4247</v>
      </c>
      <c r="E18" s="98">
        <v>9.3472825224956522E-4</v>
      </c>
      <c r="F18" s="99" t="s">
        <v>102</v>
      </c>
      <c r="G18" s="92">
        <v>8938.7210000000014</v>
      </c>
      <c r="H18" s="98">
        <f t="shared" si="0"/>
        <v>4.2128682379049501E-2</v>
      </c>
      <c r="I18" s="98">
        <f>G18/'סכום נכסי הקרן'!$C$42</f>
        <v>6.2716820085639868E-4</v>
      </c>
      <c r="J18" t="s">
        <v>4253</v>
      </c>
    </row>
    <row r="19" spans="2:10">
      <c r="B19" s="97" t="s">
        <v>4254</v>
      </c>
      <c r="C19" s="96">
        <v>44977</v>
      </c>
      <c r="D19" t="s">
        <v>123</v>
      </c>
      <c r="E19" s="100">
        <v>1.3517987452427962E-2</v>
      </c>
      <c r="F19" s="99" t="s">
        <v>102</v>
      </c>
      <c r="G19" s="92">
        <v>19782.830000000005</v>
      </c>
      <c r="H19" s="100">
        <f t="shared" si="0"/>
        <v>9.3237562916297756E-2</v>
      </c>
      <c r="I19" s="100">
        <f>G19/'סכום נכסי הקרן'!$C$42</f>
        <v>1.3880242932907281E-3</v>
      </c>
      <c r="J19" t="s">
        <v>4255</v>
      </c>
    </row>
    <row r="20" spans="2:10">
      <c r="B20" s="79" t="s">
        <v>3993</v>
      </c>
      <c r="E20" s="80">
        <v>0</v>
      </c>
      <c r="F20" s="19"/>
      <c r="G20" s="81">
        <f>SUM(G21:G26)</f>
        <v>127000.34263</v>
      </c>
      <c r="H20" s="80">
        <f t="shared" si="0"/>
        <v>0.59855958102839646</v>
      </c>
      <c r="I20" s="80">
        <f>G20/'סכום נכסי הקרן'!$C$42</f>
        <v>8.9107352601567134E-3</v>
      </c>
    </row>
    <row r="21" spans="2:10">
      <c r="B21" s="97" t="s">
        <v>4256</v>
      </c>
      <c r="C21" s="96">
        <v>44834</v>
      </c>
      <c r="D21" t="s">
        <v>123</v>
      </c>
      <c r="E21" s="101">
        <v>0</v>
      </c>
      <c r="F21" s="99" t="s">
        <v>102</v>
      </c>
      <c r="G21" s="92">
        <v>70800.779309999998</v>
      </c>
      <c r="H21" s="101">
        <f t="shared" si="0"/>
        <v>0.33368795644703186</v>
      </c>
      <c r="I21" s="101">
        <f>G21/'סכום נכסי הקרן'!$C$42</f>
        <v>4.9676007763396609E-3</v>
      </c>
      <c r="J21" t="s">
        <v>4257</v>
      </c>
    </row>
    <row r="22" spans="2:10">
      <c r="B22" s="97" t="s">
        <v>4258</v>
      </c>
      <c r="C22" s="96">
        <v>44834</v>
      </c>
      <c r="D22" t="s">
        <v>123</v>
      </c>
      <c r="E22" s="101">
        <v>0</v>
      </c>
      <c r="F22" s="99" t="s">
        <v>102</v>
      </c>
      <c r="G22" s="92">
        <v>34167.982000000011</v>
      </c>
      <c r="H22" s="101">
        <f t="shared" si="0"/>
        <v>0.16103557334556931</v>
      </c>
      <c r="I22" s="101">
        <f>G22/'סכום נכסי הקרן'!$C$42</f>
        <v>2.3973308706954628E-3</v>
      </c>
      <c r="J22" t="s">
        <v>4259</v>
      </c>
    </row>
    <row r="23" spans="2:10">
      <c r="B23" s="97" t="s">
        <v>4260</v>
      </c>
      <c r="C23" s="96">
        <v>44377</v>
      </c>
      <c r="D23" t="s">
        <v>123</v>
      </c>
      <c r="E23" s="101">
        <v>0</v>
      </c>
      <c r="F23" s="99" t="s">
        <v>102</v>
      </c>
      <c r="G23" s="92">
        <v>1595.0148899999999</v>
      </c>
      <c r="H23" s="101">
        <f t="shared" si="0"/>
        <v>7.5173926662063361E-3</v>
      </c>
      <c r="I23" s="101">
        <f>G23/'סכום נכסי הקרן'!$C$42</f>
        <v>1.1191115808407786E-4</v>
      </c>
      <c r="J23" t="s">
        <v>4261</v>
      </c>
    </row>
    <row r="24" spans="2:10">
      <c r="B24" s="97" t="s">
        <v>4262</v>
      </c>
      <c r="C24" s="96">
        <v>44377</v>
      </c>
      <c r="D24" t="s">
        <v>123</v>
      </c>
      <c r="E24" s="101">
        <v>0</v>
      </c>
      <c r="F24" s="99" t="s">
        <v>102</v>
      </c>
      <c r="G24" s="92">
        <v>2188.5984300000005</v>
      </c>
      <c r="H24" s="101">
        <f t="shared" si="0"/>
        <v>1.0314984449425864E-2</v>
      </c>
      <c r="I24" s="101">
        <f>G24/'סכום נכסי הקרן'!$C$42</f>
        <v>1.5355880776905768E-4</v>
      </c>
      <c r="J24" t="s">
        <v>4261</v>
      </c>
    </row>
    <row r="25" spans="2:10">
      <c r="B25" s="97" t="s">
        <v>4263</v>
      </c>
      <c r="C25" s="96">
        <v>44834</v>
      </c>
      <c r="D25" t="s">
        <v>123</v>
      </c>
      <c r="E25" s="101">
        <v>0</v>
      </c>
      <c r="F25" s="99" t="s">
        <v>102</v>
      </c>
      <c r="G25" s="92">
        <v>2304.7760000000003</v>
      </c>
      <c r="H25" s="101">
        <f t="shared" si="0"/>
        <v>1.0862535709399162E-2</v>
      </c>
      <c r="I25" s="101">
        <f>G25/'סכום נכסי הקרן'!$C$42</f>
        <v>1.6171018396222536E-4</v>
      </c>
      <c r="J25" t="s">
        <v>4264</v>
      </c>
    </row>
    <row r="26" spans="2:10">
      <c r="B26" s="97" t="s">
        <v>4265</v>
      </c>
      <c r="C26" s="96">
        <v>45077</v>
      </c>
      <c r="D26" t="s">
        <v>123</v>
      </c>
      <c r="E26" s="101">
        <v>0</v>
      </c>
      <c r="F26" s="99" t="s">
        <v>102</v>
      </c>
      <c r="G26" s="92">
        <v>15943.192000000003</v>
      </c>
      <c r="H26" s="101">
        <f t="shared" si="0"/>
        <v>7.5141138410764016E-2</v>
      </c>
      <c r="I26" s="101">
        <f>G26/'סכום נכסי הקרן'!$C$42</f>
        <v>1.1186234633062302E-3</v>
      </c>
      <c r="J26" t="s">
        <v>4266</v>
      </c>
    </row>
    <row r="27" spans="2:10">
      <c r="B27" s="79" t="s">
        <v>237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3990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212</v>
      </c>
      <c r="E29" s="91">
        <v>0</v>
      </c>
      <c r="F29" t="s">
        <v>212</v>
      </c>
      <c r="G29" s="92">
        <v>0</v>
      </c>
      <c r="H29" s="91">
        <f t="shared" si="0"/>
        <v>0</v>
      </c>
      <c r="I29" s="91">
        <f>G29/'סכום נכסי הקרן'!$C$42</f>
        <v>0</v>
      </c>
    </row>
    <row r="30" spans="2:10">
      <c r="B30" s="79" t="s">
        <v>3993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212</v>
      </c>
      <c r="E31" s="91">
        <v>0</v>
      </c>
      <c r="F31" t="s">
        <v>212</v>
      </c>
      <c r="G31" s="92">
        <v>0</v>
      </c>
      <c r="H31" s="91">
        <f t="shared" si="0"/>
        <v>0</v>
      </c>
      <c r="I31" s="91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K5:XFD1048576 A5:A1048576 B27:G1048576 J27:J1048576 B5:G13 J5:J13 I5:I1048576 H21:H1048576 H5:H19 B20:H20 J20" xr:uid="{0E303852-5342-4C61-A086-C7ED2A43860D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4032</v>
      </c>
    </row>
    <row r="3" spans="2:60" s="1" customFormat="1">
      <c r="B3" s="2" t="s">
        <v>2</v>
      </c>
      <c r="C3" s="26" t="s">
        <v>4033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6" t="s">
        <v>162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9" workbookViewId="0">
      <selection activeCell="I13" sqref="I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4032</v>
      </c>
    </row>
    <row r="3" spans="2:60" s="1" customFormat="1">
      <c r="B3" s="2" t="s">
        <v>2</v>
      </c>
      <c r="C3" s="26" t="s">
        <v>4033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6" t="s">
        <v>167</v>
      </c>
      <c r="C7" s="117"/>
      <c r="D7" s="117"/>
      <c r="E7" s="117"/>
      <c r="F7" s="117"/>
      <c r="G7" s="117"/>
      <c r="H7" s="117"/>
      <c r="I7" s="117"/>
      <c r="J7" s="117"/>
      <c r="K7" s="11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-2.0000000000000001E-4</v>
      </c>
      <c r="I11" s="75">
        <f>I12+I33</f>
        <v>134825.56849420184</v>
      </c>
      <c r="J11" s="76">
        <f>I11/$I$11</f>
        <v>1</v>
      </c>
      <c r="K11" s="76">
        <f>I11/'סכום נכסי הקרן'!$C$42</f>
        <v>9.4597772121928526E-3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3995</v>
      </c>
      <c r="C12" s="15"/>
      <c r="D12" s="15"/>
      <c r="E12" s="15"/>
      <c r="F12" s="15"/>
      <c r="G12" s="15"/>
      <c r="H12" s="80">
        <v>-2.0000000000000001E-4</v>
      </c>
      <c r="I12" s="81">
        <f>SUM(I13:I32)</f>
        <v>134825.56849420184</v>
      </c>
      <c r="J12" s="80">
        <f t="shared" ref="J12:J34" si="0">I12/$I$11</f>
        <v>1</v>
      </c>
      <c r="K12" s="80">
        <f>I12/'סכום נכסי הקרן'!$C$42</f>
        <v>9.4597772121928526E-3</v>
      </c>
    </row>
    <row r="13" spans="2:60">
      <c r="B13" t="s">
        <v>3996</v>
      </c>
      <c r="C13" t="s">
        <v>212</v>
      </c>
      <c r="D13" t="s">
        <v>212</v>
      </c>
      <c r="E13" t="s">
        <v>213</v>
      </c>
      <c r="F13" s="78">
        <v>0</v>
      </c>
      <c r="G13" t="s">
        <v>212</v>
      </c>
      <c r="H13" s="78">
        <v>0</v>
      </c>
      <c r="I13" s="77">
        <f>-6658.32-(9344941.67+29059.24)/1000</f>
        <v>-16032.32091</v>
      </c>
      <c r="J13" s="78">
        <f t="shared" si="0"/>
        <v>-0.11891157655819169</v>
      </c>
      <c r="K13" s="78">
        <f>I13/'סכום נכסי הקרן'!$C$42</f>
        <v>-1.1248770221911075E-3</v>
      </c>
    </row>
    <row r="14" spans="2:60">
      <c r="B14" t="s">
        <v>3997</v>
      </c>
      <c r="C14" t="s">
        <v>212</v>
      </c>
      <c r="D14" t="s">
        <v>212</v>
      </c>
      <c r="E14" t="s">
        <v>213</v>
      </c>
      <c r="F14" s="78">
        <v>0</v>
      </c>
      <c r="G14" t="s">
        <v>212</v>
      </c>
      <c r="H14" s="78">
        <v>0</v>
      </c>
      <c r="I14" s="77">
        <v>-1373.35</v>
      </c>
      <c r="J14" s="78">
        <f t="shared" si="0"/>
        <v>-1.0186124303707725E-2</v>
      </c>
      <c r="K14" s="78">
        <f>I14/'סכום נכסי הקרן'!$C$42</f>
        <v>-9.6358466568778121E-5</v>
      </c>
    </row>
    <row r="15" spans="2:60">
      <c r="B15" t="s">
        <v>3998</v>
      </c>
      <c r="C15" t="s">
        <v>212</v>
      </c>
      <c r="D15" t="s">
        <v>212</v>
      </c>
      <c r="E15" t="s">
        <v>213</v>
      </c>
      <c r="F15" s="78">
        <v>0</v>
      </c>
      <c r="G15" t="s">
        <v>212</v>
      </c>
      <c r="H15" s="78">
        <v>0</v>
      </c>
      <c r="I15" s="77">
        <v>15775.25</v>
      </c>
      <c r="J15" s="78">
        <f t="shared" si="0"/>
        <v>0.1170048839859215</v>
      </c>
      <c r="K15" s="78">
        <f>I15/'סכום נכסי הקרן'!$C$42</f>
        <v>1.1068401352452887E-3</v>
      </c>
    </row>
    <row r="16" spans="2:60">
      <c r="B16" t="s">
        <v>3999</v>
      </c>
      <c r="C16" t="s">
        <v>4000</v>
      </c>
      <c r="D16" t="s">
        <v>212</v>
      </c>
      <c r="E16" t="s">
        <v>213</v>
      </c>
      <c r="F16" s="78">
        <v>0</v>
      </c>
      <c r="G16" t="s">
        <v>106</v>
      </c>
      <c r="H16" s="78">
        <v>0</v>
      </c>
      <c r="I16" s="77">
        <v>366.59211887999999</v>
      </c>
      <c r="J16" s="78">
        <f t="shared" si="0"/>
        <v>2.7190103700231402E-3</v>
      </c>
      <c r="K16" s="78">
        <f>I16/'סכום נכסי הקרן'!$C$42</f>
        <v>2.5721232338060957E-5</v>
      </c>
    </row>
    <row r="17" spans="2:11">
      <c r="B17" t="s">
        <v>4001</v>
      </c>
      <c r="C17" t="s">
        <v>4002</v>
      </c>
      <c r="D17" t="s">
        <v>212</v>
      </c>
      <c r="E17" t="s">
        <v>213</v>
      </c>
      <c r="F17" s="78">
        <v>0</v>
      </c>
      <c r="G17" t="s">
        <v>102</v>
      </c>
      <c r="H17" s="78">
        <v>0</v>
      </c>
      <c r="I17" s="77">
        <v>470.79426000000001</v>
      </c>
      <c r="J17" s="78">
        <f t="shared" si="0"/>
        <v>3.49187669118003E-3</v>
      </c>
      <c r="K17" s="78">
        <f>I17/'סכום נכסי הקרן'!$C$42</f>
        <v>3.3032375551012222E-5</v>
      </c>
    </row>
    <row r="18" spans="2:11">
      <c r="B18" t="s">
        <v>4003</v>
      </c>
      <c r="C18" t="s">
        <v>4004</v>
      </c>
      <c r="D18" t="s">
        <v>212</v>
      </c>
      <c r="E18" t="s">
        <v>213</v>
      </c>
      <c r="F18" s="78">
        <v>0</v>
      </c>
      <c r="G18" t="s">
        <v>102</v>
      </c>
      <c r="H18" s="78">
        <v>0</v>
      </c>
      <c r="I18" s="77">
        <v>1.1E-12</v>
      </c>
      <c r="J18" s="78">
        <f t="shared" si="0"/>
        <v>8.1586898708111537E-18</v>
      </c>
      <c r="K18" s="78">
        <f>I18/'סכום נכסי הקרן'!$C$42</f>
        <v>7.7179388521248002E-20</v>
      </c>
    </row>
    <row r="19" spans="2:11">
      <c r="B19" t="s">
        <v>4005</v>
      </c>
      <c r="C19" t="s">
        <v>4006</v>
      </c>
      <c r="D19" t="s">
        <v>212</v>
      </c>
      <c r="E19" t="s">
        <v>213</v>
      </c>
      <c r="F19" s="78">
        <v>0</v>
      </c>
      <c r="G19" t="s">
        <v>102</v>
      </c>
      <c r="H19" s="78">
        <v>0</v>
      </c>
      <c r="I19" s="77">
        <v>-173.41694000000001</v>
      </c>
      <c r="J19" s="78">
        <f t="shared" si="0"/>
        <v>-1.2862318470955143E-3</v>
      </c>
      <c r="K19" s="78">
        <f>I19/'סכום נכסי הקרן'!$C$42</f>
        <v>-1.2167466716750868E-5</v>
      </c>
    </row>
    <row r="20" spans="2:11">
      <c r="B20" t="s">
        <v>4007</v>
      </c>
      <c r="C20" t="s">
        <v>4008</v>
      </c>
      <c r="D20" t="s">
        <v>212</v>
      </c>
      <c r="E20" t="s">
        <v>213</v>
      </c>
      <c r="F20" s="78">
        <v>0</v>
      </c>
      <c r="G20" t="s">
        <v>204</v>
      </c>
      <c r="H20" s="78">
        <v>0</v>
      </c>
      <c r="I20" s="77">
        <v>-35.973545880000003</v>
      </c>
      <c r="J20" s="78">
        <f t="shared" si="0"/>
        <v>-2.6681545853483304E-4</v>
      </c>
      <c r="K20" s="78">
        <f>I20/'סכום נכסי הקרן'!$C$42</f>
        <v>-2.5240147945086005E-6</v>
      </c>
    </row>
    <row r="21" spans="2:11">
      <c r="B21" t="s">
        <v>4009</v>
      </c>
      <c r="C21" t="s">
        <v>4010</v>
      </c>
      <c r="D21" t="s">
        <v>212</v>
      </c>
      <c r="E21" t="s">
        <v>213</v>
      </c>
      <c r="F21" s="78">
        <v>0</v>
      </c>
      <c r="G21" t="s">
        <v>120</v>
      </c>
      <c r="H21" s="78">
        <v>0</v>
      </c>
      <c r="I21" s="77">
        <v>-1.384756758</v>
      </c>
      <c r="J21" s="78">
        <f t="shared" si="0"/>
        <v>-1.0270728122756265E-5</v>
      </c>
      <c r="K21" s="78">
        <f>I21/'סכום נכסי הקרן'!$C$42</f>
        <v>-9.7158799848277995E-8</v>
      </c>
    </row>
    <row r="22" spans="2:11">
      <c r="B22" t="s">
        <v>4009</v>
      </c>
      <c r="C22" t="s">
        <v>4011</v>
      </c>
      <c r="D22" t="s">
        <v>212</v>
      </c>
      <c r="E22" t="s">
        <v>213</v>
      </c>
      <c r="F22" s="78">
        <v>0</v>
      </c>
      <c r="G22" t="s">
        <v>106</v>
      </c>
      <c r="H22" s="78">
        <v>0</v>
      </c>
      <c r="I22" s="77">
        <v>72.647927039999999</v>
      </c>
      <c r="J22" s="78">
        <f t="shared" si="0"/>
        <v>5.3882900588788708E-4</v>
      </c>
      <c r="K22" s="78">
        <f>I22/'סכום נכסי הקרן'!$C$42</f>
        <v>5.097202351166762E-6</v>
      </c>
    </row>
    <row r="23" spans="2:11">
      <c r="B23" t="s">
        <v>4012</v>
      </c>
      <c r="C23" t="s">
        <v>4013</v>
      </c>
      <c r="D23" t="s">
        <v>212</v>
      </c>
      <c r="E23" t="s">
        <v>213</v>
      </c>
      <c r="F23" s="78">
        <v>0</v>
      </c>
      <c r="G23" t="s">
        <v>110</v>
      </c>
      <c r="H23" s="78">
        <v>0</v>
      </c>
      <c r="I23" s="77">
        <v>6.3621238240000002</v>
      </c>
      <c r="J23" s="78">
        <f t="shared" si="0"/>
        <v>4.7187813817922842E-5</v>
      </c>
      <c r="K23" s="78">
        <f>I23/'סכום נכסי הקרן'!$C$42</f>
        <v>4.463862058479855E-7</v>
      </c>
    </row>
    <row r="24" spans="2:11">
      <c r="B24" t="s">
        <v>4014</v>
      </c>
      <c r="C24" t="s">
        <v>4015</v>
      </c>
      <c r="D24" t="s">
        <v>212</v>
      </c>
      <c r="E24" t="s">
        <v>213</v>
      </c>
      <c r="F24" s="78">
        <v>0</v>
      </c>
      <c r="G24" t="s">
        <v>113</v>
      </c>
      <c r="H24" s="78">
        <v>0</v>
      </c>
      <c r="I24" s="77">
        <v>-17.942738340999998</v>
      </c>
      <c r="J24" s="78">
        <f t="shared" si="0"/>
        <v>-1.3308112505211966E-4</v>
      </c>
      <c r="K24" s="78">
        <f>I24/'סכום נכסי הקרן'!$C$42</f>
        <v>-1.2589177941410288E-6</v>
      </c>
    </row>
    <row r="25" spans="2:11">
      <c r="B25" t="s">
        <v>4016</v>
      </c>
      <c r="C25" t="s">
        <v>4017</v>
      </c>
      <c r="D25" t="s">
        <v>212</v>
      </c>
      <c r="E25" t="s">
        <v>213</v>
      </c>
      <c r="F25" s="78">
        <v>0</v>
      </c>
      <c r="G25" t="s">
        <v>102</v>
      </c>
      <c r="H25" s="78">
        <v>0</v>
      </c>
      <c r="I25" s="77">
        <v>2.9712200000000002</v>
      </c>
      <c r="J25" s="78">
        <f t="shared" si="0"/>
        <v>2.2037511379955924E-5</v>
      </c>
      <c r="K25" s="78">
        <f>I25/'סכום נכסי הקרן'!$C$42</f>
        <v>2.0846994796554774E-7</v>
      </c>
    </row>
    <row r="26" spans="2:11">
      <c r="B26" t="s">
        <v>4018</v>
      </c>
      <c r="C26" t="s">
        <v>4019</v>
      </c>
      <c r="D26" t="s">
        <v>212</v>
      </c>
      <c r="E26" t="s">
        <v>213</v>
      </c>
      <c r="F26" s="78">
        <v>0</v>
      </c>
      <c r="G26" t="s">
        <v>102</v>
      </c>
      <c r="H26" s="78">
        <v>0</v>
      </c>
      <c r="I26" s="77">
        <v>-227.41534999999999</v>
      </c>
      <c r="J26" s="78">
        <f t="shared" si="0"/>
        <v>-1.6867375568290666E-3</v>
      </c>
      <c r="K26" s="78">
        <f>I26/'סכום נכסי הקרן'!$C$42</f>
        <v>-1.5956161503041451E-5</v>
      </c>
    </row>
    <row r="27" spans="2:11">
      <c r="B27" t="s">
        <v>4020</v>
      </c>
      <c r="C27" t="s">
        <v>4021</v>
      </c>
      <c r="D27" t="s">
        <v>212</v>
      </c>
      <c r="E27" t="s">
        <v>213</v>
      </c>
      <c r="F27" s="78">
        <v>0</v>
      </c>
      <c r="G27" t="s">
        <v>106</v>
      </c>
      <c r="H27" s="78">
        <v>0</v>
      </c>
      <c r="I27" s="77">
        <v>58424.266585359997</v>
      </c>
      <c r="J27" s="78">
        <f t="shared" si="0"/>
        <v>0.43333224727231562</v>
      </c>
      <c r="K27" s="78">
        <f>I27/'סכום נכסי הקרן'!$C$42</f>
        <v>4.0992265180549697E-3</v>
      </c>
    </row>
    <row r="28" spans="2:11">
      <c r="B28" t="s">
        <v>4022</v>
      </c>
      <c r="C28" t="s">
        <v>4023</v>
      </c>
      <c r="D28" t="s">
        <v>212</v>
      </c>
      <c r="E28" t="s">
        <v>213</v>
      </c>
      <c r="F28" s="78">
        <v>0</v>
      </c>
      <c r="G28" t="s">
        <v>200</v>
      </c>
      <c r="H28" s="78">
        <v>0</v>
      </c>
      <c r="I28" s="77">
        <v>-647.31173992315996</v>
      </c>
      <c r="J28" s="78">
        <f t="shared" si="0"/>
        <v>-4.8011052143347539E-3</v>
      </c>
      <c r="K28" s="78">
        <f>I28/'סכום נכסי הקרן'!$C$42</f>
        <v>-4.5417385699904187E-5</v>
      </c>
    </row>
    <row r="29" spans="2:11">
      <c r="B29" t="s">
        <v>4024</v>
      </c>
      <c r="C29" t="s">
        <v>4025</v>
      </c>
      <c r="D29" t="s">
        <v>212</v>
      </c>
      <c r="E29" t="s">
        <v>213</v>
      </c>
      <c r="F29" s="78">
        <v>5.1499999999999997E-2</v>
      </c>
      <c r="G29" t="s">
        <v>102</v>
      </c>
      <c r="H29" s="78">
        <v>3.6299999999999999E-2</v>
      </c>
      <c r="I29" s="77">
        <v>-831.47559999999999</v>
      </c>
      <c r="J29" s="78">
        <f t="shared" si="0"/>
        <v>-6.1670468686787511E-3</v>
      </c>
      <c r="K29" s="78">
        <f>I29/'סכום נכסי הקרן'!$C$42</f>
        <v>-5.8338889434852541E-5</v>
      </c>
    </row>
    <row r="30" spans="2:11">
      <c r="B30" t="s">
        <v>4026</v>
      </c>
      <c r="C30" t="s">
        <v>4027</v>
      </c>
      <c r="D30" t="s">
        <v>212</v>
      </c>
      <c r="E30" t="s">
        <v>213</v>
      </c>
      <c r="F30" s="78">
        <v>0</v>
      </c>
      <c r="G30" t="s">
        <v>102</v>
      </c>
      <c r="H30" s="78">
        <v>0</v>
      </c>
      <c r="I30" s="77">
        <v>24546.6656</v>
      </c>
      <c r="J30" s="78">
        <f t="shared" si="0"/>
        <v>0.182062392720826</v>
      </c>
      <c r="K30" s="78">
        <f>I30/'סכום נכסי הקרן'!$C$42</f>
        <v>1.7222696738577756E-3</v>
      </c>
    </row>
    <row r="31" spans="2:11">
      <c r="B31" t="s">
        <v>4028</v>
      </c>
      <c r="C31" t="s">
        <v>4029</v>
      </c>
      <c r="D31" t="s">
        <v>208</v>
      </c>
      <c r="E31" t="s">
        <v>209</v>
      </c>
      <c r="F31" s="78">
        <v>0</v>
      </c>
      <c r="G31" t="s">
        <v>106</v>
      </c>
      <c r="H31" s="78">
        <v>0</v>
      </c>
      <c r="I31" s="77">
        <v>51614.16</v>
      </c>
      <c r="J31" s="78">
        <f t="shared" si="0"/>
        <v>0.38282174943856934</v>
      </c>
      <c r="K31" s="78">
        <f>I31/'סכום נכסי הקרן'!$C$42</f>
        <v>3.6214084616707802E-3</v>
      </c>
    </row>
    <row r="32" spans="2:11">
      <c r="B32" t="s">
        <v>4030</v>
      </c>
      <c r="C32" t="s">
        <v>4031</v>
      </c>
      <c r="D32" t="s">
        <v>208</v>
      </c>
      <c r="E32" t="s">
        <v>209</v>
      </c>
      <c r="F32" s="78">
        <v>0</v>
      </c>
      <c r="G32" t="s">
        <v>102</v>
      </c>
      <c r="H32" s="78">
        <v>0</v>
      </c>
      <c r="I32" s="77">
        <v>2886.4502400000001</v>
      </c>
      <c r="J32" s="78">
        <f t="shared" si="0"/>
        <v>2.1408774850625843E-2</v>
      </c>
      <c r="K32" s="78">
        <f>I32/'סכום נכסי הקרן'!$C$42</f>
        <v>2.0252224047291777E-4</v>
      </c>
    </row>
    <row r="33" spans="2:11">
      <c r="B33" s="79" t="s">
        <v>237</v>
      </c>
      <c r="D33" s="19"/>
      <c r="E33" s="19"/>
      <c r="F33" s="19"/>
      <c r="G33" s="19"/>
      <c r="H33" s="80">
        <v>0</v>
      </c>
      <c r="I33" s="81">
        <v>0</v>
      </c>
      <c r="J33" s="80">
        <f t="shared" si="0"/>
        <v>0</v>
      </c>
      <c r="K33" s="80">
        <f>I33/'סכום נכסי הקרן'!$C$42</f>
        <v>0</v>
      </c>
    </row>
    <row r="34" spans="2:11">
      <c r="B34" t="s">
        <v>212</v>
      </c>
      <c r="C34" t="s">
        <v>212</v>
      </c>
      <c r="D34" t="s">
        <v>212</v>
      </c>
      <c r="E34" s="19"/>
      <c r="F34" s="78">
        <v>0</v>
      </c>
      <c r="G34" t="s">
        <v>212</v>
      </c>
      <c r="H34" s="78">
        <v>0</v>
      </c>
      <c r="I34" s="77">
        <v>0</v>
      </c>
      <c r="J34" s="78">
        <f t="shared" si="0"/>
        <v>0</v>
      </c>
      <c r="K34" s="78">
        <f>I34/'סכום נכסי הקרן'!$C$42</f>
        <v>0</v>
      </c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C1:C4 A5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2"/>
  <sheetViews>
    <sheetView rightToLeft="1" topLeftCell="A48" workbookViewId="0">
      <selection activeCell="L209" sqref="L20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4032</v>
      </c>
    </row>
    <row r="3" spans="2:17" s="1" customFormat="1">
      <c r="B3" s="2" t="s">
        <v>2</v>
      </c>
      <c r="C3" s="26" t="s">
        <v>4033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6" t="s">
        <v>169</v>
      </c>
      <c r="C7" s="117"/>
      <c r="D7" s="11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C12+C67</f>
        <v>1367362.6692690318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SUM(C13:C66)</f>
        <v>290752.19873498054</v>
      </c>
    </row>
    <row r="13" spans="2:17">
      <c r="B13" t="s">
        <v>3722</v>
      </c>
      <c r="C13" s="95">
        <v>5928.739198808652</v>
      </c>
      <c r="D13" s="96">
        <v>45169</v>
      </c>
    </row>
    <row r="14" spans="2:17">
      <c r="B14" t="s">
        <v>3818</v>
      </c>
      <c r="C14" s="95">
        <v>1748.0875788254966</v>
      </c>
      <c r="D14" s="96">
        <v>45199</v>
      </c>
    </row>
    <row r="15" spans="2:17">
      <c r="B15" t="s">
        <v>4073</v>
      </c>
      <c r="C15" s="95">
        <v>3499.7485259999999</v>
      </c>
      <c r="D15" s="96">
        <v>45291</v>
      </c>
    </row>
    <row r="16" spans="2:17">
      <c r="B16" t="s">
        <v>4099</v>
      </c>
      <c r="C16" s="95">
        <v>393.09100999999998</v>
      </c>
      <c r="D16" s="96">
        <v>45291</v>
      </c>
    </row>
    <row r="17" spans="2:4">
      <c r="B17" t="s">
        <v>3684</v>
      </c>
      <c r="C17" s="95">
        <v>1151.2432133244793</v>
      </c>
      <c r="D17" s="96">
        <v>45340</v>
      </c>
    </row>
    <row r="18" spans="2:4">
      <c r="B18" t="s">
        <v>4063</v>
      </c>
      <c r="C18" s="95">
        <v>6161.228325</v>
      </c>
      <c r="D18" s="96">
        <v>45363</v>
      </c>
    </row>
    <row r="19" spans="2:4">
      <c r="B19" t="s">
        <v>4066</v>
      </c>
      <c r="C19" s="95">
        <v>2900.6134999999999</v>
      </c>
      <c r="D19" s="96">
        <v>45534</v>
      </c>
    </row>
    <row r="20" spans="2:4">
      <c r="B20" t="s">
        <v>4072</v>
      </c>
      <c r="C20" s="95">
        <v>95.377510000000001</v>
      </c>
      <c r="D20" s="96">
        <v>45534</v>
      </c>
    </row>
    <row r="21" spans="2:4">
      <c r="B21" t="s">
        <v>4065</v>
      </c>
      <c r="C21" s="95">
        <v>685.20507274000011</v>
      </c>
      <c r="D21" s="96">
        <v>45536</v>
      </c>
    </row>
    <row r="22" spans="2:4">
      <c r="B22" t="s">
        <v>4064</v>
      </c>
      <c r="C22" s="95">
        <v>1258.4750330100001</v>
      </c>
      <c r="D22" s="96">
        <v>45563</v>
      </c>
    </row>
    <row r="23" spans="2:4">
      <c r="B23" t="s">
        <v>4069</v>
      </c>
      <c r="C23" s="95">
        <v>1778.2922610000003</v>
      </c>
      <c r="D23" s="96">
        <v>45640</v>
      </c>
    </row>
    <row r="24" spans="2:4">
      <c r="B24" t="s">
        <v>4100</v>
      </c>
      <c r="C24" s="95">
        <v>32.402610000000003</v>
      </c>
      <c r="D24" s="96">
        <v>45657</v>
      </c>
    </row>
    <row r="25" spans="2:4">
      <c r="B25" t="s">
        <v>4067</v>
      </c>
      <c r="C25" s="95">
        <v>25.581800000000001</v>
      </c>
      <c r="D25" s="96">
        <v>45778</v>
      </c>
    </row>
    <row r="26" spans="2:4">
      <c r="B26" t="s">
        <v>4068</v>
      </c>
      <c r="C26" s="95">
        <v>3694.9638467999998</v>
      </c>
      <c r="D26" s="96">
        <v>45823</v>
      </c>
    </row>
    <row r="27" spans="2:4">
      <c r="B27" t="s">
        <v>4061</v>
      </c>
      <c r="C27" s="95">
        <v>4431.8362499999994</v>
      </c>
      <c r="D27" s="96">
        <v>45838</v>
      </c>
    </row>
    <row r="28" spans="2:4">
      <c r="B28" t="s">
        <v>3782</v>
      </c>
      <c r="C28" s="95">
        <v>8694.6044227236234</v>
      </c>
      <c r="D28" s="96">
        <v>45935</v>
      </c>
    </row>
    <row r="29" spans="2:4">
      <c r="B29" t="s">
        <v>3730</v>
      </c>
      <c r="C29" s="95">
        <v>5136.1996181796576</v>
      </c>
      <c r="D29" s="96">
        <v>46022</v>
      </c>
    </row>
    <row r="30" spans="2:4">
      <c r="B30" t="s">
        <v>4070</v>
      </c>
      <c r="C30" s="95">
        <v>1885.0961738800002</v>
      </c>
      <c r="D30" s="96">
        <v>46054</v>
      </c>
    </row>
    <row r="31" spans="2:4">
      <c r="B31" t="s">
        <v>4071</v>
      </c>
      <c r="C31" s="95">
        <v>2605.5402960000001</v>
      </c>
      <c r="D31" s="96">
        <v>46132</v>
      </c>
    </row>
    <row r="32" spans="2:4">
      <c r="B32" t="s">
        <v>3699</v>
      </c>
      <c r="C32" s="95">
        <v>8116.1472723924981</v>
      </c>
      <c r="D32" s="96">
        <v>46253</v>
      </c>
    </row>
    <row r="33" spans="2:4">
      <c r="B33" t="s">
        <v>4079</v>
      </c>
      <c r="C33" s="95">
        <v>4303.3285003999999</v>
      </c>
      <c r="D33" s="96">
        <v>46539</v>
      </c>
    </row>
    <row r="34" spans="2:4">
      <c r="B34" t="s">
        <v>4075</v>
      </c>
      <c r="C34" s="95">
        <v>4674.4200208799994</v>
      </c>
      <c r="D34" s="96">
        <v>46631</v>
      </c>
    </row>
    <row r="35" spans="2:4">
      <c r="B35" t="s">
        <v>4081</v>
      </c>
      <c r="C35" s="95">
        <v>13105.63471</v>
      </c>
      <c r="D35" s="96">
        <v>46661</v>
      </c>
    </row>
    <row r="36" spans="2:4">
      <c r="B36" t="s">
        <v>4085</v>
      </c>
      <c r="C36" s="95">
        <v>12891.40324</v>
      </c>
      <c r="D36" s="96">
        <v>46661</v>
      </c>
    </row>
    <row r="37" spans="2:4">
      <c r="B37" t="s">
        <v>4060</v>
      </c>
      <c r="C37" s="95">
        <v>19866.917689831494</v>
      </c>
      <c r="D37" s="96">
        <v>46698</v>
      </c>
    </row>
    <row r="38" spans="2:4">
      <c r="B38" t="s">
        <v>4074</v>
      </c>
      <c r="C38" s="95">
        <v>2145.8046100300003</v>
      </c>
      <c r="D38" s="96">
        <v>46752</v>
      </c>
    </row>
    <row r="39" spans="2:4">
      <c r="B39" t="s">
        <v>4082</v>
      </c>
      <c r="C39" s="95">
        <v>5994.3029252900005</v>
      </c>
      <c r="D39" s="96">
        <v>46772</v>
      </c>
    </row>
    <row r="40" spans="2:4">
      <c r="B40" t="s">
        <v>3853</v>
      </c>
      <c r="C40" s="95">
        <v>50086.812728659832</v>
      </c>
      <c r="D40" s="96">
        <v>46871</v>
      </c>
    </row>
    <row r="41" spans="2:4">
      <c r="B41" t="s">
        <v>4086</v>
      </c>
      <c r="C41" s="95">
        <v>4879.0511799999995</v>
      </c>
      <c r="D41" s="96">
        <v>47118</v>
      </c>
    </row>
    <row r="42" spans="2:4">
      <c r="B42" t="s">
        <v>4078</v>
      </c>
      <c r="C42" s="95">
        <v>3070.0485009700005</v>
      </c>
      <c r="D42" s="96">
        <v>47209</v>
      </c>
    </row>
    <row r="43" spans="2:4">
      <c r="B43" t="s">
        <v>4083</v>
      </c>
      <c r="C43" s="95">
        <v>1026.455665</v>
      </c>
      <c r="D43" s="96">
        <v>47209</v>
      </c>
    </row>
    <row r="44" spans="2:4">
      <c r="B44" t="s">
        <v>4076</v>
      </c>
      <c r="C44" s="95">
        <v>2288.7193150800003</v>
      </c>
      <c r="D44" s="96">
        <v>47467</v>
      </c>
    </row>
    <row r="45" spans="2:4">
      <c r="B45" t="s">
        <v>4090</v>
      </c>
      <c r="C45" s="95">
        <v>50.854391000000007</v>
      </c>
      <c r="D45" s="96">
        <v>47566</v>
      </c>
    </row>
    <row r="46" spans="2:4">
      <c r="B46" t="s">
        <v>4087</v>
      </c>
      <c r="C46" s="95">
        <v>2023.7039000000002</v>
      </c>
      <c r="D46" s="96">
        <v>47848</v>
      </c>
    </row>
    <row r="47" spans="2:4">
      <c r="B47" t="s">
        <v>4092</v>
      </c>
      <c r="C47" s="95">
        <v>50.569305999999997</v>
      </c>
      <c r="D47" s="96">
        <v>47848</v>
      </c>
    </row>
    <row r="48" spans="2:4">
      <c r="B48" t="s">
        <v>4088</v>
      </c>
      <c r="C48" s="95">
        <v>56.429255000000005</v>
      </c>
      <c r="D48" s="96">
        <v>47907</v>
      </c>
    </row>
    <row r="49" spans="2:4">
      <c r="B49" t="s">
        <v>4102</v>
      </c>
      <c r="C49" s="95">
        <v>32142.696059999998</v>
      </c>
      <c r="D49" s="96">
        <v>47938</v>
      </c>
    </row>
    <row r="50" spans="2:4">
      <c r="B50" t="s">
        <v>4091</v>
      </c>
      <c r="C50" s="95">
        <v>7962.3478670000004</v>
      </c>
      <c r="D50" s="96">
        <v>47969</v>
      </c>
    </row>
    <row r="51" spans="2:4">
      <c r="B51" t="s">
        <v>4101</v>
      </c>
      <c r="C51" s="95">
        <v>10083.694960000001</v>
      </c>
      <c r="D51" s="96">
        <v>47969</v>
      </c>
    </row>
    <row r="52" spans="2:4">
      <c r="B52" t="s">
        <v>4094</v>
      </c>
      <c r="C52" s="95">
        <v>2032.8558380682475</v>
      </c>
      <c r="D52" s="96">
        <v>48212</v>
      </c>
    </row>
    <row r="53" spans="2:4">
      <c r="B53" t="s">
        <v>4095</v>
      </c>
      <c r="C53" s="95">
        <v>2618.271236577516</v>
      </c>
      <c r="D53" s="96">
        <v>48212</v>
      </c>
    </row>
    <row r="54" spans="2:4">
      <c r="B54" t="s">
        <v>4077</v>
      </c>
      <c r="C54" s="95">
        <v>1121.35120299</v>
      </c>
      <c r="D54" s="96">
        <v>48214</v>
      </c>
    </row>
    <row r="55" spans="2:4">
      <c r="B55" t="s">
        <v>4080</v>
      </c>
      <c r="C55" s="95">
        <v>2134.708451</v>
      </c>
      <c r="D55" s="96">
        <v>48214</v>
      </c>
    </row>
    <row r="56" spans="2:4">
      <c r="B56" t="s">
        <v>4096</v>
      </c>
      <c r="C56" s="95">
        <v>8453.4475302776627</v>
      </c>
      <c r="D56" s="96">
        <v>48233</v>
      </c>
    </row>
    <row r="57" spans="2:4">
      <c r="B57" t="s">
        <v>4093</v>
      </c>
      <c r="C57" s="95">
        <v>3364.6306181532036</v>
      </c>
      <c r="D57" s="96">
        <v>48274</v>
      </c>
    </row>
    <row r="58" spans="2:4">
      <c r="B58" t="s">
        <v>2858</v>
      </c>
      <c r="C58" s="95">
        <v>2031.8006427275709</v>
      </c>
      <c r="D58" s="96">
        <v>48274</v>
      </c>
    </row>
    <row r="59" spans="2:4">
      <c r="B59" t="s">
        <v>4097</v>
      </c>
      <c r="C59" s="95">
        <v>35.41122</v>
      </c>
      <c r="D59" s="96">
        <v>48297</v>
      </c>
    </row>
    <row r="60" spans="2:4">
      <c r="B60" t="s">
        <v>4098</v>
      </c>
      <c r="C60" s="95">
        <v>11758.500470990226</v>
      </c>
      <c r="D60" s="96">
        <v>48297</v>
      </c>
    </row>
    <row r="61" spans="2:4">
      <c r="B61" t="s">
        <v>3577</v>
      </c>
      <c r="C61" s="95">
        <v>1620.5093199841438</v>
      </c>
      <c r="D61" s="96">
        <v>48482</v>
      </c>
    </row>
    <row r="62" spans="2:4">
      <c r="B62" t="s">
        <v>4089</v>
      </c>
      <c r="C62" s="95">
        <v>5725.96216</v>
      </c>
      <c r="D62" s="96">
        <v>48700</v>
      </c>
    </row>
    <row r="63" spans="2:4">
      <c r="B63" t="s">
        <v>3658</v>
      </c>
      <c r="C63" s="95">
        <v>603.60839197539292</v>
      </c>
      <c r="D63" s="96">
        <v>48844</v>
      </c>
    </row>
    <row r="64" spans="2:4">
      <c r="B64" t="s">
        <v>4084</v>
      </c>
      <c r="C64" s="95">
        <v>9886.4051600000003</v>
      </c>
      <c r="D64" s="96">
        <v>50256</v>
      </c>
    </row>
    <row r="65" spans="2:4">
      <c r="B65" t="s">
        <v>4062</v>
      </c>
      <c r="C65" s="95">
        <v>2439.0681484109223</v>
      </c>
      <c r="D65" s="96">
        <v>52047</v>
      </c>
    </row>
    <row r="66" spans="2:4">
      <c r="B66"/>
      <c r="C66" s="77"/>
    </row>
    <row r="67" spans="2:4">
      <c r="B67" s="79" t="s">
        <v>237</v>
      </c>
      <c r="C67" s="81">
        <f>SUM(C68:C229)</f>
        <v>1076610.4705340513</v>
      </c>
    </row>
    <row r="68" spans="2:4">
      <c r="B68" t="s">
        <v>3933</v>
      </c>
      <c r="C68" s="95">
        <v>37.980561898664966</v>
      </c>
      <c r="D68" s="96">
        <v>45126</v>
      </c>
    </row>
    <row r="69" spans="2:4">
      <c r="B69" t="s">
        <v>4106</v>
      </c>
      <c r="C69" s="95">
        <v>616.32380000000001</v>
      </c>
      <c r="D69" s="96">
        <v>45138</v>
      </c>
    </row>
    <row r="70" spans="2:4">
      <c r="B70" t="s">
        <v>3929</v>
      </c>
      <c r="C70" s="95">
        <v>1776.5543888241286</v>
      </c>
      <c r="D70" s="96">
        <v>45187</v>
      </c>
    </row>
    <row r="71" spans="2:4">
      <c r="B71" t="s">
        <v>4105</v>
      </c>
      <c r="C71" s="95">
        <v>344.4374851</v>
      </c>
      <c r="D71" s="96">
        <v>45201</v>
      </c>
    </row>
    <row r="72" spans="2:4">
      <c r="B72" t="s">
        <v>4122</v>
      </c>
      <c r="C72" s="95">
        <v>10795.0888978</v>
      </c>
      <c r="D72" s="96">
        <v>45343</v>
      </c>
    </row>
    <row r="73" spans="2:4">
      <c r="B73" t="s">
        <v>4104</v>
      </c>
      <c r="C73" s="95">
        <v>452.81710000000004</v>
      </c>
      <c r="D73" s="96">
        <v>45358</v>
      </c>
    </row>
    <row r="74" spans="2:4">
      <c r="B74" t="s">
        <v>3877</v>
      </c>
      <c r="C74" s="95">
        <v>118.25223378658491</v>
      </c>
      <c r="D74" s="96">
        <v>45371</v>
      </c>
    </row>
    <row r="75" spans="2:4">
      <c r="B75" t="s">
        <v>4111</v>
      </c>
      <c r="C75" s="95">
        <v>3563.9576144509506</v>
      </c>
      <c r="D75" s="96">
        <v>45383</v>
      </c>
    </row>
    <row r="76" spans="2:4">
      <c r="B76" t="s">
        <v>4128</v>
      </c>
      <c r="C76" s="95">
        <v>3763.5152940672842</v>
      </c>
      <c r="D76" s="96">
        <v>45485</v>
      </c>
    </row>
    <row r="77" spans="2:4">
      <c r="B77" t="s">
        <v>4118</v>
      </c>
      <c r="C77" s="95">
        <v>4434.0960829500009</v>
      </c>
      <c r="D77" s="96">
        <v>45494</v>
      </c>
    </row>
    <row r="78" spans="2:4">
      <c r="B78" t="s">
        <v>4103</v>
      </c>
      <c r="C78" s="95">
        <v>1186.4409981076485</v>
      </c>
      <c r="D78" s="96">
        <v>45515</v>
      </c>
    </row>
    <row r="79" spans="2:4">
      <c r="B79" t="s">
        <v>4103</v>
      </c>
      <c r="C79" s="95">
        <v>850.60099426690897</v>
      </c>
      <c r="D79" s="96">
        <v>45515</v>
      </c>
    </row>
    <row r="80" spans="2:4">
      <c r="B80" t="s">
        <v>4136</v>
      </c>
      <c r="C80" s="95">
        <v>16513.064094830002</v>
      </c>
      <c r="D80" s="96">
        <v>45557</v>
      </c>
    </row>
    <row r="81" spans="2:4">
      <c r="B81" t="s">
        <v>3961</v>
      </c>
      <c r="C81" s="95">
        <v>2423.6837955694855</v>
      </c>
      <c r="D81" s="96">
        <v>45602</v>
      </c>
    </row>
    <row r="82" spans="2:4">
      <c r="B82" t="s">
        <v>3890</v>
      </c>
      <c r="C82" s="95">
        <v>2921.7780400000001</v>
      </c>
      <c r="D82" s="96">
        <v>45615</v>
      </c>
    </row>
    <row r="83" spans="2:4">
      <c r="B83" t="s">
        <v>4127</v>
      </c>
      <c r="C83" s="95">
        <v>1246.3737405750003</v>
      </c>
      <c r="D83" s="96">
        <v>45710</v>
      </c>
    </row>
    <row r="84" spans="2:4">
      <c r="B84" t="s">
        <v>4107</v>
      </c>
      <c r="C84" s="95">
        <v>3411.0703462800002</v>
      </c>
      <c r="D84" s="96">
        <v>45748</v>
      </c>
    </row>
    <row r="85" spans="2:4">
      <c r="B85" t="s">
        <v>4135</v>
      </c>
      <c r="C85" s="95">
        <v>204.19325251254</v>
      </c>
      <c r="D85" s="96">
        <v>45777</v>
      </c>
    </row>
    <row r="86" spans="2:4">
      <c r="B86" t="s">
        <v>4137</v>
      </c>
      <c r="C86" s="95">
        <v>4216.5643664790014</v>
      </c>
      <c r="D86" s="96">
        <v>45778</v>
      </c>
    </row>
    <row r="87" spans="2:4">
      <c r="B87" t="s">
        <v>4108</v>
      </c>
      <c r="C87" s="95">
        <v>2147.3174589999999</v>
      </c>
      <c r="D87" s="96">
        <v>45798</v>
      </c>
    </row>
    <row r="88" spans="2:4">
      <c r="B88" t="s">
        <v>4109</v>
      </c>
      <c r="C88" s="95">
        <v>2590.0287356250001</v>
      </c>
      <c r="D88" s="96">
        <v>45806</v>
      </c>
    </row>
    <row r="89" spans="2:4">
      <c r="B89" t="s">
        <v>3867</v>
      </c>
      <c r="C89" s="95">
        <v>276.34682866954086</v>
      </c>
      <c r="D89" s="96">
        <v>45830</v>
      </c>
    </row>
    <row r="90" spans="2:4">
      <c r="B90" t="s">
        <v>4110</v>
      </c>
      <c r="C90" s="95">
        <v>1204.4088749938503</v>
      </c>
      <c r="D90" s="96">
        <v>45838</v>
      </c>
    </row>
    <row r="91" spans="2:4">
      <c r="B91" t="s">
        <v>4112</v>
      </c>
      <c r="C91" s="95">
        <v>78.777144000000007</v>
      </c>
      <c r="D91" s="96">
        <v>45855</v>
      </c>
    </row>
    <row r="92" spans="2:4">
      <c r="B92" t="s">
        <v>4148</v>
      </c>
      <c r="C92" s="95">
        <v>749.35179675000006</v>
      </c>
      <c r="D92" s="96">
        <v>45869</v>
      </c>
    </row>
    <row r="93" spans="2:4">
      <c r="B93" t="s">
        <v>4153</v>
      </c>
      <c r="C93" s="95">
        <v>2164.5650250000003</v>
      </c>
      <c r="D93" s="96">
        <v>45869</v>
      </c>
    </row>
    <row r="94" spans="2:4">
      <c r="B94" t="s">
        <v>4194</v>
      </c>
      <c r="C94" s="95">
        <v>12345.880880859</v>
      </c>
      <c r="D94" s="96">
        <v>45930</v>
      </c>
    </row>
    <row r="95" spans="2:4">
      <c r="B95" t="s">
        <v>4146</v>
      </c>
      <c r="C95" s="95">
        <v>39.94053615</v>
      </c>
      <c r="D95" s="96">
        <v>45939</v>
      </c>
    </row>
    <row r="96" spans="2:4">
      <c r="B96" t="s">
        <v>4120</v>
      </c>
      <c r="C96" s="95">
        <v>7208.1419123600008</v>
      </c>
      <c r="D96" s="96">
        <v>46012</v>
      </c>
    </row>
    <row r="97" spans="2:4">
      <c r="B97" t="s">
        <v>3847</v>
      </c>
      <c r="C97" s="95">
        <v>588.04154971128014</v>
      </c>
      <c r="D97" s="96">
        <v>46014</v>
      </c>
    </row>
    <row r="98" spans="2:4">
      <c r="B98" t="s">
        <v>4115</v>
      </c>
      <c r="C98" s="95">
        <v>3943.2337450000005</v>
      </c>
      <c r="D98" s="96">
        <v>46054</v>
      </c>
    </row>
    <row r="99" spans="2:4">
      <c r="B99" t="s">
        <v>4113</v>
      </c>
      <c r="C99" s="95">
        <v>6632.2917807700005</v>
      </c>
      <c r="D99" s="96">
        <v>46082</v>
      </c>
    </row>
    <row r="100" spans="2:4">
      <c r="B100" t="s">
        <v>4187</v>
      </c>
      <c r="C100" s="95">
        <v>33.776486000000006</v>
      </c>
      <c r="D100" s="96">
        <v>46082</v>
      </c>
    </row>
    <row r="101" spans="2:4">
      <c r="B101" t="s">
        <v>4189</v>
      </c>
      <c r="C101" s="95">
        <v>8811.9292870000008</v>
      </c>
      <c r="D101" s="96">
        <v>46112</v>
      </c>
    </row>
    <row r="102" spans="2:4">
      <c r="B102" t="s">
        <v>4204</v>
      </c>
      <c r="C102" s="95">
        <v>13596.685304770002</v>
      </c>
      <c r="D102" s="96">
        <v>46149</v>
      </c>
    </row>
    <row r="103" spans="2:4">
      <c r="B103" t="s">
        <v>4133</v>
      </c>
      <c r="C103" s="95">
        <v>6854.3887130000003</v>
      </c>
      <c r="D103" s="96">
        <v>46201</v>
      </c>
    </row>
    <row r="104" spans="2:4">
      <c r="B104" t="s">
        <v>4181</v>
      </c>
      <c r="C104" s="95">
        <v>3620.5168960000001</v>
      </c>
      <c r="D104" s="96">
        <v>46203</v>
      </c>
    </row>
    <row r="105" spans="2:4">
      <c r="B105" t="s">
        <v>4145</v>
      </c>
      <c r="C105" s="95">
        <v>647.27353632000006</v>
      </c>
      <c r="D105" s="96">
        <v>46326</v>
      </c>
    </row>
    <row r="106" spans="2:4">
      <c r="B106" t="s">
        <v>4160</v>
      </c>
      <c r="C106" s="95">
        <v>21.853629680000001</v>
      </c>
      <c r="D106" s="96">
        <v>46326</v>
      </c>
    </row>
    <row r="107" spans="2:4">
      <c r="B107" t="s">
        <v>4183</v>
      </c>
      <c r="C107" s="95">
        <v>144.70110849000002</v>
      </c>
      <c r="D107" s="96">
        <v>46326</v>
      </c>
    </row>
    <row r="108" spans="2:4">
      <c r="B108" t="s">
        <v>4184</v>
      </c>
      <c r="C108" s="95">
        <v>146.20199905999999</v>
      </c>
      <c r="D108" s="96">
        <v>46326</v>
      </c>
    </row>
    <row r="109" spans="2:4">
      <c r="B109" t="s">
        <v>4188</v>
      </c>
      <c r="C109" s="95">
        <v>228.65929885000003</v>
      </c>
      <c r="D109" s="96">
        <v>46326</v>
      </c>
    </row>
    <row r="110" spans="2:4">
      <c r="B110" t="s">
        <v>4200</v>
      </c>
      <c r="C110" s="95">
        <v>139.68420153000002</v>
      </c>
      <c r="D110" s="96">
        <v>46326</v>
      </c>
    </row>
    <row r="111" spans="2:4">
      <c r="B111" t="s">
        <v>4117</v>
      </c>
      <c r="C111" s="95">
        <v>2925.6348069999999</v>
      </c>
      <c r="D111" s="96">
        <v>46371</v>
      </c>
    </row>
    <row r="112" spans="2:4">
      <c r="B112" t="s">
        <v>4171</v>
      </c>
      <c r="C112" s="95">
        <v>9763.889467242263</v>
      </c>
      <c r="D112" s="96">
        <v>46417</v>
      </c>
    </row>
    <row r="113" spans="2:4">
      <c r="B113" t="s">
        <v>3894</v>
      </c>
      <c r="C113" s="95">
        <v>4799.2657187402401</v>
      </c>
      <c r="D113" s="96">
        <v>46418</v>
      </c>
    </row>
    <row r="114" spans="2:4">
      <c r="B114" t="s">
        <v>4172</v>
      </c>
      <c r="C114" s="95">
        <v>13496.54036886</v>
      </c>
      <c r="D114" s="96">
        <v>46465</v>
      </c>
    </row>
    <row r="115" spans="2:4">
      <c r="B115" t="s">
        <v>4125</v>
      </c>
      <c r="C115" s="95">
        <v>2052.1445790000002</v>
      </c>
      <c r="D115" s="96">
        <v>46482</v>
      </c>
    </row>
    <row r="116" spans="2:4">
      <c r="B116" t="s">
        <v>4156</v>
      </c>
      <c r="C116" s="95">
        <v>872.52878763000012</v>
      </c>
      <c r="D116" s="96">
        <v>46524</v>
      </c>
    </row>
    <row r="117" spans="2:4">
      <c r="B117" t="s">
        <v>4164</v>
      </c>
      <c r="C117" s="95">
        <v>5171.7474299999994</v>
      </c>
      <c r="D117" s="96">
        <v>46572</v>
      </c>
    </row>
    <row r="118" spans="2:4">
      <c r="B118" t="s">
        <v>4161</v>
      </c>
      <c r="C118" s="95">
        <v>15059.934217395003</v>
      </c>
      <c r="D118" s="96">
        <v>46573</v>
      </c>
    </row>
    <row r="119" spans="2:4">
      <c r="B119" t="s">
        <v>4126</v>
      </c>
      <c r="C119" s="95">
        <v>6902.4766458200002</v>
      </c>
      <c r="D119" s="96">
        <v>46601</v>
      </c>
    </row>
    <row r="120" spans="2:4">
      <c r="B120" t="s">
        <v>4134</v>
      </c>
      <c r="C120" s="95">
        <v>4960.5409701900007</v>
      </c>
      <c r="D120" s="96">
        <v>46601</v>
      </c>
    </row>
    <row r="121" spans="2:4">
      <c r="B121" t="s">
        <v>4144</v>
      </c>
      <c r="C121" s="95">
        <v>2513.6948933400004</v>
      </c>
      <c r="D121" s="96">
        <v>46637</v>
      </c>
    </row>
    <row r="122" spans="2:4">
      <c r="B122" t="s">
        <v>4155</v>
      </c>
      <c r="C122" s="95">
        <v>18723.05573765</v>
      </c>
      <c r="D122" s="96">
        <v>46643</v>
      </c>
    </row>
    <row r="123" spans="2:4">
      <c r="B123" t="s">
        <v>4210</v>
      </c>
      <c r="C123" s="95">
        <v>8327.3579604200022</v>
      </c>
      <c r="D123" s="96">
        <v>46660</v>
      </c>
    </row>
    <row r="124" spans="2:4">
      <c r="B124" t="s">
        <v>4121</v>
      </c>
      <c r="C124" s="95">
        <v>1903.9268933169069</v>
      </c>
      <c r="D124" s="96">
        <v>46722</v>
      </c>
    </row>
    <row r="125" spans="2:4">
      <c r="B125" t="s">
        <v>4225</v>
      </c>
      <c r="C125" s="95">
        <v>23598.201995069998</v>
      </c>
      <c r="D125" s="96">
        <v>46722</v>
      </c>
    </row>
    <row r="126" spans="2:4">
      <c r="B126" t="s">
        <v>4239</v>
      </c>
      <c r="C126" s="95">
        <v>1684.3630620000001</v>
      </c>
      <c r="D126" s="96">
        <v>46722</v>
      </c>
    </row>
    <row r="127" spans="2:4">
      <c r="B127" t="s">
        <v>4139</v>
      </c>
      <c r="C127" s="95">
        <v>5098.6784496199998</v>
      </c>
      <c r="D127" s="96">
        <v>46742</v>
      </c>
    </row>
    <row r="128" spans="2:4">
      <c r="B128" t="s">
        <v>4147</v>
      </c>
      <c r="C128" s="95">
        <v>601.66036700000006</v>
      </c>
      <c r="D128" s="96">
        <v>46742</v>
      </c>
    </row>
    <row r="129" spans="2:4">
      <c r="B129" t="s">
        <v>4203</v>
      </c>
      <c r="C129" s="95">
        <v>8280.6953371599993</v>
      </c>
      <c r="D129" s="96">
        <v>46742</v>
      </c>
    </row>
    <row r="130" spans="2:4">
      <c r="B130" t="s">
        <v>4217</v>
      </c>
      <c r="C130" s="95">
        <v>14401.356767829999</v>
      </c>
      <c r="D130" s="96">
        <v>46752</v>
      </c>
    </row>
    <row r="131" spans="2:4">
      <c r="B131" t="s">
        <v>4219</v>
      </c>
      <c r="C131" s="95">
        <v>3946.3095940904823</v>
      </c>
      <c r="D131" s="96">
        <v>46753</v>
      </c>
    </row>
    <row r="132" spans="2:4">
      <c r="B132" t="s">
        <v>4162</v>
      </c>
      <c r="C132" s="95">
        <v>2425.3839960915648</v>
      </c>
      <c r="D132" s="96">
        <v>46794</v>
      </c>
    </row>
    <row r="133" spans="2:4">
      <c r="B133" t="s">
        <v>4132</v>
      </c>
      <c r="C133" s="95">
        <v>3362.6860134900003</v>
      </c>
      <c r="D133" s="96">
        <v>46844</v>
      </c>
    </row>
    <row r="134" spans="2:4">
      <c r="B134" t="s">
        <v>4131</v>
      </c>
      <c r="C134" s="95">
        <v>3904.6668690000006</v>
      </c>
      <c r="D134" s="96">
        <v>46938</v>
      </c>
    </row>
    <row r="135" spans="2:4">
      <c r="B135" t="s">
        <v>4141</v>
      </c>
      <c r="C135" s="95">
        <v>6640.3187664900006</v>
      </c>
      <c r="D135" s="96">
        <v>46971</v>
      </c>
    </row>
    <row r="136" spans="2:4">
      <c r="B136" t="s">
        <v>4180</v>
      </c>
      <c r="C136" s="95">
        <v>8385.9740606227515</v>
      </c>
      <c r="D136" s="96">
        <v>46997</v>
      </c>
    </row>
    <row r="137" spans="2:4">
      <c r="B137" t="s">
        <v>4215</v>
      </c>
      <c r="C137" s="95">
        <v>11970.749697165453</v>
      </c>
      <c r="D137" s="96">
        <v>46997</v>
      </c>
    </row>
    <row r="138" spans="2:4">
      <c r="B138" t="s">
        <v>4119</v>
      </c>
      <c r="C138" s="95">
        <v>2197.2449259999999</v>
      </c>
      <c r="D138" s="96">
        <v>47031</v>
      </c>
    </row>
    <row r="139" spans="2:4">
      <c r="B139" t="s">
        <v>4182</v>
      </c>
      <c r="C139" s="95">
        <v>9672.5919480000011</v>
      </c>
      <c r="D139" s="96">
        <v>47082</v>
      </c>
    </row>
    <row r="140" spans="2:4">
      <c r="B140" t="s">
        <v>4149</v>
      </c>
      <c r="C140" s="95">
        <v>1863.1702240000002</v>
      </c>
      <c r="D140" s="96">
        <v>47107</v>
      </c>
    </row>
    <row r="141" spans="2:4">
      <c r="B141" t="s">
        <v>4150</v>
      </c>
      <c r="C141" s="95">
        <v>3545.1068863099999</v>
      </c>
      <c r="D141" s="96">
        <v>47119</v>
      </c>
    </row>
    <row r="142" spans="2:4">
      <c r="B142" t="s">
        <v>4151</v>
      </c>
      <c r="C142" s="95">
        <v>2488.3487574400001</v>
      </c>
      <c r="D142" s="96">
        <v>47119</v>
      </c>
    </row>
    <row r="143" spans="2:4">
      <c r="B143" t="s">
        <v>4152</v>
      </c>
      <c r="C143" s="95">
        <v>1297.1797960113001</v>
      </c>
      <c r="D143" s="96">
        <v>47119</v>
      </c>
    </row>
    <row r="144" spans="2:4">
      <c r="B144" t="s">
        <v>4163</v>
      </c>
      <c r="C144" s="95">
        <v>8.8886924099999991</v>
      </c>
      <c r="D144" s="96">
        <v>47119</v>
      </c>
    </row>
    <row r="145" spans="2:4">
      <c r="B145" t="s">
        <v>4168</v>
      </c>
      <c r="C145" s="95">
        <v>726.65928000000008</v>
      </c>
      <c r="D145" s="96">
        <v>47119</v>
      </c>
    </row>
    <row r="146" spans="2:4">
      <c r="B146" t="s">
        <v>4114</v>
      </c>
      <c r="C146" s="95">
        <v>4006.6190000000001</v>
      </c>
      <c r="D146" s="96">
        <v>47177</v>
      </c>
    </row>
    <row r="147" spans="2:4">
      <c r="B147" t="s">
        <v>4129</v>
      </c>
      <c r="C147" s="95">
        <v>6012.6407961000004</v>
      </c>
      <c r="D147" s="96">
        <v>47178</v>
      </c>
    </row>
    <row r="148" spans="2:4">
      <c r="B148" t="s">
        <v>4176</v>
      </c>
      <c r="C148" s="95">
        <v>9596.1132809999999</v>
      </c>
      <c r="D148" s="96">
        <v>47201</v>
      </c>
    </row>
    <row r="149" spans="2:4">
      <c r="B149" t="s">
        <v>4166</v>
      </c>
      <c r="C149" s="95">
        <v>7011.0773937699996</v>
      </c>
      <c r="D149" s="96">
        <v>47209</v>
      </c>
    </row>
    <row r="150" spans="2:4">
      <c r="B150" t="s">
        <v>4237</v>
      </c>
      <c r="C150" s="95">
        <v>794.35891222999999</v>
      </c>
      <c r="D150" s="96">
        <v>47209</v>
      </c>
    </row>
    <row r="151" spans="2:4">
      <c r="B151" t="s">
        <v>4191</v>
      </c>
      <c r="C151" s="95">
        <v>5549.1421550000005</v>
      </c>
      <c r="D151" s="96">
        <v>47236</v>
      </c>
    </row>
    <row r="152" spans="2:4">
      <c r="B152" t="s">
        <v>4154</v>
      </c>
      <c r="C152" s="95">
        <v>1302.8869569999999</v>
      </c>
      <c r="D152" s="96">
        <v>47239</v>
      </c>
    </row>
    <row r="153" spans="2:4">
      <c r="B153" t="s">
        <v>4157</v>
      </c>
      <c r="C153" s="95">
        <v>1977.7331540488501</v>
      </c>
      <c r="D153" s="96">
        <v>47255</v>
      </c>
    </row>
    <row r="154" spans="2:4">
      <c r="B154" t="s">
        <v>4123</v>
      </c>
      <c r="C154" s="95">
        <v>1381.6244000000002</v>
      </c>
      <c r="D154" s="96">
        <v>47262</v>
      </c>
    </row>
    <row r="155" spans="2:4">
      <c r="B155" t="s">
        <v>4124</v>
      </c>
      <c r="C155" s="95">
        <v>158.10235753000001</v>
      </c>
      <c r="D155" s="96">
        <v>47262</v>
      </c>
    </row>
    <row r="156" spans="2:4">
      <c r="B156" t="s">
        <v>4159</v>
      </c>
      <c r="C156" s="95">
        <v>603.53470104165001</v>
      </c>
      <c r="D156" s="96">
        <v>47270</v>
      </c>
    </row>
    <row r="157" spans="2:4">
      <c r="B157" t="s">
        <v>4197</v>
      </c>
      <c r="C157" s="95">
        <v>3463.9567980000006</v>
      </c>
      <c r="D157" s="96">
        <v>47301</v>
      </c>
    </row>
    <row r="158" spans="2:4">
      <c r="B158" t="s">
        <v>4201</v>
      </c>
      <c r="C158" s="95">
        <v>15581.167798030003</v>
      </c>
      <c r="D158" s="96">
        <v>47301</v>
      </c>
    </row>
    <row r="159" spans="2:4">
      <c r="B159" t="s">
        <v>4211</v>
      </c>
      <c r="C159" s="95">
        <v>5902.1755460000013</v>
      </c>
      <c r="D159" s="96">
        <v>47301</v>
      </c>
    </row>
    <row r="160" spans="2:4">
      <c r="B160" t="s">
        <v>4165</v>
      </c>
      <c r="C160" s="95">
        <v>10437.828168000002</v>
      </c>
      <c r="D160" s="96">
        <v>47392</v>
      </c>
    </row>
    <row r="161" spans="2:4">
      <c r="B161" t="s">
        <v>4216</v>
      </c>
      <c r="C161" s="95">
        <v>15044.852458000001</v>
      </c>
      <c r="D161" s="96">
        <v>47398</v>
      </c>
    </row>
    <row r="162" spans="2:4">
      <c r="B162" t="s">
        <v>4167</v>
      </c>
      <c r="C162" s="95">
        <v>3073.5684913950004</v>
      </c>
      <c r="D162" s="96">
        <v>47407</v>
      </c>
    </row>
    <row r="163" spans="2:4">
      <c r="B163" t="s">
        <v>4173</v>
      </c>
      <c r="C163" s="95">
        <v>432.96682199999998</v>
      </c>
      <c r="D163" s="96">
        <v>47447</v>
      </c>
    </row>
    <row r="164" spans="2:4">
      <c r="B164" t="s">
        <v>4192</v>
      </c>
      <c r="C164" s="95">
        <v>24.769243000000003</v>
      </c>
      <c r="D164" s="96">
        <v>47453</v>
      </c>
    </row>
    <row r="165" spans="2:4">
      <c r="B165" t="s">
        <v>4206</v>
      </c>
      <c r="C165" s="95">
        <v>5366.49116882</v>
      </c>
      <c r="D165" s="96">
        <v>47463</v>
      </c>
    </row>
    <row r="166" spans="2:4">
      <c r="B166" t="s">
        <v>4214</v>
      </c>
      <c r="C166" s="95">
        <v>2063.2002047158421</v>
      </c>
      <c r="D166" s="96">
        <v>47467</v>
      </c>
    </row>
    <row r="167" spans="2:4">
      <c r="B167" t="s">
        <v>2856</v>
      </c>
      <c r="C167" s="95">
        <v>1491.1311077886228</v>
      </c>
      <c r="D167" s="96">
        <v>47467</v>
      </c>
    </row>
    <row r="168" spans="2:4">
      <c r="B168" t="s">
        <v>2576</v>
      </c>
      <c r="C168" s="95">
        <v>14863.961938110002</v>
      </c>
      <c r="D168" s="96">
        <v>47528</v>
      </c>
    </row>
    <row r="169" spans="2:4">
      <c r="B169" t="s">
        <v>4174</v>
      </c>
      <c r="C169" s="95">
        <v>9288.5339767950009</v>
      </c>
      <c r="D169" s="96">
        <v>47574</v>
      </c>
    </row>
    <row r="170" spans="2:4">
      <c r="B170" t="s">
        <v>4234</v>
      </c>
      <c r="C170" s="95">
        <v>6675.3561470000004</v>
      </c>
      <c r="D170" s="96">
        <v>47599</v>
      </c>
    </row>
    <row r="171" spans="2:4">
      <c r="B171" t="s">
        <v>4228</v>
      </c>
      <c r="C171" s="95">
        <v>52074.546703260261</v>
      </c>
      <c r="D171" s="96">
        <v>47665</v>
      </c>
    </row>
    <row r="172" spans="2:4">
      <c r="B172" t="s">
        <v>4233</v>
      </c>
      <c r="C172" s="95">
        <v>21468.075927488411</v>
      </c>
      <c r="D172" s="96">
        <v>47665</v>
      </c>
    </row>
    <row r="173" spans="2:4">
      <c r="B173" t="s">
        <v>4170</v>
      </c>
      <c r="C173" s="95">
        <v>13420.277844</v>
      </c>
      <c r="D173" s="96">
        <v>47715</v>
      </c>
    </row>
    <row r="174" spans="2:4">
      <c r="B174" t="s">
        <v>4177</v>
      </c>
      <c r="C174" s="95">
        <v>26192.722762000001</v>
      </c>
      <c r="D174" s="96">
        <v>47715</v>
      </c>
    </row>
    <row r="175" spans="2:4">
      <c r="B175" t="s">
        <v>4236</v>
      </c>
      <c r="C175" s="95">
        <v>767.01177814500011</v>
      </c>
      <c r="D175" s="96">
        <v>47715</v>
      </c>
    </row>
    <row r="176" spans="2:4">
      <c r="B176" t="s">
        <v>4193</v>
      </c>
      <c r="C176" s="95">
        <v>20370.572</v>
      </c>
      <c r="D176" s="96">
        <v>47735</v>
      </c>
    </row>
    <row r="177" spans="2:4">
      <c r="B177" t="s">
        <v>4185</v>
      </c>
      <c r="C177" s="95">
        <v>2744.8299780000002</v>
      </c>
      <c r="D177" s="96">
        <v>47756</v>
      </c>
    </row>
    <row r="178" spans="2:4">
      <c r="B178" t="s">
        <v>4235</v>
      </c>
      <c r="C178" s="95">
        <v>21855.043227895043</v>
      </c>
      <c r="D178" s="96">
        <v>47832</v>
      </c>
    </row>
    <row r="179" spans="2:4">
      <c r="B179" t="s">
        <v>4198</v>
      </c>
      <c r="C179" s="95">
        <v>2755.5247911150004</v>
      </c>
      <c r="D179" s="96">
        <v>47848</v>
      </c>
    </row>
    <row r="180" spans="2:4">
      <c r="B180" t="s">
        <v>4213</v>
      </c>
      <c r="C180" s="95">
        <v>7566.2776747414764</v>
      </c>
      <c r="D180" s="96">
        <v>47848</v>
      </c>
    </row>
    <row r="181" spans="2:4">
      <c r="B181" t="s">
        <v>2640</v>
      </c>
      <c r="C181" s="95">
        <v>3468.5970078379746</v>
      </c>
      <c r="D181" s="96">
        <v>47848</v>
      </c>
    </row>
    <row r="182" spans="2:4">
      <c r="B182" t="s">
        <v>4178</v>
      </c>
      <c r="C182" s="95">
        <v>11579.267880854102</v>
      </c>
      <c r="D182" s="96">
        <v>47849</v>
      </c>
    </row>
    <row r="183" spans="2:4">
      <c r="B183" t="s">
        <v>4242</v>
      </c>
      <c r="C183" s="95">
        <v>27678.00872075</v>
      </c>
      <c r="D183" s="96">
        <v>47927</v>
      </c>
    </row>
    <row r="184" spans="2:4">
      <c r="B184" t="s">
        <v>2592</v>
      </c>
      <c r="C184" s="95">
        <v>32294.846093370703</v>
      </c>
      <c r="D184" s="96">
        <v>47937</v>
      </c>
    </row>
    <row r="185" spans="2:4">
      <c r="B185" t="s">
        <v>4195</v>
      </c>
      <c r="C185" s="95">
        <v>6564.3811097899998</v>
      </c>
      <c r="D185" s="96">
        <v>47987</v>
      </c>
    </row>
    <row r="186" spans="2:4">
      <c r="B186" t="s">
        <v>4140</v>
      </c>
      <c r="C186" s="95">
        <v>7439.1073979000003</v>
      </c>
      <c r="D186" s="96">
        <v>47992</v>
      </c>
    </row>
    <row r="187" spans="2:4">
      <c r="B187" t="s">
        <v>4158</v>
      </c>
      <c r="C187" s="95">
        <v>6379.3919999999998</v>
      </c>
      <c r="D187" s="96">
        <v>48004</v>
      </c>
    </row>
    <row r="188" spans="2:4">
      <c r="B188" t="s">
        <v>4202</v>
      </c>
      <c r="C188" s="95">
        <v>2168.3120098234504</v>
      </c>
      <c r="D188" s="96">
        <v>48029</v>
      </c>
    </row>
    <row r="189" spans="2:4">
      <c r="B189" t="s">
        <v>4199</v>
      </c>
      <c r="C189" s="95">
        <v>46.700705880000001</v>
      </c>
      <c r="D189" s="96">
        <v>48030</v>
      </c>
    </row>
    <row r="190" spans="2:4">
      <c r="B190" t="s">
        <v>2642</v>
      </c>
      <c r="C190" s="95">
        <v>7418.1526475850005</v>
      </c>
      <c r="D190" s="96">
        <v>48054</v>
      </c>
    </row>
    <row r="191" spans="2:4">
      <c r="B191" t="s">
        <v>4142</v>
      </c>
      <c r="C191" s="95">
        <v>930.20139118000009</v>
      </c>
      <c r="D191" s="96">
        <v>48069</v>
      </c>
    </row>
    <row r="192" spans="2:4">
      <c r="B192" t="s">
        <v>4220</v>
      </c>
      <c r="C192" s="95">
        <v>14446.233202833249</v>
      </c>
      <c r="D192" s="96">
        <v>48121</v>
      </c>
    </row>
    <row r="193" spans="2:4">
      <c r="B193" t="s">
        <v>4221</v>
      </c>
      <c r="C193" s="95">
        <v>3833.8079559185571</v>
      </c>
      <c r="D193" s="96">
        <v>48121</v>
      </c>
    </row>
    <row r="194" spans="2:4">
      <c r="B194" t="s">
        <v>4212</v>
      </c>
      <c r="C194" s="95">
        <v>30.396313252870694</v>
      </c>
      <c r="D194" s="96">
        <v>48122</v>
      </c>
    </row>
    <row r="195" spans="2:4">
      <c r="B195" t="s">
        <v>4209</v>
      </c>
      <c r="C195" s="95">
        <v>576.56963654999993</v>
      </c>
      <c r="D195" s="96">
        <v>48151</v>
      </c>
    </row>
    <row r="196" spans="2:4">
      <c r="B196" t="s">
        <v>4207</v>
      </c>
      <c r="C196" s="95">
        <v>11854.297133740001</v>
      </c>
      <c r="D196" s="96">
        <v>48176</v>
      </c>
    </row>
    <row r="197" spans="2:4">
      <c r="B197" t="s">
        <v>2862</v>
      </c>
      <c r="C197" s="95">
        <v>8236.7949922376356</v>
      </c>
      <c r="D197" s="96">
        <v>48180</v>
      </c>
    </row>
    <row r="198" spans="2:4">
      <c r="B198" t="s">
        <v>4143</v>
      </c>
      <c r="C198" s="95">
        <v>1434.24681528</v>
      </c>
      <c r="D198" s="96">
        <v>48213</v>
      </c>
    </row>
    <row r="199" spans="2:4">
      <c r="B199" t="s">
        <v>4186</v>
      </c>
      <c r="C199" s="95">
        <v>655.39014788000009</v>
      </c>
      <c r="D199" s="96">
        <v>48213</v>
      </c>
    </row>
    <row r="200" spans="2:4">
      <c r="B200" t="s">
        <v>4226</v>
      </c>
      <c r="C200" s="95">
        <v>10887.31312893</v>
      </c>
      <c r="D200" s="96">
        <v>48234</v>
      </c>
    </row>
    <row r="201" spans="2:4">
      <c r="B201" t="s">
        <v>4179</v>
      </c>
      <c r="C201" s="95">
        <v>3517.2382410000005</v>
      </c>
      <c r="D201" s="96">
        <v>48268</v>
      </c>
    </row>
    <row r="202" spans="2:4">
      <c r="B202" t="s">
        <v>4218</v>
      </c>
      <c r="C202" s="95">
        <v>1974.579</v>
      </c>
      <c r="D202" s="96">
        <v>48294</v>
      </c>
    </row>
    <row r="203" spans="2:4">
      <c r="B203" t="s">
        <v>4222</v>
      </c>
      <c r="C203" s="95">
        <v>428.91078595275008</v>
      </c>
      <c r="D203" s="96">
        <v>48319</v>
      </c>
    </row>
    <row r="204" spans="2:4">
      <c r="B204" t="s">
        <v>4224</v>
      </c>
      <c r="C204" s="95">
        <v>14282.393635680544</v>
      </c>
      <c r="D204" s="96">
        <v>48332</v>
      </c>
    </row>
    <row r="205" spans="2:4">
      <c r="B205" t="s">
        <v>4230</v>
      </c>
      <c r="C205" s="95">
        <v>15748.295311000002</v>
      </c>
      <c r="D205" s="96">
        <v>48365</v>
      </c>
    </row>
    <row r="206" spans="2:4">
      <c r="B206" t="s">
        <v>4227</v>
      </c>
      <c r="C206" s="95">
        <v>9509.9088420000007</v>
      </c>
      <c r="D206" s="96">
        <v>48366</v>
      </c>
    </row>
    <row r="207" spans="2:4">
      <c r="B207" t="s">
        <v>4231</v>
      </c>
      <c r="C207" s="95">
        <v>9798.7532284666995</v>
      </c>
      <c r="D207" s="96">
        <v>48395</v>
      </c>
    </row>
    <row r="208" spans="2:4">
      <c r="B208" t="s">
        <v>2588</v>
      </c>
      <c r="C208" s="95">
        <v>4654.4067732056437</v>
      </c>
      <c r="D208" s="96">
        <v>48395</v>
      </c>
    </row>
    <row r="209" spans="2:4">
      <c r="B209" t="s">
        <v>4169</v>
      </c>
      <c r="C209" s="95">
        <v>11039.22869399</v>
      </c>
      <c r="D209" s="96">
        <v>48446</v>
      </c>
    </row>
    <row r="210" spans="2:4">
      <c r="B210" t="s">
        <v>4175</v>
      </c>
      <c r="C210" s="95">
        <v>97.079119999999989</v>
      </c>
      <c r="D210" s="96">
        <v>48446</v>
      </c>
    </row>
    <row r="211" spans="2:4">
      <c r="B211" t="s">
        <v>2653</v>
      </c>
      <c r="C211" s="95">
        <v>918.42939200000012</v>
      </c>
      <c r="D211" s="96">
        <v>48466</v>
      </c>
    </row>
    <row r="212" spans="2:4">
      <c r="B212" t="s">
        <v>2651</v>
      </c>
      <c r="C212" s="95">
        <v>1251.5578065000002</v>
      </c>
      <c r="D212" s="96">
        <v>48466</v>
      </c>
    </row>
    <row r="213" spans="2:4">
      <c r="B213" t="s">
        <v>4240</v>
      </c>
      <c r="C213" s="95">
        <v>20197.430737777046</v>
      </c>
      <c r="D213" s="96">
        <v>48669</v>
      </c>
    </row>
    <row r="214" spans="2:4">
      <c r="B214" t="s">
        <v>4243</v>
      </c>
      <c r="C214" s="95">
        <v>31446.938879330082</v>
      </c>
      <c r="D214" s="96">
        <v>48693</v>
      </c>
    </row>
    <row r="215" spans="2:4">
      <c r="B215" t="s">
        <v>4138</v>
      </c>
      <c r="C215" s="95">
        <v>1137.5992309200003</v>
      </c>
      <c r="D215" s="96">
        <v>48723</v>
      </c>
    </row>
    <row r="216" spans="2:4">
      <c r="B216" t="s">
        <v>4238</v>
      </c>
      <c r="C216" s="95">
        <v>11047.142849686337</v>
      </c>
      <c r="D216" s="96">
        <v>48757</v>
      </c>
    </row>
    <row r="217" spans="2:4">
      <c r="B217" t="s">
        <v>4244</v>
      </c>
      <c r="C217" s="95">
        <v>13964.809493571347</v>
      </c>
      <c r="D217" s="96">
        <v>48760</v>
      </c>
    </row>
    <row r="218" spans="2:4">
      <c r="B218" t="s">
        <v>4232</v>
      </c>
      <c r="C218" s="95">
        <v>13433.240017</v>
      </c>
      <c r="D218" s="96">
        <v>48914</v>
      </c>
    </row>
    <row r="219" spans="2:4">
      <c r="B219" t="s">
        <v>4196</v>
      </c>
      <c r="C219" s="95">
        <v>5948.5458518700007</v>
      </c>
      <c r="D219" s="96">
        <v>48942</v>
      </c>
    </row>
    <row r="220" spans="2:4">
      <c r="B220" t="s">
        <v>4208</v>
      </c>
      <c r="C220" s="95">
        <v>4325.9047465000003</v>
      </c>
      <c r="D220" s="96">
        <v>48942</v>
      </c>
    </row>
    <row r="221" spans="2:4">
      <c r="B221" t="s">
        <v>2518</v>
      </c>
      <c r="C221" s="95">
        <v>16004.292354000001</v>
      </c>
      <c r="D221" s="96">
        <v>49405</v>
      </c>
    </row>
    <row r="222" spans="2:4">
      <c r="B222" t="s">
        <v>4223</v>
      </c>
      <c r="C222" s="95">
        <v>13410.219251655</v>
      </c>
      <c r="D222" s="96">
        <v>49427</v>
      </c>
    </row>
    <row r="223" spans="2:4">
      <c r="B223" t="s">
        <v>4130</v>
      </c>
      <c r="C223" s="95">
        <v>17834.331464508959</v>
      </c>
      <c r="D223" s="96">
        <v>50041</v>
      </c>
    </row>
    <row r="224" spans="2:4">
      <c r="B224" t="s">
        <v>4116</v>
      </c>
      <c r="C224" s="95">
        <v>12599.789831370003</v>
      </c>
      <c r="D224" s="96">
        <v>50586</v>
      </c>
    </row>
    <row r="225" spans="2:4">
      <c r="B225" t="s">
        <v>4190</v>
      </c>
      <c r="C225" s="95">
        <v>23656.563748260003</v>
      </c>
      <c r="D225" s="96">
        <v>50586</v>
      </c>
    </row>
    <row r="226" spans="2:4">
      <c r="B226" t="s">
        <v>4205</v>
      </c>
      <c r="C226" s="95">
        <v>4.0648569999999999</v>
      </c>
      <c r="D226" s="96">
        <v>50586</v>
      </c>
    </row>
    <row r="227" spans="2:4">
      <c r="B227" t="s">
        <v>4229</v>
      </c>
      <c r="C227" s="95">
        <v>3762.8644297006513</v>
      </c>
      <c r="D227" s="96">
        <v>50586</v>
      </c>
    </row>
    <row r="228" spans="2:4">
      <c r="B228" t="s">
        <v>4241</v>
      </c>
      <c r="C228" s="95">
        <v>8711.496228</v>
      </c>
      <c r="D228" s="96">
        <v>50586</v>
      </c>
    </row>
    <row r="229" spans="2:4">
      <c r="B229"/>
      <c r="C229" s="77"/>
    </row>
    <row r="231" spans="2:4">
      <c r="B231"/>
      <c r="C231"/>
      <c r="D231"/>
    </row>
    <row r="232" spans="2:4">
      <c r="B232"/>
      <c r="C232"/>
      <c r="D232"/>
    </row>
  </sheetData>
  <sortState xmlns:xlrd2="http://schemas.microsoft.com/office/spreadsheetml/2017/richdata2" ref="A68:BI280">
    <sortCondition ref="D68:D280"/>
  </sortState>
  <mergeCells count="1">
    <mergeCell ref="B7:D7"/>
  </mergeCells>
  <dataValidations count="1">
    <dataValidation allowBlank="1" showInputMessage="1" showErrorMessage="1" sqref="C1:C4 B233:D1048576 E70:XFD1048576 A5:XFD69 A7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4032</v>
      </c>
    </row>
    <row r="3" spans="2:18" s="1" customFormat="1">
      <c r="B3" s="2" t="s">
        <v>2</v>
      </c>
      <c r="C3" s="26" t="s">
        <v>4033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6" t="s">
        <v>173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4032</v>
      </c>
    </row>
    <row r="3" spans="2:18" s="1" customFormat="1">
      <c r="B3" s="2" t="s">
        <v>2</v>
      </c>
      <c r="C3" s="26" t="s">
        <v>4033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6" t="s">
        <v>177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339</v>
      </c>
      <c r="D27" s="16"/>
    </row>
    <row r="28" spans="2:16">
      <c r="B28" t="s">
        <v>341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4032</v>
      </c>
    </row>
    <row r="3" spans="2:23" s="1" customFormat="1">
      <c r="B3" s="2" t="s">
        <v>2</v>
      </c>
      <c r="C3" s="26" t="s">
        <v>4033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6" t="s">
        <v>179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339</v>
      </c>
      <c r="D27" s="16"/>
    </row>
    <row r="28" spans="2:23">
      <c r="B28" t="s">
        <v>340</v>
      </c>
      <c r="D28" s="16"/>
    </row>
    <row r="29" spans="2:23">
      <c r="B29" t="s">
        <v>341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2023-09-07T11:03:13Z</dcterms:modified>
</cp:coreProperties>
</file>