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4-6.2023\רשימות נכסים- 30.6.23\רשימות נכסים- שידור שני- 3.3.23\"/>
    </mc:Choice>
  </mc:AlternateContent>
  <xr:revisionPtr revIDLastSave="0" documentId="13_ncr:1_{5FC5122A-9F22-4E75-A357-46B98AA392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27" l="1"/>
  <c r="C12" i="27"/>
  <c r="C11" i="27"/>
  <c r="C43" i="1" s="1"/>
  <c r="D43" i="1" s="1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11" i="2"/>
  <c r="J50" i="2"/>
  <c r="J49" i="2" s="1"/>
  <c r="J39" i="2"/>
  <c r="J37" i="2"/>
  <c r="J30" i="2"/>
  <c r="J27" i="2"/>
  <c r="J20" i="2"/>
  <c r="J16" i="2"/>
  <c r="J15" i="2"/>
  <c r="J13" i="2" l="1"/>
  <c r="J18" i="2"/>
  <c r="J12" i="2" l="1"/>
  <c r="J11" i="2" l="1"/>
  <c r="K12" i="2"/>
  <c r="K54" i="2" l="1"/>
  <c r="K51" i="2"/>
  <c r="K46" i="2"/>
  <c r="K43" i="2"/>
  <c r="K40" i="2"/>
  <c r="K35" i="2"/>
  <c r="K32" i="2"/>
  <c r="K24" i="2"/>
  <c r="K21" i="2"/>
  <c r="K14" i="2"/>
  <c r="K29" i="2"/>
  <c r="K53" i="2"/>
  <c r="K48" i="2"/>
  <c r="K45" i="2"/>
  <c r="K42" i="2"/>
  <c r="K34" i="2"/>
  <c r="K31" i="2"/>
  <c r="K26" i="2"/>
  <c r="K23" i="2"/>
  <c r="K28" i="2"/>
  <c r="K11" i="2"/>
  <c r="K55" i="2"/>
  <c r="K52" i="2"/>
  <c r="K47" i="2"/>
  <c r="K44" i="2"/>
  <c r="K41" i="2"/>
  <c r="K36" i="2"/>
  <c r="K33" i="2"/>
  <c r="K25" i="2"/>
  <c r="K22" i="2"/>
  <c r="K17" i="2"/>
  <c r="K38" i="2"/>
  <c r="K27" i="2"/>
  <c r="K19" i="2"/>
  <c r="K49" i="2"/>
  <c r="K20" i="2"/>
  <c r="K16" i="2"/>
  <c r="K39" i="2"/>
  <c r="K30" i="2"/>
  <c r="K50" i="2"/>
  <c r="K37" i="2"/>
  <c r="K15" i="2"/>
  <c r="K13" i="2"/>
  <c r="K18" i="2"/>
</calcChain>
</file>

<file path=xl/sharedStrings.xml><?xml version="1.0" encoding="utf-8"?>
<sst xmlns="http://schemas.openxmlformats.org/spreadsheetml/2006/main" count="6135" uniqueCount="1751">
  <si>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</si>
  <si>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</si>
  <si>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</si>
  <si>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</si>
  <si>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</si>
  <si>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</si>
  <si>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</si>
  <si>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</si>
  <si>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</si>
  <si>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</si>
  <si>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</si>
  <si>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</si>
  <si>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</si>
  <si>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</si>
  <si>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</si>
  <si>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</si>
  <si>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</si>
  <si>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</si>
  <si>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</si>
  <si>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</si>
  <si>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</si>
  <si>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</si>
  <si>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</si>
  <si>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</si>
  <si>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</si>
  <si>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</si>
  <si>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</si>
  <si>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</si>
  <si>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</si>
  <si>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</si>
  <si>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</si>
  <si>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</si>
  <si>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</si>
  <si>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</si>
  <si>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</si>
  <si>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</si>
  <si>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</si>
  <si>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</si>
  <si>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</si>
  <si>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</si>
  <si>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</si>
  <si>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</si>
  <si>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</si>
  <si>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</si>
  <si>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</si>
  <si>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</si>
  <si>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</si>
  <si>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</si>
  <si>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</si>
  <si>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</si>
  <si>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</si>
  <si>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</si>
  <si>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</si>
  <si>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</si>
  <si>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</si>
  <si>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</si>
  <si>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</si>
  <si>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</si>
  <si>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</si>
  <si>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</si>
  <si>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</si>
  <si>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</si>
  <si>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</si>
  <si>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</si>
  <si>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</si>
  <si>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</si>
  <si>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</si>
  <si>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</si>
  <si>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</si>
  <si>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</si>
  <si>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</si>
  <si>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</si>
  <si>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</si>
  <si>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</si>
  <si>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</si>
  <si>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</si>
  <si>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</si>
  <si>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</si>
  <si>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</si>
  <si>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</si>
  <si>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</si>
  <si>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</si>
  <si>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</si>
  <si>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</si>
  <si>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</si>
  <si>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</si>
  <si>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</si>
  <si>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</si>
  <si>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</si>
  <si>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</si>
  <si>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</si>
  <si>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</si>
  <si>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</si>
  <si>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</si>
  <si>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</si>
  <si>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</si>
  <si>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</si>
  <si>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</si>
  <si>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</si>
  <si>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</si>
  <si>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</si>
  <si>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</si>
  <si>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</si>
  <si>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</si>
  <si>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</si>
  <si>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</si>
  <si>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</si>
  <si>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</si>
  <si>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</si>
  <si>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</si>
  <si>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</si>
  <si>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</si>
  <si>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</si>
  <si>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</si>
  <si>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</si>
  <si>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</si>
  <si>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</si>
  <si>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</si>
  <si>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</si>
  <si>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</si>
  <si>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</si>
  <si>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</si>
  <si>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</si>
  <si>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</si>
  <si>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</si>
  <si>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</si>
  <si>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</si>
  <si>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</si>
  <si>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</si>
  <si>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</si>
  <si>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</si>
  <si>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</si>
  <si>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</si>
  <si>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</si>
  <si>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</si>
  <si>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</si>
  <si>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</si>
  <si>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</si>
  <si>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</si>
  <si>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</si>
  <si>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</si>
  <si>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</si>
  <si>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</si>
  <si>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</si>
  <si>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</si>
  <si>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</si>
  <si>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</si>
  <si>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</si>
  <si>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</si>
  <si>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</si>
  <si>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</si>
  <si>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</si>
  <si>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</si>
  <si>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</si>
  <si>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</si>
  <si>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</si>
  <si>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</si>
  <si>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</si>
  <si>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</si>
  <si>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</si>
  <si>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</si>
  <si>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</si>
  <si>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</si>
  <si>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</si>
  <si>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</si>
  <si>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</si>
  <si>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</si>
  <si>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</si>
  <si>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</si>
  <si>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</si>
  <si>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</si>
  <si>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</si>
  <si>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</si>
  <si>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</si>
  <si>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</si>
  <si>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</si>
  <si>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</si>
  <si>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</si>
  <si>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</si>
  <si>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</si>
  <si>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</si>
  <si>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</si>
  <si>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</si>
  <si>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</si>
  <si>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</si>
  <si>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</si>
  <si>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</si>
  <si>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</si>
  <si>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</si>
  <si>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</si>
  <si>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</si>
  <si>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</si>
  <si>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</si>
  <si>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</si>
  <si>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</si>
  <si>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</si>
  <si>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</si>
  <si>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863</t>
  </si>
  <si>
    <t>בהתאם לשיטה שיושמה בדוח הכספי *</t>
  </si>
  <si>
    <t>פרנק שווצרי</t>
  </si>
  <si>
    <t>יין יפני</t>
  </si>
  <si>
    <t>דולר הונג קונג</t>
  </si>
  <si>
    <t>סה"כ בישראל</t>
  </si>
  <si>
    <t>סה"כ יתרת מזומנים ועו"ש בש"ח</t>
  </si>
  <si>
    <t>1111111111- 12- בנק הפועלים</t>
  </si>
  <si>
    <t>ilAAA</t>
  </si>
  <si>
    <t>S&amp;P מעלות</t>
  </si>
  <si>
    <t>1111111111- 10- לאומי</t>
  </si>
  <si>
    <t>סה"כ יתרת מזומנים ועו"ש נקובים במט"ח</t>
  </si>
  <si>
    <t>0</t>
  </si>
  <si>
    <t>לא מדורג</t>
  </si>
  <si>
    <t>S&amp;P</t>
  </si>
  <si>
    <t>20001- 10- לאומי</t>
  </si>
  <si>
    <t>100006- 10- לאומי</t>
  </si>
  <si>
    <t>70002- 10- לאומי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</si>
  <si>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</si>
  <si>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</si>
  <si>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</si>
  <si>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</si>
  <si>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</si>
  <si>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</si>
  <si>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</si>
  <si>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</si>
  <si>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</si>
  <si>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</si>
  <si>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סה"כ לא צמודות</t>
  </si>
  <si>
    <t>סה"כ מלווה קצר מועד</t>
  </si>
  <si>
    <t>מ.ק.מ. 414- בנק ישראל- מק"מ</t>
  </si>
  <si>
    <t>8240418</t>
  </si>
  <si>
    <t>RF</t>
  </si>
  <si>
    <t>30/04/23</t>
  </si>
  <si>
    <t>מלווה קצר מועד 114- בנק ישראל- מק"מ</t>
  </si>
  <si>
    <t>8240111</t>
  </si>
  <si>
    <t>31/01/23</t>
  </si>
  <si>
    <t>מלווה קצר מועד 214- בנק ישראל- מק"מ</t>
  </si>
  <si>
    <t>8240210</t>
  </si>
  <si>
    <t>28/02/23</t>
  </si>
  <si>
    <t>מלווה קצר מועד 314- בנק ישראל- מק"מ</t>
  </si>
  <si>
    <t>8240319</t>
  </si>
  <si>
    <t>30/03/23</t>
  </si>
  <si>
    <t>מקמ 1213- בנק ישראל- מק"מ</t>
  </si>
  <si>
    <t>8231219</t>
  </si>
  <si>
    <t>29/12/22</t>
  </si>
  <si>
    <t>מקמ 524- בנק ישראל- מק"מ</t>
  </si>
  <si>
    <t>8240525</t>
  </si>
  <si>
    <t>31/05/23</t>
  </si>
  <si>
    <t>סה"כ שחר</t>
  </si>
  <si>
    <t>ממשלתית שקלית 1.5% 11/23- שחר</t>
  </si>
  <si>
    <t>1155068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</si>
  <si>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</si>
  <si>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</si>
  <si>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</si>
  <si>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</si>
  <si>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</si>
  <si>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</si>
  <si>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</si>
  <si>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</si>
  <si>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</si>
  <si>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</si>
  <si>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</si>
  <si>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</si>
  <si>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</si>
  <si>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SOLAREDGE TECH 0 09/25- סולראדג' טכנולוגיות בע"מ</t>
  </si>
  <si>
    <t>US83417MAD65</t>
  </si>
  <si>
    <t>בלומברג</t>
  </si>
  <si>
    <t>513865329</t>
  </si>
  <si>
    <t>Semiconductors &amp; Semiconductor Equipment</t>
  </si>
  <si>
    <t>*ORA 2.5 07/27- אורמת תעשיות בע"מ</t>
  </si>
  <si>
    <t>US686688AB85</t>
  </si>
  <si>
    <t>520036716</t>
  </si>
  <si>
    <t>אנרגיה</t>
  </si>
  <si>
    <t>סה"כ תל אביב 35</t>
  </si>
  <si>
    <t>*או פי סי אנרגיה- או.פי.סי. אנרגיה בע"מ</t>
  </si>
  <si>
    <t>1141571</t>
  </si>
  <si>
    <t>514401702</t>
  </si>
  <si>
    <t>*אורמת טכנולוגיות- אורמת טכנולגיות אינק</t>
  </si>
  <si>
    <t>1134402</t>
  </si>
  <si>
    <t>880326081</t>
  </si>
  <si>
    <t>אנרגיה מתחדשת</t>
  </si>
  <si>
    <t>*אנלייט אנרגיה- אנלייט אנרגיה מתחדשת בע"מ</t>
  </si>
  <si>
    <t>720011</t>
  </si>
  <si>
    <t>520041146</t>
  </si>
  <si>
    <t>*אנרג'יקס- אנרג'יקס אנרגיות מתחדשות בע"מ</t>
  </si>
  <si>
    <t>1123355</t>
  </si>
  <si>
    <t>513901371</t>
  </si>
  <si>
    <t>פניקס 1- הפניקס אחזקות בע"מ</t>
  </si>
  <si>
    <t>767012</t>
  </si>
  <si>
    <t>520017450</t>
  </si>
  <si>
    <t>ביטוח</t>
  </si>
  <si>
    <t>הראל השקעות- הראל השקעות בביטוח ושרותים פיננסים בע"מ</t>
  </si>
  <si>
    <t>585018</t>
  </si>
  <si>
    <t>520033986</t>
  </si>
  <si>
    <t>אלביט מערכות- אלביט מערכות בע"מ</t>
  </si>
  <si>
    <t>1081124</t>
  </si>
  <si>
    <t>520043027</t>
  </si>
  <si>
    <t>ביטחוניות</t>
  </si>
  <si>
    <t>אשטרום קבוצה- קבוצת אשטרום</t>
  </si>
  <si>
    <t>1132315</t>
  </si>
  <si>
    <t>510381601</t>
  </si>
  <si>
    <t>בנייה</t>
  </si>
  <si>
    <t>*שיכון ובינוי- שיכון ובינוי בע"מ</t>
  </si>
  <si>
    <t>1081942</t>
  </si>
  <si>
    <t>520036104</t>
  </si>
  <si>
    <t>דיסקונט א- בנק דיסקונט לישראל בע"מ</t>
  </si>
  <si>
    <t>691212</t>
  </si>
  <si>
    <t>520007030</t>
  </si>
  <si>
    <t>בנקים</t>
  </si>
  <si>
    <t>פועלים- בנק הפועלים בע"מ</t>
  </si>
  <si>
    <t>662577</t>
  </si>
  <si>
    <t>520000118</t>
  </si>
  <si>
    <t>לאומי- בנק לאומי לישראל בע"מ</t>
  </si>
  <si>
    <t>604611</t>
  </si>
  <si>
    <t>520018078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</si>
  <si>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</si>
  <si>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</si>
  <si>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</si>
  <si>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</si>
  <si>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</si>
  <si>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</si>
  <si>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*אלקטרה- אלקטרה בע"מ</t>
  </si>
  <si>
    <t>739037</t>
  </si>
  <si>
    <t>520028911</t>
  </si>
  <si>
    <t>חברה לישראל- החברה לישראל בע"מ</t>
  </si>
  <si>
    <t>576017</t>
  </si>
  <si>
    <t>520028010</t>
  </si>
  <si>
    <t>אנרג'יאן- Energean plc</t>
  </si>
  <si>
    <t>1155290</t>
  </si>
  <si>
    <t>1762</t>
  </si>
  <si>
    <t>חיפושי נפט וגז</t>
  </si>
  <si>
    <t>ניו-מד אנרג'י יהש- ניו-מד אנרג'י- שותפות מוגבלת</t>
  </si>
  <si>
    <t>475020</t>
  </si>
  <si>
    <t>550013098</t>
  </si>
  <si>
    <t>דלק קבוצה- קבוצת דלק בע"מ</t>
  </si>
  <si>
    <t>1084128</t>
  </si>
  <si>
    <t>520044322</t>
  </si>
  <si>
    <t>*איי.סי.אל- איי.סי.אל גרופ בע"מ (דואלי)</t>
  </si>
  <si>
    <t>281014</t>
  </si>
  <si>
    <t>520027830</t>
  </si>
  <si>
    <t>כימיה, גומי ופלסטיק</t>
  </si>
  <si>
    <t>טאואר- טאואר סמיקונדקטור בע"מ</t>
  </si>
  <si>
    <t>1082379</t>
  </si>
  <si>
    <t>520041997</t>
  </si>
  <si>
    <t>מוליכים למחצה</t>
  </si>
  <si>
    <t>*נובה- נובה מכשירי מדידה בע"מ</t>
  </si>
  <si>
    <t>1084557</t>
  </si>
  <si>
    <t>511812463</t>
  </si>
  <si>
    <t>*שטראוס- שטראוס גרופ בע"מ</t>
  </si>
  <si>
    <t>746016</t>
  </si>
  <si>
    <t>520003781</t>
  </si>
  <si>
    <t>מזון</t>
  </si>
  <si>
    <t>*שפיר- שפיר הנדסה ותעשיה בע"מ</t>
  </si>
  <si>
    <t>1133875</t>
  </si>
  <si>
    <t>514892801</t>
  </si>
  <si>
    <t>מתכת ומוצרי בניה</t>
  </si>
  <si>
    <t>אירפורט סיטי- איירפורט סיטי בע"מ</t>
  </si>
  <si>
    <t>1095835</t>
  </si>
  <si>
    <t>511659401</t>
  </si>
  <si>
    <t>נדלן מניב בישראל</t>
  </si>
  <si>
    <t>אלוני חץ- אלוני-חץ נכסים והשקעות בע"מ</t>
  </si>
  <si>
    <t>390013</t>
  </si>
  <si>
    <t>520038506</t>
  </si>
  <si>
    <t>אמות- אמות השקעות בע"מ</t>
  </si>
  <si>
    <t>1097278</t>
  </si>
  <si>
    <t>520026683</t>
  </si>
  <si>
    <t>*ביג- ביג מרכזי קניות (2004) בע"מ</t>
  </si>
  <si>
    <t>1097260</t>
  </si>
  <si>
    <t>513623314</t>
  </si>
  <si>
    <t>*מבנה  - מבנה נדל"ן (כ.ד)  בע"מ</t>
  </si>
  <si>
    <t>226019</t>
  </si>
  <si>
    <t>520024126</t>
  </si>
  <si>
    <t>*מליסרון- מליסרון בע"מ</t>
  </si>
  <si>
    <t>323014</t>
  </si>
  <si>
    <t>520037789</t>
  </si>
  <si>
    <t>עזריאלי קבוצה- קבוצת עזריאלי בע"מ (לשעבר קנית מימון)</t>
  </si>
  <si>
    <t>1119478</t>
  </si>
  <si>
    <t>510960719</t>
  </si>
  <si>
    <t>טבע- טבע תעשיות פרמצבטיות בע"מ</t>
  </si>
  <si>
    <t>629014</t>
  </si>
  <si>
    <t>520013954</t>
  </si>
  <si>
    <t>פארמה</t>
  </si>
  <si>
    <t>נייס- נייס מערכות בע"מ</t>
  </si>
  <si>
    <t>273011</t>
  </si>
  <si>
    <t>520036872</t>
  </si>
  <si>
    <t>בזק- בזק החברה הישראלית לתקשורת בע"מ</t>
  </si>
  <si>
    <t>230011</t>
  </si>
  <si>
    <t>520031931</t>
  </si>
  <si>
    <t>סה"כ תל אביב 90</t>
  </si>
  <si>
    <t>דלתא גליל- דלתא-גליל תעשיות בע"מ</t>
  </si>
  <si>
    <t>627034</t>
  </si>
  <si>
    <t>520025602</t>
  </si>
  <si>
    <t>בזן- בתי זקוק לנפט בע"מ</t>
  </si>
  <si>
    <t>2590248</t>
  </si>
  <si>
    <t>520036658</t>
  </si>
  <si>
    <t>משק אנרגיה- משק אנרגיה-אנרגיות מתחדשות בע"מ</t>
  </si>
  <si>
    <t>1166974</t>
  </si>
  <si>
    <t>516167343</t>
  </si>
  <si>
    <t>*פז נפט- פז חברת הנפט בע"מ</t>
  </si>
  <si>
    <t>1100007</t>
  </si>
  <si>
    <t>510216054</t>
  </si>
  <si>
    <t>*נופר אנרגי- ע.י נופר אנרגי' בע"מ</t>
  </si>
  <si>
    <t>1170877</t>
  </si>
  <si>
    <t>514599943</t>
  </si>
  <si>
    <t>*דוראל אנרגיה- קבוצת דוראל משאבי אנרגיה מתחדשת בעמ</t>
  </si>
  <si>
    <t>1166768</t>
  </si>
  <si>
    <t>515364891</t>
  </si>
  <si>
    <t>*מימון ישיר- מימון ישיר מקבוצת ישיר 2006 בע"מ</t>
  </si>
  <si>
    <t>1168186</t>
  </si>
  <si>
    <t>513893123</t>
  </si>
  <si>
    <t>אשראי חוץ בנקאי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</si>
  <si>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</si>
  <si>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</si>
  <si>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</si>
  <si>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</si>
  <si>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</si>
  <si>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</si>
  <si>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מנורה מבטחים החזקות- מנורה מבטחים החזקות בע"מ</t>
  </si>
  <si>
    <t>566018</t>
  </si>
  <si>
    <t>520007469</t>
  </si>
  <si>
    <t>*אזורים- אזורים-חברה להשקעות בפתוח ובבנין בע"מ</t>
  </si>
  <si>
    <t>715011</t>
  </si>
  <si>
    <t>520025990</t>
  </si>
  <si>
    <t>*אפריקה מגורים- אפריקה ישראל מגורים בע"מ</t>
  </si>
  <si>
    <t>1097948</t>
  </si>
  <si>
    <t>520034760</t>
  </si>
  <si>
    <t>דניה סיבוס- דניה סיבוס בע"מ</t>
  </si>
  <si>
    <t>1173137</t>
  </si>
  <si>
    <t>512569237</t>
  </si>
  <si>
    <t>*דמרי- י.ח.דמרי בניה ופיתוח בע"מ</t>
  </si>
  <si>
    <t>1090315</t>
  </si>
  <si>
    <t>511399388</t>
  </si>
  <si>
    <t>*ישראל קנדה- ישראל קנדה (ט.ר) בעמ</t>
  </si>
  <si>
    <t>434019</t>
  </si>
  <si>
    <t>520039298</t>
  </si>
  <si>
    <t>פרשקובסקי- פרשקובסקי השקעות ובניין בע"מ</t>
  </si>
  <si>
    <t>1102128</t>
  </si>
  <si>
    <t>513817817</t>
  </si>
  <si>
    <t>פיבי- פ.י.ב.י. אחזקות בע"מ</t>
  </si>
  <si>
    <t>763011</t>
  </si>
  <si>
    <t>520029026</t>
  </si>
  <si>
    <t>אקויטל- אקויטל בע"מ</t>
  </si>
  <si>
    <t>755017</t>
  </si>
  <si>
    <t>520030859</t>
  </si>
  <si>
    <t>*ג'נריישן קפיטל- ג'נריישן קפיטל בע"מ</t>
  </si>
  <si>
    <t>1156926</t>
  </si>
  <si>
    <t>515846558</t>
  </si>
  <si>
    <t>*ערד- ערד השקעות ופתוח תעשיה בע"מ</t>
  </si>
  <si>
    <t>731018</t>
  </si>
  <si>
    <t>520025198</t>
  </si>
  <si>
    <t>*ישראמקו יהש- ישראמקו נגב 2 שותפות מוגבלת</t>
  </si>
  <si>
    <t>232017</t>
  </si>
  <si>
    <t>550010003</t>
  </si>
  <si>
    <t>נאוויטס פט יהש- נאוויטס פטרוליום, שותפות מוגבלת</t>
  </si>
  <si>
    <t>1141969</t>
  </si>
  <si>
    <t>550263107</t>
  </si>
  <si>
    <t>*נפטא- נפטא חברה ישראלית לנפט בע"מ</t>
  </si>
  <si>
    <t>643015</t>
  </si>
  <si>
    <t>520020942</t>
  </si>
  <si>
    <t>רציו יהש- רציו חיפושי נפט (1992) - שותפות מוגבלת</t>
  </si>
  <si>
    <t>394015</t>
  </si>
  <si>
    <t>550012777</t>
  </si>
  <si>
    <t>*פלסאון תעשיות- פלסאון תעשיות בע"מ</t>
  </si>
  <si>
    <t>1081603</t>
  </si>
  <si>
    <t>520042912</t>
  </si>
  <si>
    <t>*קמטק- קמטק בע"מ</t>
  </si>
  <si>
    <t>1095264</t>
  </si>
  <si>
    <t>511235434</t>
  </si>
  <si>
    <t>תורפז תעשיות- תורפז תעשיות בעמ</t>
  </si>
  <si>
    <t>1175611</t>
  </si>
  <si>
    <t>514574524</t>
  </si>
  <si>
    <t>*פתאל החזקות- פתאל החזקות 1998 בע"מ</t>
  </si>
  <si>
    <t>1143429</t>
  </si>
  <si>
    <t>512607888</t>
  </si>
  <si>
    <t>מלונאות ותיירות</t>
  </si>
  <si>
    <t>דיפלומט- דיפלומט אחזקות בע"מ</t>
  </si>
  <si>
    <t>1173491</t>
  </si>
  <si>
    <t>510400740</t>
  </si>
  <si>
    <t>מסחר</t>
  </si>
  <si>
    <t>*סקופ- קבוצת סקופ מתכות בע"מ</t>
  </si>
  <si>
    <t>288019</t>
  </si>
  <si>
    <t>520037425</t>
  </si>
  <si>
    <t>*תדיראן הולדינגס- תדיראן גרופ בע"מ</t>
  </si>
  <si>
    <t>258012</t>
  </si>
  <si>
    <t>520036732</t>
  </si>
  <si>
    <t>*אינרום- אינרום תעשיות בנייה בע"מ</t>
  </si>
  <si>
    <t>1132356</t>
  </si>
  <si>
    <t>515001659</t>
  </si>
  <si>
    <t>קרן אלקטרה נדלן- אלקטרה נדל"ן בע"מ</t>
  </si>
  <si>
    <t>1094044</t>
  </si>
  <si>
    <t>510607328</t>
  </si>
  <si>
    <t>נדלן מניב בחו"ל</t>
  </si>
  <si>
    <t>ארגו פרופרטיז אן. וי- ארגו פרופרטיז אן. וי</t>
  </si>
  <si>
    <t>1175371</t>
  </si>
  <si>
    <t>70252750</t>
  </si>
  <si>
    <t>*ג'י סיטי- ג'י סיטי בע"מ</t>
  </si>
  <si>
    <t>126011</t>
  </si>
  <si>
    <t>520033234</t>
  </si>
  <si>
    <t>סאמיט- סאמיט אחזקות נדל"ן בע"מ</t>
  </si>
  <si>
    <t>1081686</t>
  </si>
  <si>
    <t>520043720</t>
  </si>
  <si>
    <t>ישרס- ישרס חברה להשקעות בע"מ</t>
  </si>
  <si>
    <t>613034</t>
  </si>
  <si>
    <t>520017807</t>
  </si>
  <si>
    <t>מגדלי תיכון- מגדלי הים התיכון</t>
  </si>
  <si>
    <t>1131523</t>
  </si>
  <si>
    <t>512719485</t>
  </si>
  <si>
    <t>*מגה אור- מגה אור החזקות בע"מ</t>
  </si>
  <si>
    <t>1104488</t>
  </si>
  <si>
    <t>513257873</t>
  </si>
  <si>
    <t>מניבים ריט- מניבים קרן הריט החדשה בע"מ</t>
  </si>
  <si>
    <t>1140573</t>
  </si>
  <si>
    <t>515327120</t>
  </si>
  <si>
    <t>*רבוע נדלן- רבוע כחול נדל"ן בע"מ</t>
  </si>
  <si>
    <t>1098565</t>
  </si>
  <si>
    <t>513765859</t>
  </si>
  <si>
    <t>*ריט 1- ריט 1 בע"מ</t>
  </si>
  <si>
    <t>1098920</t>
  </si>
  <si>
    <t>513821488</t>
  </si>
  <si>
    <t>*ורידיס אינווירונמנט- ורידיס אינווירונמנט בע"מ</t>
  </si>
  <si>
    <t>1176387</t>
  </si>
  <si>
    <t>515935807</t>
  </si>
  <si>
    <t>*מיטרוניקס- מיטרוניקס בע"מ</t>
  </si>
  <si>
    <t>1091065</t>
  </si>
  <si>
    <t>511527202</t>
  </si>
  <si>
    <t>רובוטיקה ותלת מימד</t>
  </si>
  <si>
    <t>*אלקטרה צריכה- אלקטרה מוצרי צריכה בע"מ</t>
  </si>
  <si>
    <t>5010129</t>
  </si>
  <si>
    <t>520039967</t>
  </si>
  <si>
    <t>רשתות שיווק</t>
  </si>
  <si>
    <t>*מ. יוחננוף- יוחננוף</t>
  </si>
  <si>
    <t>1161264</t>
  </si>
  <si>
    <t>511344186</t>
  </si>
  <si>
    <t>פוקס- ויזל- פוקס-ויזל בע"מ</t>
  </si>
  <si>
    <t>1087022</t>
  </si>
  <si>
    <t>512157603</t>
  </si>
  <si>
    <t>ריטיילורס- ריטיילורס בע"מ</t>
  </si>
  <si>
    <t>1175488</t>
  </si>
  <si>
    <t>514211457</t>
  </si>
  <si>
    <t>רמי לוי- רשת חנויות רמי לוי שיווק השיקמה 2006 בע"מ</t>
  </si>
  <si>
    <t>1104249</t>
  </si>
  <si>
    <t>513770669</t>
  </si>
  <si>
    <t>*שופרסל- שופר-סל בע"מ</t>
  </si>
  <si>
    <t>777037</t>
  </si>
  <si>
    <t>520022732</t>
  </si>
  <si>
    <t>*וואן טכנולוגיות תוכנה- וואן טכנולוגיות תוכנה(או.אס.טי)בע"מ</t>
  </si>
  <si>
    <t>161018</t>
  </si>
  <si>
    <t>520034695</t>
  </si>
  <si>
    <t>שירותי מידע</t>
  </si>
  <si>
    <t>*חילן טק- חילן בע"מ</t>
  </si>
  <si>
    <t>1084698</t>
  </si>
  <si>
    <t>520039942</t>
  </si>
  <si>
    <t>*מטריקס- מטריקס אי.טי בע"מ</t>
  </si>
  <si>
    <t>445015</t>
  </si>
  <si>
    <t>520039413</t>
  </si>
  <si>
    <t>*דנאל כא- דנאל (אדיר יהושע) בע"מ</t>
  </si>
  <si>
    <t>314013</t>
  </si>
  <si>
    <t>520037565</t>
  </si>
  <si>
    <t>*נובולוג- נובולוג פארם אפ 1966 בע"מ</t>
  </si>
  <si>
    <t>1140151</t>
  </si>
  <si>
    <t>510475312</t>
  </si>
  <si>
    <t>אלטשולר פיננסים- אלטשולר שחם פיננסים בע"מ</t>
  </si>
  <si>
    <t>1184936</t>
  </si>
  <si>
    <t>516508603</t>
  </si>
  <si>
    <t>ישראכרט- ישראכרט בע"מ</t>
  </si>
  <si>
    <t>1157403</t>
  </si>
  <si>
    <t>510706153</t>
  </si>
  <si>
    <t>נאייקס בעמ- נאייקס בע"מ</t>
  </si>
  <si>
    <t>1175116</t>
  </si>
  <si>
    <t>513639013</t>
  </si>
  <si>
    <t>פריון נטוורק- פריון נטוורק בע"מ לשעבר אינקרדימייל</t>
  </si>
  <si>
    <t>1095819</t>
  </si>
  <si>
    <t>512849498</t>
  </si>
  <si>
    <t>*פרטנר- חברת פרטנר תקשורת בע"מ</t>
  </si>
  <si>
    <t>1083484</t>
  </si>
  <si>
    <t>520044314</t>
  </si>
  <si>
    <t>*סלקום- סלקום ישראל בע"מ</t>
  </si>
  <si>
    <t>1101534</t>
  </si>
  <si>
    <t>511930125</t>
  </si>
  <si>
    <t>סה"כ מניות היתר</t>
  </si>
  <si>
    <t>אקוואריוס מנועים- אקוואריוס מנועים (א.מ) בע"מ</t>
  </si>
  <si>
    <t>1170240</t>
  </si>
  <si>
    <t>515114429</t>
  </si>
  <si>
    <t>אלקטרוניקה ואופטיקה</t>
  </si>
  <si>
    <t>*ארד- ארד בע"מ</t>
  </si>
  <si>
    <t>1091651</t>
  </si>
  <si>
    <t>510007800</t>
  </si>
  <si>
    <t>*סופרגז- סופרגז אנרגיה בע"מ</t>
  </si>
  <si>
    <t>1166917</t>
  </si>
  <si>
    <t>516077989</t>
  </si>
  <si>
    <t>שיכון ובינוי אנרגיה- שיכון ובינוי אנרגיה בע"מ</t>
  </si>
  <si>
    <t>1188242</t>
  </si>
  <si>
    <t>510459928</t>
  </si>
  <si>
    <t>אלומיי קפיטל- אלומיי קפיטל בע"מ</t>
  </si>
  <si>
    <t>1082635</t>
  </si>
  <si>
    <t>520039868</t>
  </si>
  <si>
    <t>אקונרג'י- אקונרג'י אנרגיה מתחדשת בע"מ</t>
  </si>
  <si>
    <t>1178334</t>
  </si>
  <si>
    <t>516339777</t>
  </si>
  <si>
    <t>טראלייט- טראלייט בע"מ</t>
  </si>
  <si>
    <t>1180173</t>
  </si>
  <si>
    <t>516414679</t>
  </si>
  <si>
    <t>*סולגרין- סולגרין בע"מ</t>
  </si>
  <si>
    <t>1102235</t>
  </si>
  <si>
    <t>512882747</t>
  </si>
  <si>
    <t>*פנינסולה- קבוצת פנינסולה בע"מ</t>
  </si>
  <si>
    <t>333013</t>
  </si>
  <si>
    <t>520033713</t>
  </si>
  <si>
    <t>קמהדע- קמהדע בע"מ</t>
  </si>
  <si>
    <t>1094119</t>
  </si>
  <si>
    <t>511524605</t>
  </si>
  <si>
    <t>ביוטכנולוגיה</t>
  </si>
  <si>
    <t>אקרו קבוצה- אקרו קבוצה</t>
  </si>
  <si>
    <t>1184902</t>
  </si>
  <si>
    <t>511996803</t>
  </si>
  <si>
    <t>*לוינשטין- משולם לוינשטין הנדסה וקבלנות בע"מ</t>
  </si>
  <si>
    <t>573014</t>
  </si>
  <si>
    <t>520033424</t>
  </si>
  <si>
    <t>פלאזה סנטר- פלאזה סנטרס</t>
  </si>
  <si>
    <t>1109917</t>
  </si>
  <si>
    <t>33248324</t>
  </si>
  <si>
    <t>קרסו נדלן- קרסו נדלן בע"מ</t>
  </si>
  <si>
    <t>1187962</t>
  </si>
  <si>
    <t>510488190</t>
  </si>
  <si>
    <t>*רימון ( מועמדת)- רימון שירותי ייעוץ וניהול בע"מ</t>
  </si>
  <si>
    <t>1178722</t>
  </si>
  <si>
    <t>512467994</t>
  </si>
  <si>
    <t>*או.אר.טי- או.אר.טי.טכנולוגיות בע"מ</t>
  </si>
  <si>
    <t>1086230</t>
  </si>
  <si>
    <t>513057588</t>
  </si>
  <si>
    <t>השקעות בהי-טק</t>
  </si>
  <si>
    <t>אלרון- אלרון תעשיה אלקטרונית בע"מ</t>
  </si>
  <si>
    <t>749077</t>
  </si>
  <si>
    <t>520028036</t>
  </si>
  <si>
    <t>*איי ספאק 1- איי ספאק 1 בע"מ</t>
  </si>
  <si>
    <t>1179589</t>
  </si>
  <si>
    <t>516247772</t>
  </si>
  <si>
    <t>אמיליה פיתוח- אמיליה פיתוח (מ.עו.פ) בע"מ</t>
  </si>
  <si>
    <t>589010</t>
  </si>
  <si>
    <t>520014846</t>
  </si>
  <si>
    <t>*אפקון החזקות- אפקון החזקות בע"מ</t>
  </si>
  <si>
    <t>578013</t>
  </si>
  <si>
    <t>520033473</t>
  </si>
  <si>
    <t>*קיסטון ריט- קיסטון ריט בע"מ</t>
  </si>
  <si>
    <t>1175934</t>
  </si>
  <si>
    <t>515983476</t>
  </si>
  <si>
    <t>*קרדן אן.וי.- קרדן אן.וי.</t>
  </si>
  <si>
    <t>1087949</t>
  </si>
  <si>
    <t>1239114</t>
  </si>
  <si>
    <t>*מספנות ישראל- תעשיות מספנות ישראל בע"מ</t>
  </si>
  <si>
    <t>1168533</t>
  </si>
  <si>
    <t>516084753</t>
  </si>
  <si>
    <t>*דלק תמלוגים- תומר תמלוגי אנרגיה (2012)  בע"מ</t>
  </si>
  <si>
    <t>1129493</t>
  </si>
  <si>
    <t>514837111</t>
  </si>
  <si>
    <t>*תמר פטרוליום- תמר פטרוליום בעמ</t>
  </si>
  <si>
    <t>1141357</t>
  </si>
  <si>
    <t>515334662</t>
  </si>
  <si>
    <t>*אלספק- אלספק הנדסה בע"מ</t>
  </si>
  <si>
    <t>1090364</t>
  </si>
  <si>
    <t>511297541</t>
  </si>
  <si>
    <t>חשמל</t>
  </si>
  <si>
    <t>*גולן פלסטיק- גולן מוצרי פלסטיק בע"מ</t>
  </si>
  <si>
    <t>1091933</t>
  </si>
  <si>
    <t>513029975</t>
  </si>
  <si>
    <t>*גניגר- גניגר מפעלי פלסטיק בע"מ</t>
  </si>
  <si>
    <t>1095892</t>
  </si>
  <si>
    <t>512416991</t>
  </si>
  <si>
    <t>פלסטופיל- חברת פלסטופיל הזורע בע"מ</t>
  </si>
  <si>
    <t>1092840</t>
  </si>
  <si>
    <t>513681247</t>
  </si>
  <si>
    <t>*פולירם- פולירם תעשיות פלסטיק בע"מ</t>
  </si>
  <si>
    <t>1170216</t>
  </si>
  <si>
    <t>515251593</t>
  </si>
  <si>
    <t>*פלרם- פלרם (1990) תעשיות בע"מ</t>
  </si>
  <si>
    <t>644013</t>
  </si>
  <si>
    <t>520039843</t>
  </si>
  <si>
    <t>*רבל- רבל אי.סי.אס. בע"מ</t>
  </si>
  <si>
    <t>1103878</t>
  </si>
  <si>
    <t>513506329</t>
  </si>
  <si>
    <t>*רימוני- רימוני תעשיות בע"מ</t>
  </si>
  <si>
    <t>1080456</t>
  </si>
  <si>
    <t>520041823</t>
  </si>
  <si>
    <t>*רם-און- רם-און השקעות והחזקות (1999) בע"מ</t>
  </si>
  <si>
    <t>1090943</t>
  </si>
  <si>
    <t>512776964</t>
  </si>
  <si>
    <t>*זנלכל- זנלכל בע"מ</t>
  </si>
  <si>
    <t>130013</t>
  </si>
  <si>
    <t>520034208</t>
  </si>
  <si>
    <t>מהדרין- מהדרין בע"מ</t>
  </si>
  <si>
    <t>686014</t>
  </si>
  <si>
    <t>520018482</t>
  </si>
  <si>
    <t>*קרור  1- קרור אחזקות בע"מ</t>
  </si>
  <si>
    <t>621011</t>
  </si>
  <si>
    <t>520001546</t>
  </si>
  <si>
    <t>פלסאנמור- פלסאנמור בע"מ</t>
  </si>
  <si>
    <t>1176700</t>
  </si>
  <si>
    <t>515139129</t>
  </si>
  <si>
    <t>מכשור רפואי</t>
  </si>
  <si>
    <t>ישרוטל- ישרוטל בע"מ</t>
  </si>
  <si>
    <t>1080985</t>
  </si>
  <si>
    <t>520042482</t>
  </si>
  <si>
    <t>אייקון גרופ בעמ- אייקון גרופ בע"מ</t>
  </si>
  <si>
    <t>1182484</t>
  </si>
  <si>
    <t>513955252</t>
  </si>
  <si>
    <t>אילקס מדיקל- אילקס מדיקל בע"מ</t>
  </si>
  <si>
    <t>1080753</t>
  </si>
  <si>
    <t>520042219</t>
  </si>
  <si>
    <t>*ביכורי השדה דרום שיווק- בכורי שדה (אחזקות) בע"מ</t>
  </si>
  <si>
    <t>1172618</t>
  </si>
  <si>
    <t>512402538</t>
  </si>
  <si>
    <t>*מנדלסוןתשת- מנדלסון תשתיות ותעשיות בע"מ</t>
  </si>
  <si>
    <t>1129444</t>
  </si>
  <si>
    <t>513660373</t>
  </si>
  <si>
    <t>*בית שמש- מנועי בית שמש אחזקות (1997) בע"מ</t>
  </si>
  <si>
    <t>1081561</t>
  </si>
  <si>
    <t>520043480</t>
  </si>
  <si>
    <t>קבוצת אקרשטיין- קבוצת אקרשטיין בע"מ</t>
  </si>
  <si>
    <t>1176205</t>
  </si>
  <si>
    <t>512714494</t>
  </si>
  <si>
    <t>*קליל- קליל תעשיות בע"מ</t>
  </si>
  <si>
    <t>797035</t>
  </si>
  <si>
    <t>520032442</t>
  </si>
  <si>
    <t>תדיר גן- תדיר-גן (מוצרים מדוייקים) 1993 בע"מ</t>
  </si>
  <si>
    <t>1090141</t>
  </si>
  <si>
    <t>511870891</t>
  </si>
  <si>
    <t>*אדגר- אדגר השקעות ופיתוח בע"מ</t>
  </si>
  <si>
    <t>1820083</t>
  </si>
  <si>
    <t>520035171</t>
  </si>
  <si>
    <t>ריט אזורים ליווינג- ריט אזורים - ה.פ ליווינג בע"מ</t>
  </si>
  <si>
    <t>1162775</t>
  </si>
  <si>
    <t>516117181</t>
  </si>
  <si>
    <t>*אבגול- אבגול תעשיות 1953 בע"מ</t>
  </si>
  <si>
    <t>1100957</t>
  </si>
  <si>
    <t>510119068</t>
  </si>
  <si>
    <t>עץ, נייר ודפוס</t>
  </si>
  <si>
    <t>על בד- עלבד משואות יצחק בע"מ</t>
  </si>
  <si>
    <t>625012</t>
  </si>
  <si>
    <t>520040205</t>
  </si>
  <si>
    <t>*טופ גאם- טופ גאם</t>
  </si>
  <si>
    <t>1179142</t>
  </si>
  <si>
    <t>513561399</t>
  </si>
  <si>
    <t>פודטק</t>
  </si>
  <si>
    <t>אלקטריאון- אלקטריאון וירלס</t>
  </si>
  <si>
    <t>368019</t>
  </si>
  <si>
    <t>520038126</t>
  </si>
  <si>
    <t>*ברנמילר- ברנמילר אנרג'י בע"מ</t>
  </si>
  <si>
    <t>1141530</t>
  </si>
  <si>
    <t>514720374</t>
  </si>
  <si>
    <t>*ג'נסל- ג'נסל בע"מ</t>
  </si>
  <si>
    <t>1169689</t>
  </si>
  <si>
    <t>514579887</t>
  </si>
  <si>
    <t>*הום ביוגז- הום ביוגז בע"מ</t>
  </si>
  <si>
    <t>1172204</t>
  </si>
  <si>
    <t>514739325</t>
  </si>
  <si>
    <t>*נוסטרומו- נוסטרומו אנרגיה לימיטד</t>
  </si>
  <si>
    <t>1129451</t>
  </si>
  <si>
    <t>1522277</t>
  </si>
  <si>
    <t>*פינרג'י- פינרג'י בע"מ</t>
  </si>
  <si>
    <t>1172360</t>
  </si>
  <si>
    <t>514354786</t>
  </si>
  <si>
    <t>אקופיה סיינטיפיק- אקופיה סיינטיפיק</t>
  </si>
  <si>
    <t>1169895</t>
  </si>
  <si>
    <t>514856772</t>
  </si>
  <si>
    <t>*הייקון מערכות- הייקון מערכות בע"מ</t>
  </si>
  <si>
    <t>1169945</t>
  </si>
  <si>
    <t>514347160</t>
  </si>
  <si>
    <t>*מאסיבית טכנולוגיות הדפסה תלת מימד- מאסיבית טכנולוגיות הדפסה תלת מימד בע"מ</t>
  </si>
  <si>
    <t>1172972</t>
  </si>
  <si>
    <t>514919810</t>
  </si>
  <si>
    <t>המשביר 365- המשביר 365</t>
  </si>
  <si>
    <t>1104959</t>
  </si>
  <si>
    <t>513389270</t>
  </si>
  <si>
    <t>טרמינל איקס אונליין בעמ- טרמינל איקס אונליין בע"מ</t>
  </si>
  <si>
    <t>1178714</t>
  </si>
  <si>
    <t>515722536</t>
  </si>
  <si>
    <t>מקס סטוק- מקס סטוק בע"מ</t>
  </si>
  <si>
    <t>1168558</t>
  </si>
  <si>
    <t>513618967</t>
  </si>
  <si>
    <t>*אוברסיז מניה- אוברסיז קומרס בע"מ</t>
  </si>
  <si>
    <t>1139617</t>
  </si>
  <si>
    <t>510490071</t>
  </si>
  <si>
    <t>*אוריין- אוריין ש.מ. בע"מ</t>
  </si>
  <si>
    <t>1103506</t>
  </si>
  <si>
    <t>511068256</t>
  </si>
  <si>
    <t>*אמנת- אמנת ניהול ומערכות בע"מ</t>
  </si>
  <si>
    <t>654012</t>
  </si>
  <si>
    <t>520040833</t>
  </si>
  <si>
    <t>*גי וואן- ג'י וואן פתרונות אבטחה בע"מ</t>
  </si>
  <si>
    <t>1156280</t>
  </si>
  <si>
    <t>510095987</t>
  </si>
  <si>
    <t>*לודן- לודן חברה להנדסה בע"מ</t>
  </si>
  <si>
    <t>1081439</t>
  </si>
  <si>
    <t>520043381</t>
  </si>
  <si>
    <t>גמא ניהול וסליקה בעמ- גמא ניהול וסליקה בע"מ</t>
  </si>
  <si>
    <t>1177484</t>
  </si>
  <si>
    <t>512711789</t>
  </si>
  <si>
    <t>*גלאסבוקס- גלאסבוקס בע"מ</t>
  </si>
  <si>
    <t>1176288</t>
  </si>
  <si>
    <t>514525260</t>
  </si>
  <si>
    <t>*סיפיה וויזן- סיפיה ווז'ן בע"מ</t>
  </si>
  <si>
    <t>1181932</t>
  </si>
  <si>
    <t>513476010</t>
  </si>
  <si>
    <t>*רייזור לאבס- רייזור לאבס בע"מ</t>
  </si>
  <si>
    <t>1172527</t>
  </si>
  <si>
    <t>515369296</t>
  </si>
  <si>
    <t>סה"כ call 001 אופציות</t>
  </si>
  <si>
    <t>MOBILEYE NV- Mobileye NV</t>
  </si>
  <si>
    <t>nl0010831061</t>
  </si>
  <si>
    <t>NYSE</t>
  </si>
  <si>
    <t>560030876</t>
  </si>
  <si>
    <t>Automobiles &amp; Components</t>
  </si>
  <si>
    <t>Kornit Digital ltd- קורנית דיגיטל בע"מ</t>
  </si>
  <si>
    <t>IL0011216723</t>
  </si>
  <si>
    <t>NASDAQ</t>
  </si>
  <si>
    <t>513195420</t>
  </si>
  <si>
    <t>Capital Goods</t>
  </si>
  <si>
    <t>FIVERR INTERNATIONAL LTD- פייבר אינטרנשיונל בע"מ</t>
  </si>
  <si>
    <t>IL0011582033</t>
  </si>
  <si>
    <t>514440874</t>
  </si>
  <si>
    <t>Commercial &amp; Professional Services</t>
  </si>
  <si>
    <t>INMODE LTD- אינמוד בע"מ</t>
  </si>
  <si>
    <t>IL0011595993</t>
  </si>
  <si>
    <t>514073618</t>
  </si>
  <si>
    <t>Health Care Equipment &amp; Services</t>
  </si>
  <si>
    <t>SOL GEL TECHNOLOGIES LTD- SOL GEL TECHNOLOGIES</t>
  </si>
  <si>
    <t>IL0011417206</t>
  </si>
  <si>
    <t>512544693</t>
  </si>
  <si>
    <t>Pharmaceuticals &amp; Biotechnology</t>
  </si>
  <si>
    <t>UROGEN PHARMA LTD- יורוג'ן פארמה בעמ</t>
  </si>
  <si>
    <t>IL0011407140</t>
  </si>
  <si>
    <t>513537621</t>
  </si>
  <si>
    <t>GLOBAL E ONLINE LTD- גלובל -אי אונליין בע"מ</t>
  </si>
  <si>
    <t>IL0011741688</t>
  </si>
  <si>
    <t>514889534</t>
  </si>
  <si>
    <t>Retailing</t>
  </si>
  <si>
    <t>SOLAREDGE TECHNOLOGI- סולראדג' טכנולוגיות בע"מ</t>
  </si>
  <si>
    <t>US83417M1045</t>
  </si>
  <si>
    <t>JFROG- JFROG LTD</t>
  </si>
  <si>
    <t>IL0011684185</t>
  </si>
  <si>
    <t>514130491</t>
  </si>
  <si>
    <t>Software &amp; Services</t>
  </si>
  <si>
    <t>MONDAY.COM LTD- MONDAY.COM LTD</t>
  </si>
  <si>
    <t>IL0011762130</t>
  </si>
  <si>
    <t>514025428</t>
  </si>
  <si>
    <t>RISKIFIED- Riskified Ltd</t>
  </si>
  <si>
    <t>IL0011786493</t>
  </si>
  <si>
    <t>514844117</t>
  </si>
  <si>
    <t>SIMILARWEB LTD- similarweb ltd</t>
  </si>
  <si>
    <t>IL0011751653</t>
  </si>
  <si>
    <t>514244714</t>
  </si>
  <si>
    <t>SPLITIT PAYMENTS- SPLITIT PAYMENTS</t>
  </si>
  <si>
    <t>IL0011570806</t>
  </si>
  <si>
    <t>514193291</t>
  </si>
  <si>
    <t>Wix.Com Ltd- וויקס.קום בע"מ</t>
  </si>
  <si>
    <t>IL0011301780</t>
  </si>
  <si>
    <t>513881177</t>
  </si>
  <si>
    <t>CYBERARK SOFTWAR- סייברארק תוכנה בע"מ</t>
  </si>
  <si>
    <t>il0011334468</t>
  </si>
  <si>
    <t>512291642</t>
  </si>
  <si>
    <t>Check Point Software- צ'ק פוינט</t>
  </si>
  <si>
    <t>IL0010824113</t>
  </si>
  <si>
    <t>520042821</t>
  </si>
  <si>
    <t>ARBE ROBOTICS- ARBE ROBOTICS</t>
  </si>
  <si>
    <t>IL0011796625</t>
  </si>
  <si>
    <t>515333128</t>
  </si>
  <si>
    <t>Technology Hardware &amp; Equipment</t>
  </si>
  <si>
    <t>INNOVIZ TECHNOLOGIES LTD- INNOVIZ TECHNOLOGIES KTS 8097</t>
  </si>
  <si>
    <t>IL0011745804</t>
  </si>
  <si>
    <t>515382422</t>
  </si>
  <si>
    <t>STRATASYS- Stratasys Ltd</t>
  </si>
  <si>
    <t>IL0011267213</t>
  </si>
  <si>
    <t>512607698</t>
  </si>
  <si>
    <t>ZIM US Equity- צים שירותי ספנות משולבים בע"מ</t>
  </si>
  <si>
    <t>IL0065100930</t>
  </si>
  <si>
    <t>520015041</t>
  </si>
  <si>
    <t>Transportation</t>
  </si>
  <si>
    <t>PAYONEER GLOBAL INC- PAYONEER GLOBAL</t>
  </si>
  <si>
    <t>US70451X1046</t>
  </si>
  <si>
    <t>90240</t>
  </si>
  <si>
    <t>*ORMAT TECHNOLOGIES INC- אורמת טכנולגיות אינק</t>
  </si>
  <si>
    <t>US6866881021</t>
  </si>
  <si>
    <t>ELBIT SYSTEMS LTD- אלביט מערכות בע"מ</t>
  </si>
  <si>
    <t>IL0010811243</t>
  </si>
  <si>
    <t>Tower semiconductor- טאואר סמיקונדקטור בע"מ</t>
  </si>
  <si>
    <t>IL0010823792</t>
  </si>
  <si>
    <t>*Nova measuring inst- נובה מכשירי מדידה בע"מ</t>
  </si>
  <si>
    <t>IL0010845571</t>
  </si>
  <si>
    <t>*CAMTEK- קמטק בע"מ</t>
  </si>
  <si>
    <t>IL0010952641</t>
  </si>
  <si>
    <t>Teva Pharm- טבע תעשיות פרמצבטיות בע"מ</t>
  </si>
  <si>
    <t>US8816242098</t>
  </si>
  <si>
    <t>Nice Sys Adr- נייס מערכות בע"מ</t>
  </si>
  <si>
    <t>US6536561086</t>
  </si>
  <si>
    <t>Sapines int crop inv- סאפיינס אינטרנשיונל קורפוריישן N.V</t>
  </si>
  <si>
    <t>ANN7716A1513</t>
  </si>
  <si>
    <t>53368</t>
  </si>
  <si>
    <t>Perion networks ltd- פריון נטוורק בע"מ לשעבר אינקרדימייל</t>
  </si>
  <si>
    <t>IL0010958192</t>
  </si>
  <si>
    <t>TESLA INC- TESLA MOTORS INC</t>
  </si>
  <si>
    <t>US88160R1014</t>
  </si>
  <si>
    <t>13191</t>
  </si>
  <si>
    <t>BANK OF AMERICA CORP- Bank of America</t>
  </si>
  <si>
    <t>US0605051046</t>
  </si>
  <si>
    <t>10043</t>
  </si>
  <si>
    <t>Banks</t>
  </si>
  <si>
    <t>JPMORGAN CHASE- JP MORGAN ASSET MANAGEMENT</t>
  </si>
  <si>
    <t>US46625H1005</t>
  </si>
  <si>
    <t>10232</t>
  </si>
  <si>
    <t>AGCO CORP- AGCO CORP</t>
  </si>
  <si>
    <t>US0010841023</t>
  </si>
  <si>
    <t>28342</t>
  </si>
  <si>
    <t>AIRBUS- AIRBUS GROUP</t>
  </si>
  <si>
    <t>NL0000235190</t>
  </si>
  <si>
    <t>11195</t>
  </si>
  <si>
    <t>BOEING- BOEING CO</t>
  </si>
  <si>
    <t>US0970231058</t>
  </si>
  <si>
    <t>27015</t>
  </si>
  <si>
    <t>EIFFAGE- EIFFAGE</t>
  </si>
  <si>
    <t>FR0000130452</t>
  </si>
  <si>
    <t>27267</t>
  </si>
  <si>
    <t>EMERSON ELECTRIC CO- EMERSON ELECTRIC</t>
  </si>
  <si>
    <t>US2910111044</t>
  </si>
  <si>
    <t>10134</t>
  </si>
  <si>
    <t>LEONARDO DRS INC- LEONARDO DRS INC</t>
  </si>
  <si>
    <t>US52661A1088</t>
  </si>
  <si>
    <t>28816</t>
  </si>
  <si>
    <t>RAYTHEON TECHNOLOGIES CORP- Raytheon Company</t>
  </si>
  <si>
    <t>US75513E1010</t>
  </si>
  <si>
    <t>12916</t>
  </si>
  <si>
    <t>VINCI SA- VINCI SA</t>
  </si>
  <si>
    <t>FR0000125486</t>
  </si>
  <si>
    <t>10472</t>
  </si>
  <si>
    <t>Berkshire Hathaway INC CL A- BERKSHIRE HATHAWAY FIN</t>
  </si>
  <si>
    <t>US0846701086</t>
  </si>
  <si>
    <t>10806</t>
  </si>
  <si>
    <t>Diversified Financials</t>
  </si>
  <si>
    <t>BLACKROCK- BlackRock  Asset Managment</t>
  </si>
  <si>
    <t>US09247X1019</t>
  </si>
  <si>
    <t>27796</t>
  </si>
  <si>
    <t>BYTE ACQUISITION- BYTE ACQUISITION CORP</t>
  </si>
  <si>
    <t>KYG1R25Q1216</t>
  </si>
  <si>
    <t>13527</t>
  </si>
  <si>
    <t>MORGAN STANLEY- MORGAN STANLEY</t>
  </si>
  <si>
    <t>US6174464486</t>
  </si>
  <si>
    <t>10289</t>
  </si>
  <si>
    <t>ENERGEAN OIL- Energean plc</t>
  </si>
  <si>
    <t>GB00BG12Y042</t>
  </si>
  <si>
    <t>LSE</t>
  </si>
  <si>
    <t>Energy</t>
  </si>
  <si>
    <t>COSTCO WHOLESALE- COSTCO WHOLESAL</t>
  </si>
  <si>
    <t>US9113121068</t>
  </si>
  <si>
    <t>27041</t>
  </si>
  <si>
    <t>Food &amp; Staples Retailing</t>
  </si>
  <si>
    <t>TALKSPACE INC US- TALKSPACE INC</t>
  </si>
  <si>
    <t>US87427V1035</t>
  </si>
  <si>
    <t>89487</t>
  </si>
  <si>
    <t>ALPHABET INC CL C- ALPHABET INC</t>
  </si>
  <si>
    <t>US02079K1079</t>
  </si>
  <si>
    <t>27390</t>
  </si>
  <si>
    <t>Media</t>
  </si>
  <si>
    <t>Taboola- Innovid Corp</t>
  </si>
  <si>
    <t>KYG493921061</t>
  </si>
  <si>
    <t>514001338</t>
  </si>
  <si>
    <t>META PLATFORMS- Meta Platforms Inc</t>
  </si>
  <si>
    <t>US30303M1027</t>
  </si>
  <si>
    <t>12310</t>
  </si>
  <si>
    <t>PFIZER INC- PFIZER INC</t>
  </si>
  <si>
    <t>US7170811035</t>
  </si>
  <si>
    <t>10627</t>
  </si>
  <si>
    <t>AROUNDTOWN- Aroundtown property</t>
  </si>
  <si>
    <t>LU1673108939</t>
  </si>
  <si>
    <t>12853</t>
  </si>
  <si>
    <t>Real Estate</t>
  </si>
  <si>
    <t>AMAZON.COM INC- amazon.com</t>
  </si>
  <si>
    <t>US0231351067</t>
  </si>
  <si>
    <t>11069</t>
  </si>
  <si>
    <t>HOME DEPOT INC- HOME DEPOT</t>
  </si>
  <si>
    <t>US4370761029</t>
  </si>
  <si>
    <t>10192</t>
  </si>
  <si>
    <t>APPLIED MATERIALS INC- APPLIED MATERIALS</t>
  </si>
  <si>
    <t>US0382221051</t>
  </si>
  <si>
    <t>1231221</t>
  </si>
  <si>
    <t>ASML HOLDING NV- ASML HOLDING NV-NY</t>
  </si>
  <si>
    <t>NL0010273215</t>
  </si>
  <si>
    <t>EURONEXT</t>
  </si>
  <si>
    <t>27028</t>
  </si>
  <si>
    <t>BROADCOM LTD- Broadcom Inc</t>
  </si>
  <si>
    <t>US11135F1012</t>
  </si>
  <si>
    <t>11083</t>
  </si>
  <si>
    <t>NVIDIA CORP- NVIDIA CORP</t>
  </si>
  <si>
    <t>US67066G1040</t>
  </si>
  <si>
    <t>10322</t>
  </si>
  <si>
    <t>QUALCOMM INC- QUALCOMM Inc</t>
  </si>
  <si>
    <t>US7475251036</t>
  </si>
  <si>
    <t>10350</t>
  </si>
  <si>
    <t>TAIWAN SEMICONDUCTOR- TAIWAN Semiconductor</t>
  </si>
  <si>
    <t>US8740391003</t>
  </si>
  <si>
    <t>10409</t>
  </si>
  <si>
    <t>CROWDSTRIKE HOLDINGS INC  A- CROWDSTRIKE</t>
  </si>
  <si>
    <t>US22788C1053</t>
  </si>
  <si>
    <t>28463</t>
  </si>
  <si>
    <t>DYNATRACE INC- DYNATRACE INC</t>
  </si>
  <si>
    <t>US2681501092</t>
  </si>
  <si>
    <t>90133</t>
  </si>
  <si>
    <t>FORTINET- Fortinet Inc</t>
  </si>
  <si>
    <t>US34959E1091</t>
  </si>
  <si>
    <t>13077</t>
  </si>
  <si>
    <t>MASTERCARD INC CLASS A- MASTERCARD INC</t>
  </si>
  <si>
    <t>US57636Q1040</t>
  </si>
  <si>
    <t>11106</t>
  </si>
  <si>
    <t>MICROSOFT CORP- MICROSOFT CORP</t>
  </si>
  <si>
    <t>US5949181045</t>
  </si>
  <si>
    <t>10284</t>
  </si>
  <si>
    <t>Palo alto networks- Palo alto networks inc</t>
  </si>
  <si>
    <t>US6974351057</t>
  </si>
  <si>
    <t>12997</t>
  </si>
  <si>
    <t>SENTINELONE INC  CLASS A- SentinelOne Inc</t>
  </si>
  <si>
    <t>US81730H1095</t>
  </si>
  <si>
    <t>28562</t>
  </si>
  <si>
    <t>VISA- VISA  Inc - CLASS  A</t>
  </si>
  <si>
    <t>US92826C8394</t>
  </si>
  <si>
    <t>11109</t>
  </si>
  <si>
    <t>NETAPP INC- NetApp inc</t>
  </si>
  <si>
    <t>US64110D1046</t>
  </si>
  <si>
    <t>12374</t>
  </si>
  <si>
    <t>PURE STORAGE INC  CLASS A- PURE STORAGE</t>
  </si>
  <si>
    <t>US74624M1027</t>
  </si>
  <si>
    <t>90267</t>
  </si>
  <si>
    <t>SAMSUNG ELECTR GDR REG- Samsung Electronics co ltd</t>
  </si>
  <si>
    <t>US7960508882</t>
  </si>
  <si>
    <t>11111</t>
  </si>
  <si>
    <t>DATADOG INC  CLASS A- DATADOG INC-A</t>
  </si>
  <si>
    <t>US23804L1035</t>
  </si>
  <si>
    <t>89614</t>
  </si>
  <si>
    <t>SAFRAN SA- SAFRAN SA</t>
  </si>
  <si>
    <t>FR0000073272</t>
  </si>
  <si>
    <t>27194</t>
  </si>
  <si>
    <t>סה"כ שמחקות מדדי מניות בישראל</t>
  </si>
  <si>
    <t>הראל סל תא 90- הראל קרנות נאמנות בע"מ</t>
  </si>
  <si>
    <t>1148931</t>
  </si>
  <si>
    <t>511776783</t>
  </si>
  <si>
    <t>מניות</t>
  </si>
  <si>
    <t>הראל סל תא בנקים- הראל קרנות נאמנות בע"מ</t>
  </si>
  <si>
    <t>1148949</t>
  </si>
  <si>
    <t>הראל קרן סל תא 125- הראל קרנות נאמנות בע"מ</t>
  </si>
  <si>
    <t>1148899</t>
  </si>
  <si>
    <t>תכלית סל תא 90- מיטב תכלית קרנות נאמנות בע"מ</t>
  </si>
  <si>
    <t>1143783</t>
  </si>
  <si>
    <t>513534974</t>
  </si>
  <si>
    <t>תכלית סל תא בנקים- מיטב תכלית קרנות נאמנות בע"מ</t>
  </si>
  <si>
    <t>1143726</t>
  </si>
  <si>
    <t>תכלית קרן סל תא 125- מיטב תכלית קרנות נאמנות בע"מ</t>
  </si>
  <si>
    <t>1143718</t>
  </si>
  <si>
    <t>תכלית קרן סל תא 35- מיטב תכלית קרנות נאמנות בע"מ</t>
  </si>
  <si>
    <t>1143700</t>
  </si>
  <si>
    <t>פסגות ת"א בנקים- פסגות קרנות נאמנות בע"מ</t>
  </si>
  <si>
    <t>1148774</t>
  </si>
  <si>
    <t>513765339</t>
  </si>
  <si>
    <t>קסם ETF תא בנקים- קסם קרנות נאמנות בע"מ</t>
  </si>
  <si>
    <t>1146430</t>
  </si>
  <si>
    <t>510938608</t>
  </si>
  <si>
    <t>קסם קרן סל תא 125- קסם קרנות נאמנות בע"מ</t>
  </si>
  <si>
    <t>1146356</t>
  </si>
  <si>
    <t>קסם תא 35- קסם קרנות נאמנות בע"מ</t>
  </si>
  <si>
    <t>1146570</t>
  </si>
  <si>
    <t>קסם תא 90- קסם קרנות נאמנות בע"מ</t>
  </si>
  <si>
    <t>1146331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</si>
  <si>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</si>
  <si>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</si>
  <si>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</si>
  <si>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</si>
  <si>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</si>
  <si>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HSBC MSCI EMERGING MARKETS- Hsbc Investment Funds S.a</t>
  </si>
  <si>
    <t>IE00B5SSQT16</t>
  </si>
  <si>
    <t>28148</t>
  </si>
  <si>
    <t>AMUNDI INDEX MSCI EM UCITS- (לא פעיל) AMUNDI ETF</t>
  </si>
  <si>
    <t>LU1437017350</t>
  </si>
  <si>
    <t>27482</t>
  </si>
  <si>
    <t>UTILITIES SELECT SECTOR SPDR- (לא פעיל) SPDR - State Street Global Advisors</t>
  </si>
  <si>
    <t>US81369Y8865</t>
  </si>
  <si>
    <t>22040</t>
  </si>
  <si>
    <t>I SHARES MSCI CHINA A- BlackRock  Asset Managment</t>
  </si>
  <si>
    <t>IE00BQT3WG13</t>
  </si>
  <si>
    <t>ISH MSCI USA ESG EHNCD USD D- BlackRock  Asset Managment</t>
  </si>
  <si>
    <t>IE00BHZPJ890</t>
  </si>
  <si>
    <t>ISHARES CORE MSCI CH IND ETF- BlackRock  Asset Managment</t>
  </si>
  <si>
    <t>HK2801040828</t>
  </si>
  <si>
    <t>HKSE</t>
  </si>
  <si>
    <t>ISHARES CORE MSCI EURPOE- BlackRock  Asset Managment</t>
  </si>
  <si>
    <t>IE00B1YZSC51</t>
  </si>
  <si>
    <t>ISHARES MSCI BRAZIL UCITS DE- BlackRock  Asset Managment</t>
  </si>
  <si>
    <t>DE000A0Q4R85</t>
  </si>
  <si>
    <t>ISHARES MSCI EM ESG ENHANCED UCITS ETF- BlackRock  Asset Managment</t>
  </si>
  <si>
    <t>IE00BHZPJ122</t>
  </si>
  <si>
    <t>ISHARES MSCI EMERGING MARKET UCITS- BlackRock  Asset Managment</t>
  </si>
  <si>
    <t>IE00B0M63177</t>
  </si>
  <si>
    <t>ISHARES MSCI EUROPE ESG EHNCD- BlackRock  Asset Managment</t>
  </si>
  <si>
    <t>IE00BHZPJ783</t>
  </si>
  <si>
    <t>ISHARES S&amp;P HEALTH CARE- BlackRock  Asset Managment</t>
  </si>
  <si>
    <t>US4642867497</t>
  </si>
  <si>
    <t>ISHARES S&amp;P NA TECH SOFT IF- BlackRock  Asset Managment</t>
  </si>
  <si>
    <t>US4642875151</t>
  </si>
  <si>
    <t>ISHARES S&amp;P500 SWAP UCITS- BlackRock  Asset Managment</t>
  </si>
  <si>
    <t>IE00BMTX1Y45</t>
  </si>
  <si>
    <t>ISHR EUR600 IND GDS&amp;SERV (DE)- BlackRock  Asset Managment</t>
  </si>
  <si>
    <t>DE000A0H08J9</t>
  </si>
  <si>
    <t>COMM SERV SELECT SECTOR SPDR- COMM SERV SELECT</t>
  </si>
  <si>
    <t>US81369Y8527</t>
  </si>
  <si>
    <t>27819</t>
  </si>
  <si>
    <t>CONSUMER STAPLES SPDR- CONSUMER STAPLES</t>
  </si>
  <si>
    <t>US81369Y3080</t>
  </si>
  <si>
    <t>10096</t>
  </si>
  <si>
    <t>HORIZONS S&amp;P/TSX 60 INDEX- GLOBAL HORIZON</t>
  </si>
  <si>
    <t>CA44049A1241</t>
  </si>
  <si>
    <t>10629</t>
  </si>
  <si>
    <t>GLOBAL X CYBERSECURITY ETF- Global X Management Co LLc</t>
  </si>
  <si>
    <t>US37954Y3844</t>
  </si>
  <si>
    <t>12507</t>
  </si>
  <si>
    <t>*INVESCO MSCI EMERGING MKTS- Invesco investment management limited</t>
  </si>
  <si>
    <t>IE00B3DWVS88</t>
  </si>
  <si>
    <t>21100</t>
  </si>
  <si>
    <t>INVESCO S&amp;P500 ESG ACC- Invesco investment management limited</t>
  </si>
  <si>
    <t>IE00BKS7L097</t>
  </si>
  <si>
    <t>LYXOR CORE EURSTX 600 DR- LYXOR ETF</t>
  </si>
  <si>
    <t>LU0908500753</t>
  </si>
  <si>
    <t>10267</t>
  </si>
  <si>
    <t>LYXOR ETF STOXX OIL &amp; GAS- LYXOR ETF</t>
  </si>
  <si>
    <t>LU1834988278</t>
  </si>
  <si>
    <t>LYXOR STOXX BASIC RSRCES- LYXOR ETF</t>
  </si>
  <si>
    <t>lu1834983550</t>
  </si>
  <si>
    <t>LYXOR STOXX EUROPE 600 BKS UCITS- LYXOR ETF</t>
  </si>
  <si>
    <t>FR0010345371</t>
  </si>
  <si>
    <t>NOMURA ETF- Nomura asset management</t>
  </si>
  <si>
    <t>JP3027630007</t>
  </si>
  <si>
    <t>JPX</t>
  </si>
  <si>
    <t>20081</t>
  </si>
  <si>
    <t>NOMURA TOPIX BANKS 1615 JP- Nomura asset management</t>
  </si>
  <si>
    <t>JP3040170007</t>
  </si>
  <si>
    <t>SPDR EUR ENERGY- Spider</t>
  </si>
  <si>
    <t>IE00BKWQ0F09</t>
  </si>
  <si>
    <t>27395</t>
  </si>
  <si>
    <t>CONSUMER DISCRETIONARY SELT- State Street Corp</t>
  </si>
  <si>
    <t>US81369Y4070</t>
  </si>
  <si>
    <t>22041</t>
  </si>
  <si>
    <t>Energy s.sector spdr- State Street Corp</t>
  </si>
  <si>
    <t>US81369Y5069</t>
  </si>
  <si>
    <t>FINANCIAL SELECT SECTOR SPDR- State Street Corp</t>
  </si>
  <si>
    <t>US81369Y6059</t>
  </si>
  <si>
    <t>INDUSTRIAL SELECT SECT SPDR- State Street Corp</t>
  </si>
  <si>
    <t>US81369Y7040</t>
  </si>
  <si>
    <t>SPDR KBW BANK ETF- State Street Corp</t>
  </si>
  <si>
    <t>US78464A7972</t>
  </si>
  <si>
    <t>SPDR MSCI EUROPE CONSUMER ST- State Street Corp</t>
  </si>
  <si>
    <t>IE00BKWQ0D84</t>
  </si>
  <si>
    <t>SPDR MSCI Europe Health CareSM UCITS- State Street Corp</t>
  </si>
  <si>
    <t>IE00BKWQ0H23</t>
  </si>
  <si>
    <t>SPDR S&amp;P US ENERGY SELECT- State Street Corp</t>
  </si>
  <si>
    <t>IE00BWBXM492</t>
  </si>
  <si>
    <t>TECHNOLOGY SELECT SECT SPDR- State Street Corp</t>
  </si>
  <si>
    <t>US81369Y8030</t>
  </si>
  <si>
    <t>VANECK SEMICONDUCTOR ETF- Van Eck ETF</t>
  </si>
  <si>
    <t>US57060U2336</t>
  </si>
  <si>
    <t>12518</t>
  </si>
  <si>
    <t>VANGUARD AUST SHARES IDX ETF- Vanguard Group</t>
  </si>
  <si>
    <t>AU000000VAS1</t>
  </si>
  <si>
    <t>12517</t>
  </si>
  <si>
    <t>סה"כ שמחקות מדדים אחרים</t>
  </si>
  <si>
    <t>סה"כ אג"ח ממשלתי</t>
  </si>
  <si>
    <t>סה"כ אגח קונצרני</t>
  </si>
  <si>
    <t>*AWI ASH WO INDIA OPP FD DUSD- White Oak</t>
  </si>
  <si>
    <t>IE00BH3N4915</t>
  </si>
  <si>
    <t>13033</t>
  </si>
  <si>
    <t>GS INDIA EQ IUSDA- goldman sachs</t>
  </si>
  <si>
    <t>LU0333811072</t>
  </si>
  <si>
    <t>12657</t>
  </si>
  <si>
    <t>ISHARE EMKT IF I AUSD- BlackRock  Asset Managment</t>
  </si>
  <si>
    <t>IE00B3D07G23</t>
  </si>
  <si>
    <t>ISE</t>
  </si>
  <si>
    <t>VANGUARD IS EM.MKTS STK.IDX- Vanguard Group</t>
  </si>
  <si>
    <t>IE00BFPM9H50</t>
  </si>
  <si>
    <t>סה"כ כתבי אופציות בישראל</t>
  </si>
  <si>
    <t>*אייספאק 1  אפ 1- איי ספאק 1 בע"מ</t>
  </si>
  <si>
    <t>1179613</t>
  </si>
  <si>
    <t>*סיפיה אופציה 1- סיפיה ווז'ן בע"מ</t>
  </si>
  <si>
    <t>1182005</t>
  </si>
  <si>
    <t>סה"כ כתבי אופציה בחו"ל</t>
  </si>
  <si>
    <t>BYTE ACQUISITION CORP- BYTE ACQUISITION CORP</t>
  </si>
  <si>
    <t>KYG1R25Q1133</t>
  </si>
  <si>
    <t>INNOVID EQY WARRANT- Innovid Corp</t>
  </si>
  <si>
    <t>US4576791168</t>
  </si>
  <si>
    <t>סה"כ מדדים כולל מניות</t>
  </si>
  <si>
    <t>BC 3280 JUL 2023</t>
  </si>
  <si>
    <t>84410901</t>
  </si>
  <si>
    <t>BP 3280 JUL 2023</t>
  </si>
  <si>
    <t>84411859</t>
  </si>
  <si>
    <t>BZC 260 JUL 2023</t>
  </si>
  <si>
    <t>84436484</t>
  </si>
  <si>
    <t>BZP 260 JUL 2023</t>
  </si>
  <si>
    <t>84437193</t>
  </si>
  <si>
    <t>סה"כ ש"ח/מט"ח</t>
  </si>
  <si>
    <t>סה"כ ריבית</t>
  </si>
  <si>
    <t>SPXW 06/30/23 P3600- SPX</t>
  </si>
  <si>
    <t>BBG018BLCVG3</t>
  </si>
  <si>
    <t>SPXW 06/30/23 P4000- SPX</t>
  </si>
  <si>
    <t>BBG018BLCWG1</t>
  </si>
  <si>
    <t>סה"כ מטבע</t>
  </si>
  <si>
    <t>סה"כ סחורות</t>
  </si>
  <si>
    <t>MSCI EMGMKT SEP23- חוזים עתידיים בחול</t>
  </si>
  <si>
    <t>MESU3</t>
  </si>
  <si>
    <t>NASDAQ 100 SEP23- חוזים עתידיים בחול</t>
  </si>
  <si>
    <t>NQU3</t>
  </si>
  <si>
    <t>S&amp;P/TSX 60 IX FUT SEP23- חוזים עתידיים בחול</t>
  </si>
  <si>
    <t>PTU3</t>
  </si>
  <si>
    <t>S&amp;P500 EMINI FUT SEP23- חוזים עתידיים בחול</t>
  </si>
  <si>
    <t>ESU3</t>
  </si>
  <si>
    <t>STOXX EUROPE 600 SEP23- חוזים עתידיים בחול</t>
  </si>
  <si>
    <t>SXOU3</t>
  </si>
  <si>
    <t>TOPIX FUTR SEP23- חוזים עתידיים בחול</t>
  </si>
  <si>
    <t>TPU3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</si>
  <si>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</si>
  <si>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</si>
  <si>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</si>
  <si>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</si>
  <si>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</si>
  <si>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</si>
  <si>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</si>
  <si>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</si>
  <si>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</si>
  <si>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</si>
  <si>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</si>
  <si>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</si>
  <si>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</si>
  <si>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</si>
  <si>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</si>
  <si>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</si>
  <si>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חייבים REWIRE 8839- רי-וויר (א.ס.ג) מחקר ופיתוח בע"מ</t>
  </si>
  <si>
    <t>9483</t>
  </si>
  <si>
    <t>515193704</t>
  </si>
  <si>
    <t>רוטקס- רוטקס (1980) בע"מ</t>
  </si>
  <si>
    <t>1104033</t>
  </si>
  <si>
    <t>510844913</t>
  </si>
  <si>
    <t>Distree Ltd- .Distree Ltd</t>
  </si>
  <si>
    <t>9326</t>
  </si>
  <si>
    <t>516596848</t>
  </si>
  <si>
    <t>Sustained Therapy- Sustained Therapy</t>
  </si>
  <si>
    <t>9262</t>
  </si>
  <si>
    <t>516541372</t>
  </si>
  <si>
    <t>*FutureCides- אגכימדס שותפות מוגבלת</t>
  </si>
  <si>
    <t>93981</t>
  </si>
  <si>
    <t>540310463</t>
  </si>
  <si>
    <t>*אגכימדס שותפות מוגבלת- אגכימדס שותפות מוגבלת</t>
  </si>
  <si>
    <t>8824</t>
  </si>
  <si>
    <t>NeoManna Ltd- ניאומאנה בע"מ</t>
  </si>
  <si>
    <t>9152</t>
  </si>
  <si>
    <t>516561917</t>
  </si>
  <si>
    <t>TIPA CORP LTD- TIPA CORP LTD</t>
  </si>
  <si>
    <t>8838</t>
  </si>
  <si>
    <t>514420660</t>
  </si>
  <si>
    <t>סה"כ קרנות הון סיכון</t>
  </si>
  <si>
    <t>Stage One Venture Capital Fund IV</t>
  </si>
  <si>
    <t>8981</t>
  </si>
  <si>
    <t>F2 Capital Partners 3 LP- Capital Link Global Fintech Le</t>
  </si>
  <si>
    <t>8401</t>
  </si>
  <si>
    <t>S.H. SKY 4 L.P- SKY 4</t>
  </si>
  <si>
    <t>8987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</si>
  <si>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</si>
  <si>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</si>
  <si>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</si>
  <si>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</si>
  <si>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</si>
  <si>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ION TECH FEEDER FUND- ION TECH FEEDER FUND</t>
  </si>
  <si>
    <t>KYG4939W1188</t>
  </si>
  <si>
    <t>סה"כ קרנות נדל"ן בחו"ל</t>
  </si>
  <si>
    <t>סה"כ קרנות השקעה אחרות בחו"ל</t>
  </si>
  <si>
    <t>BVP Forge Institutional L.P</t>
  </si>
  <si>
    <t>9239</t>
  </si>
  <si>
    <t>29/06/23</t>
  </si>
  <si>
    <t>BCP V DEXKO CO INVEST LP- Brookfield global</t>
  </si>
  <si>
    <t>8337</t>
  </si>
  <si>
    <t>AP IX Connect Holdings L.P</t>
  </si>
  <si>
    <t>8842</t>
  </si>
  <si>
    <t>F2 Select I LP</t>
  </si>
  <si>
    <t>8507</t>
  </si>
  <si>
    <t>ISF III Overflow Fund L.P</t>
  </si>
  <si>
    <t>9457</t>
  </si>
  <si>
    <t>Israel Secondary fund III L.P- Israel secondary fund</t>
  </si>
  <si>
    <t>8338</t>
  </si>
  <si>
    <t>Astorg VIII- JOY GLOBAL INC</t>
  </si>
  <si>
    <t>9391</t>
  </si>
  <si>
    <t>סה"כ כתבי אופציה בישראל</t>
  </si>
  <si>
    <t>*ג'י סיטי בעמ- ג'י סיטי בע"מ</t>
  </si>
  <si>
    <t>633476</t>
  </si>
  <si>
    <t>*נוסטרומו אופ- ג'י סיטי בע"מ</t>
  </si>
  <si>
    <t>623209</t>
  </si>
  <si>
    <t>*הייקון מערכות אפ 03/22- הייקון מערכות בע"מ</t>
  </si>
  <si>
    <t>1185214</t>
  </si>
  <si>
    <t>סה"כ מט"ח/מט"ח</t>
  </si>
  <si>
    <t>TRS_ ILS-ILS17.11.2023</t>
  </si>
  <si>
    <t>701000632</t>
  </si>
  <si>
    <t>30/11/22</t>
  </si>
  <si>
    <t>701000677</t>
  </si>
  <si>
    <t>TRS_ ILS-ILS25.01.2024</t>
  </si>
  <si>
    <t>701000643</t>
  </si>
  <si>
    <t>701000669</t>
  </si>
  <si>
    <t>701000676</t>
  </si>
  <si>
    <t>TRS_ ILS-ILS26.01.2024</t>
  </si>
  <si>
    <t>701000667</t>
  </si>
  <si>
    <t>701000668</t>
  </si>
  <si>
    <t>TRS_ ILS-ILS27.06.2024</t>
  </si>
  <si>
    <t>701000757</t>
  </si>
  <si>
    <t>TRS_ ILS-ILS30.05.2024</t>
  </si>
  <si>
    <t>701000721</t>
  </si>
  <si>
    <t>FW ILS-USD03.07.2023</t>
  </si>
  <si>
    <t>702003744</t>
  </si>
  <si>
    <t>702003746</t>
  </si>
  <si>
    <t>702003869</t>
  </si>
  <si>
    <t>FW ILS-USD05.07.2023</t>
  </si>
  <si>
    <t>702003742</t>
  </si>
  <si>
    <t>FW ILS-USD06.11.2023</t>
  </si>
  <si>
    <t>702003812</t>
  </si>
  <si>
    <t>FW ILS-USD07.11.2023</t>
  </si>
  <si>
    <t>702003813</t>
  </si>
  <si>
    <t>FW ILS-USD14.11.2023</t>
  </si>
  <si>
    <t>702003825</t>
  </si>
  <si>
    <t>FW ILS-USD14.12.2023</t>
  </si>
  <si>
    <t>701000765</t>
  </si>
  <si>
    <t>702003822</t>
  </si>
  <si>
    <t>FW ILS-USD22.11.2023</t>
  </si>
  <si>
    <t>702003686</t>
  </si>
  <si>
    <t>FW ILS-USD23.10.2023</t>
  </si>
  <si>
    <t>702003865</t>
  </si>
  <si>
    <t>FW ILS-USD26.10.2023</t>
  </si>
  <si>
    <t>702003863</t>
  </si>
  <si>
    <t>FW ILS-USD27.11.2023</t>
  </si>
  <si>
    <t>702003687</t>
  </si>
  <si>
    <t>FW ILS-USD28.11.2023</t>
  </si>
  <si>
    <t>702003861</t>
  </si>
  <si>
    <t>FW ILS-USD29.11.2023</t>
  </si>
  <si>
    <t>702003827</t>
  </si>
  <si>
    <t>702003832</t>
  </si>
  <si>
    <t>702003851</t>
  </si>
  <si>
    <t>FW ILS-USD30.11.2023</t>
  </si>
  <si>
    <t>702003820</t>
  </si>
  <si>
    <t>702003824</t>
  </si>
  <si>
    <t>702003847</t>
  </si>
  <si>
    <t>702003849</t>
  </si>
  <si>
    <t>FW USD-ILS01.11.2023</t>
  </si>
  <si>
    <t>702003488</t>
  </si>
  <si>
    <t>702003490</t>
  </si>
  <si>
    <t>FW USD-ILS02.11.2023</t>
  </si>
  <si>
    <t>701000683</t>
  </si>
  <si>
    <t>702003494</t>
  </si>
  <si>
    <t>FW USD-ILS03.07.2023</t>
  </si>
  <si>
    <t>702003698</t>
  </si>
  <si>
    <t>702003700</t>
  </si>
  <si>
    <t>702003702</t>
  </si>
  <si>
    <t>FW USD-ILS05.07.2023</t>
  </si>
  <si>
    <t>701000735</t>
  </si>
  <si>
    <t>702003710</t>
  </si>
  <si>
    <t>702003712</t>
  </si>
  <si>
    <t>FW USD-ILS05.09.2023</t>
  </si>
  <si>
    <t>701000687</t>
  </si>
  <si>
    <t>702003500</t>
  </si>
  <si>
    <t>702003502</t>
  </si>
  <si>
    <t>702003508</t>
  </si>
  <si>
    <t>702003510</t>
  </si>
  <si>
    <t>FW USD-ILS06.07.2023</t>
  </si>
  <si>
    <t>702003714</t>
  </si>
  <si>
    <t>702003805</t>
  </si>
  <si>
    <t>702003807</t>
  </si>
  <si>
    <t>FW USD-ILS06.09.2023</t>
  </si>
  <si>
    <t>701000705</t>
  </si>
  <si>
    <t>701000707</t>
  </si>
  <si>
    <t>701000739</t>
  </si>
  <si>
    <t>702003562</t>
  </si>
  <si>
    <t>702003760</t>
  </si>
  <si>
    <t>702003762</t>
  </si>
  <si>
    <t>FW USD-ILS06.11.2023</t>
  </si>
  <si>
    <t>701000685</t>
  </si>
  <si>
    <t>702003498</t>
  </si>
  <si>
    <t>FW USD-ILS07.09.2023</t>
  </si>
  <si>
    <t>702003722</t>
  </si>
  <si>
    <t>702003724</t>
  </si>
  <si>
    <t>702003726</t>
  </si>
  <si>
    <t>702003728</t>
  </si>
  <si>
    <t>FW USD-ILS07.11.2023</t>
  </si>
  <si>
    <t>701000689</t>
  </si>
  <si>
    <t>701000691</t>
  </si>
  <si>
    <t>702003506</t>
  </si>
  <si>
    <t>702003517</t>
  </si>
  <si>
    <t>702003519</t>
  </si>
  <si>
    <t>702003521</t>
  </si>
  <si>
    <t>FW USD-ILS07.12.2023</t>
  </si>
  <si>
    <t>702003870</t>
  </si>
  <si>
    <t>FW USD-ILS08.11.2023</t>
  </si>
  <si>
    <t>702003524</t>
  </si>
  <si>
    <t>702003526</t>
  </si>
  <si>
    <t>FW USD-ILS09.11.2023</t>
  </si>
  <si>
    <t>702003542</t>
  </si>
  <si>
    <t>702003544</t>
  </si>
  <si>
    <t>702003546</t>
  </si>
  <si>
    <t>702003548</t>
  </si>
  <si>
    <t>702003632</t>
  </si>
  <si>
    <t>702003636</t>
  </si>
  <si>
    <t>FW USD-ILS10.10.2023</t>
  </si>
  <si>
    <t>701000663</t>
  </si>
  <si>
    <t>702003345</t>
  </si>
  <si>
    <t>702003347</t>
  </si>
  <si>
    <t>FW USD-ILS11.10.2023</t>
  </si>
  <si>
    <t>701000665</t>
  </si>
  <si>
    <t>702003349</t>
  </si>
  <si>
    <t>702003351</t>
  </si>
  <si>
    <t>702003353</t>
  </si>
  <si>
    <t>FW USD-ILS12.07.2023</t>
  </si>
  <si>
    <t>702003782</t>
  </si>
  <si>
    <t>702003784</t>
  </si>
  <si>
    <t>702003786</t>
  </si>
  <si>
    <t>FW USD-ILS12.09.2023</t>
  </si>
  <si>
    <t>702003734</t>
  </si>
  <si>
    <t>FW USD-ILS12.10.2023</t>
  </si>
  <si>
    <t>702003355</t>
  </si>
  <si>
    <t>702003357</t>
  </si>
  <si>
    <t>702003359</t>
  </si>
  <si>
    <t>FW USD-ILS13.07.2023</t>
  </si>
  <si>
    <t>702003793</t>
  </si>
  <si>
    <t>702003795</t>
  </si>
  <si>
    <t>FW USD-ILS13.09.2023</t>
  </si>
  <si>
    <t>701000737</t>
  </si>
  <si>
    <t>702003748</t>
  </si>
  <si>
    <t>702003752</t>
  </si>
  <si>
    <t>FW USD-ILS13.11.2023</t>
  </si>
  <si>
    <t>701000695</t>
  </si>
  <si>
    <t>FW USD-ILS13.12.2023</t>
  </si>
  <si>
    <t>702003589</t>
  </si>
  <si>
    <t>702003591</t>
  </si>
  <si>
    <t>FW USD-ILS14.11.2023</t>
  </si>
  <si>
    <t>701000697</t>
  </si>
  <si>
    <t>702003554</t>
  </si>
  <si>
    <t>702003556</t>
  </si>
  <si>
    <t>702003558</t>
  </si>
  <si>
    <t>702003560</t>
  </si>
  <si>
    <t>FW USD-ILS14.12.2023</t>
  </si>
  <si>
    <t>701000703</t>
  </si>
  <si>
    <t>702003564</t>
  </si>
  <si>
    <t>702003568</t>
  </si>
  <si>
    <t>FW USD-ILS15.11.2023</t>
  </si>
  <si>
    <t>702003579</t>
  </si>
  <si>
    <t>702003646</t>
  </si>
  <si>
    <t>702003648</t>
  </si>
  <si>
    <t>FW USD-ILS16.10.2023</t>
  </si>
  <si>
    <t>701000751</t>
  </si>
  <si>
    <t>701000753</t>
  </si>
  <si>
    <t>702003370</t>
  </si>
  <si>
    <t>702003372</t>
  </si>
  <si>
    <t>702003374</t>
  </si>
  <si>
    <t>702003376</t>
  </si>
  <si>
    <t>FW USD-ILS16.11.2023</t>
  </si>
  <si>
    <t>701000711</t>
  </si>
  <si>
    <t>702003587</t>
  </si>
  <si>
    <t>702003597</t>
  </si>
  <si>
    <t>702003599</t>
  </si>
  <si>
    <t>702003601</t>
  </si>
  <si>
    <t>FW USD-ILS17.07.2023</t>
  </si>
  <si>
    <t>701000746</t>
  </si>
  <si>
    <t>702003797</t>
  </si>
  <si>
    <t>702003801</t>
  </si>
  <si>
    <t>FW USD-ILS17.10.2023</t>
  </si>
  <si>
    <t>701000756</t>
  </si>
  <si>
    <t>702003380</t>
  </si>
  <si>
    <t>FW USD-ILS18.07.2023</t>
  </si>
  <si>
    <t>702003815</t>
  </si>
  <si>
    <t>702003817</t>
  </si>
  <si>
    <t>FW USD-ILS18.10.2023</t>
  </si>
  <si>
    <t>701000671</t>
  </si>
  <si>
    <t>702003387</t>
  </si>
  <si>
    <t>702003389</t>
  </si>
  <si>
    <t>702003391</t>
  </si>
  <si>
    <t>FW USD-ILS19.07.2023</t>
  </si>
  <si>
    <t>701000760</t>
  </si>
  <si>
    <t>702003838</t>
  </si>
  <si>
    <t>702003840</t>
  </si>
  <si>
    <t>702003842</t>
  </si>
  <si>
    <t>702003859</t>
  </si>
  <si>
    <t>FW USD-ILS19.10.2023</t>
  </si>
  <si>
    <t>701000673</t>
  </si>
  <si>
    <t>702003394</t>
  </si>
  <si>
    <t>702003396</t>
  </si>
  <si>
    <t>FW USD-ILS20.07.2023</t>
  </si>
  <si>
    <t>701000762</t>
  </si>
  <si>
    <t>FW USD-ILS20.11.2023</t>
  </si>
  <si>
    <t>702003593</t>
  </si>
  <si>
    <t>702003595</t>
  </si>
  <si>
    <t>FW USD-ILS21.11.2023</t>
  </si>
  <si>
    <t>701000713</t>
  </si>
  <si>
    <t>702003603</t>
  </si>
  <si>
    <t>702003605</t>
  </si>
  <si>
    <t>FW USD-ILS22.11.2023</t>
  </si>
  <si>
    <t>701000715</t>
  </si>
  <si>
    <t>701000717</t>
  </si>
  <si>
    <t>702003611</t>
  </si>
  <si>
    <t>702003613</t>
  </si>
  <si>
    <t>702003615</t>
  </si>
  <si>
    <t>FW USD-ILS23.10.2023</t>
  </si>
  <si>
    <t>702003401</t>
  </si>
  <si>
    <t>702003403</t>
  </si>
  <si>
    <t>702003405</t>
  </si>
  <si>
    <t>FW USD-ILS24.10.2023</t>
  </si>
  <si>
    <t>702003413</t>
  </si>
  <si>
    <t>702003844</t>
  </si>
  <si>
    <t>FW USD-ILS25.07.2023</t>
  </si>
  <si>
    <t>702003750</t>
  </si>
  <si>
    <t>702003868</t>
  </si>
  <si>
    <t>FW USD-ILS25.10.2023</t>
  </si>
  <si>
    <t>701000675</t>
  </si>
  <si>
    <t>702003415</t>
  </si>
  <si>
    <t>FW USD-ILS26.07.2023</t>
  </si>
  <si>
    <t>701000741</t>
  </si>
  <si>
    <t>701000743</t>
  </si>
  <si>
    <t>702003767</t>
  </si>
  <si>
    <t>FW USD-ILS26.10.2023</t>
  </si>
  <si>
    <t>701000681</t>
  </si>
  <si>
    <t>701000693</t>
  </si>
  <si>
    <t>702003476</t>
  </si>
  <si>
    <t>702003478</t>
  </si>
  <si>
    <t>FW USD-ILS27.11.2023</t>
  </si>
  <si>
    <t>701000720</t>
  </si>
  <si>
    <t>702003639</t>
  </si>
  <si>
    <t>702003641</t>
  </si>
  <si>
    <t>702003643</t>
  </si>
  <si>
    <t>702003645</t>
  </si>
  <si>
    <t>FW USD-ILS28.11.2023</t>
  </si>
  <si>
    <t>702003651</t>
  </si>
  <si>
    <t>FW USD-ILS29.11.2023</t>
  </si>
  <si>
    <t>702003656</t>
  </si>
  <si>
    <t>702003658</t>
  </si>
  <si>
    <t>702003660</t>
  </si>
  <si>
    <t>702003662</t>
  </si>
  <si>
    <t>FW USD-ILS30.11.2023</t>
  </si>
  <si>
    <t>701000748</t>
  </si>
  <si>
    <t>702003704</t>
  </si>
  <si>
    <t>702003706</t>
  </si>
  <si>
    <t>702003708</t>
  </si>
  <si>
    <t>702003829</t>
  </si>
  <si>
    <t>702003831</t>
  </si>
  <si>
    <t>FWD CCY\ILS 20230424 USD\ILS 3.6223000 20231204- בנק לאומי לישראל בע"מ</t>
  </si>
  <si>
    <t>90017806</t>
  </si>
  <si>
    <t>24/04/23</t>
  </si>
  <si>
    <t>FWD CCY\ILS 20230427 USD\ILS 3.6024000 20231204- בנק לאומי לישראל בע"מ</t>
  </si>
  <si>
    <t>90017822</t>
  </si>
  <si>
    <t>27/04/23</t>
  </si>
  <si>
    <t>FWD CCY\ILS 20230523 USD\ILS 3.6384000 20231204- בנק לאומי לישראל בע"מ</t>
  </si>
  <si>
    <t>90018041</t>
  </si>
  <si>
    <t>23/05/23</t>
  </si>
  <si>
    <t>FWD CCY\ILS 20230614 USD\ILS 3.5796000 20231204- בנק לאומי לישראל בע"מ</t>
  </si>
  <si>
    <t>90018237</t>
  </si>
  <si>
    <t>14/06/23</t>
  </si>
  <si>
    <t>FW AUD-USD24.07.2023</t>
  </si>
  <si>
    <t>702003768</t>
  </si>
  <si>
    <t>702003775</t>
  </si>
  <si>
    <t>702003790</t>
  </si>
  <si>
    <t>702003798</t>
  </si>
  <si>
    <t>702003810</t>
  </si>
  <si>
    <t>702003811</t>
  </si>
  <si>
    <t>702003826</t>
  </si>
  <si>
    <t>702003834</t>
  </si>
  <si>
    <t>FW CAD-USD24.07.2023</t>
  </si>
  <si>
    <t>702003443</t>
  </si>
  <si>
    <t>702003445</t>
  </si>
  <si>
    <t>702003447</t>
  </si>
  <si>
    <t>FW EUR-USD01.08.2023</t>
  </si>
  <si>
    <t>702003664</t>
  </si>
  <si>
    <t>702003666</t>
  </si>
  <si>
    <t>FW EUR-USD03.07.2023</t>
  </si>
  <si>
    <t>702003871</t>
  </si>
  <si>
    <t>FW EUR-USD06.11.2023</t>
  </si>
  <si>
    <t>702003771</t>
  </si>
  <si>
    <t>702003773</t>
  </si>
  <si>
    <t>FW EUR-USD10.01.2024</t>
  </si>
  <si>
    <t>702003867</t>
  </si>
  <si>
    <t>FW EUR-USD11.09.2023</t>
  </si>
  <si>
    <t>702003619</t>
  </si>
  <si>
    <t>702003621</t>
  </si>
  <si>
    <t>FW EUR-USD13.09.2023</t>
  </si>
  <si>
    <t>702003694</t>
  </si>
  <si>
    <t>702003696</t>
  </si>
  <si>
    <t>FW EUR-USD14.08.2023</t>
  </si>
  <si>
    <t>702003581</t>
  </si>
  <si>
    <t>702003583</t>
  </si>
  <si>
    <t>702003585</t>
  </si>
  <si>
    <t>702003857</t>
  </si>
  <si>
    <t>FW EUR-USD18.09.2023</t>
  </si>
  <si>
    <t>702003627</t>
  </si>
  <si>
    <t>702003629</t>
  </si>
  <si>
    <t>FW EUR-USD24.07.2023</t>
  </si>
  <si>
    <t>702003530</t>
  </si>
  <si>
    <t>702003532</t>
  </si>
  <si>
    <t>702003534</t>
  </si>
  <si>
    <t>702003552</t>
  </si>
  <si>
    <t>FW GBP-USD10.07.2023</t>
  </si>
  <si>
    <t>702003423</t>
  </si>
  <si>
    <t>702003425</t>
  </si>
  <si>
    <t>702003427</t>
  </si>
  <si>
    <t>FW GBP-USD16.08.2023</t>
  </si>
  <si>
    <t>702003716</t>
  </si>
  <si>
    <t>702003718</t>
  </si>
  <si>
    <t>702003720</t>
  </si>
  <si>
    <t>FW JPY-USD24.07.2023</t>
  </si>
  <si>
    <t>702003736</t>
  </si>
  <si>
    <t>702003754</t>
  </si>
  <si>
    <t>702003763</t>
  </si>
  <si>
    <t>702003769</t>
  </si>
  <si>
    <t>702003777</t>
  </si>
  <si>
    <t>702003788</t>
  </si>
  <si>
    <t>702003791</t>
  </si>
  <si>
    <t>702003799</t>
  </si>
  <si>
    <t>702003803</t>
  </si>
  <si>
    <t>702003809</t>
  </si>
  <si>
    <t>702003818</t>
  </si>
  <si>
    <t>702003833</t>
  </si>
  <si>
    <t>702003836</t>
  </si>
  <si>
    <t>FW USD-AUD24.07.2023</t>
  </si>
  <si>
    <t>702003450</t>
  </si>
  <si>
    <t>702003452</t>
  </si>
  <si>
    <t>702003691</t>
  </si>
  <si>
    <t>702003856</t>
  </si>
  <si>
    <t>FW USD-CAD24.07.2023</t>
  </si>
  <si>
    <t>702003624</t>
  </si>
  <si>
    <t>FW USD-EUR01.08.2023</t>
  </si>
  <si>
    <t>702003780</t>
  </si>
  <si>
    <t>FW USD-EUR14.08.2023</t>
  </si>
  <si>
    <t>702003858</t>
  </si>
  <si>
    <t>FW USD-EUR24.07.2023</t>
  </si>
  <si>
    <t>702003730</t>
  </si>
  <si>
    <t>702003732</t>
  </si>
  <si>
    <t>FW USD-GBP10.07.2023</t>
  </si>
  <si>
    <t>702003776</t>
  </si>
  <si>
    <t>FW USD-JPY24.07.2023</t>
  </si>
  <si>
    <t>702003465</t>
  </si>
  <si>
    <t>702003467</t>
  </si>
  <si>
    <t>702003469</t>
  </si>
  <si>
    <t>702003471</t>
  </si>
  <si>
    <t>702003536</t>
  </si>
  <si>
    <t>702003538</t>
  </si>
  <si>
    <t>702003550</t>
  </si>
  <si>
    <t>FWD CCY\CCY 20230209 GBP\USD 1.2169700 20230710- בנק לאומי לישראל בע"מ</t>
  </si>
  <si>
    <t>90017195</t>
  </si>
  <si>
    <t>09/02/23</t>
  </si>
  <si>
    <t>FWD CCY\CCY 20230214 USD\JPY 129.5016700 20230724- בנק לאומי לישראל בע"מ</t>
  </si>
  <si>
    <t>90017237</t>
  </si>
  <si>
    <t>14/02/23</t>
  </si>
  <si>
    <t>FWD CCY\CCY 20230309 EUR\USD 1.0651700 20230807- בנק לאומי לישראל בע"מ</t>
  </si>
  <si>
    <t>90017478</t>
  </si>
  <si>
    <t>09/03/23</t>
  </si>
  <si>
    <t>FWD CCY\CCY 20230626 EUR\USD 1.0915000 20230807- בנק לאומי לישראל בע"מ</t>
  </si>
  <si>
    <t>90018323</t>
  </si>
  <si>
    <t>26/06/23</t>
  </si>
  <si>
    <t>FWD CCY\CCY 20230627 USD\JPY 143.3150000 20230724- בנק לאומי לישראל בע"מ</t>
  </si>
  <si>
    <t>90018339</t>
  </si>
  <si>
    <t>27/06/23</t>
  </si>
  <si>
    <t>TRS_ JPY-JPY05.06.2024</t>
  </si>
  <si>
    <t>702003789</t>
  </si>
  <si>
    <t>TRS_ JPY-JPY15.02.2024</t>
  </si>
  <si>
    <t>702003492</t>
  </si>
  <si>
    <t>TRS_ JPY-JPY19.12.2023</t>
  </si>
  <si>
    <t>702003228</t>
  </si>
  <si>
    <t>TRS_ USD-USD03.11.2023</t>
  </si>
  <si>
    <t>702003094</t>
  </si>
  <si>
    <t>TRS_ USD-USD17.08.2023</t>
  </si>
  <si>
    <t>702002854</t>
  </si>
  <si>
    <t>31/08/22</t>
  </si>
  <si>
    <t>TRS_ USD-USD20.02.2024</t>
  </si>
  <si>
    <t>702003491</t>
  </si>
  <si>
    <t>TRS_ USD-USD22.05.2024</t>
  </si>
  <si>
    <t>702003757</t>
  </si>
  <si>
    <t>TRS_ USD-USD23.05.2024</t>
  </si>
  <si>
    <t>702003756</t>
  </si>
  <si>
    <t>TRS_ USD-USD25.07.2023</t>
  </si>
  <si>
    <t>702003335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</si>
  <si>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</si>
  <si>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</si>
  <si>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</si>
  <si>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</si>
  <si>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</si>
  <si>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</si>
  <si>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</si>
  <si>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</si>
  <si>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</si>
  <si>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</si>
  <si>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</si>
  <si>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</si>
  <si>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</si>
  <si>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</si>
  <si>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</si>
  <si>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סה"כ בארץ</t>
  </si>
  <si>
    <t>זכאים</t>
  </si>
  <si>
    <t>זכאים מס עמיתים</t>
  </si>
  <si>
    <t>חייבים</t>
  </si>
  <si>
    <t>חייבים בגין עסקה עתידית SPAC Byte</t>
  </si>
  <si>
    <t>8397</t>
  </si>
  <si>
    <t>חייבים וזכאים בגין שיקוף</t>
  </si>
  <si>
    <t>26630548</t>
  </si>
  <si>
    <t>מניות הפחתת שווי ניירות חסומים</t>
  </si>
  <si>
    <t>3140130</t>
  </si>
  <si>
    <t>בטחונות דולר ארצות הברית לאומי</t>
  </si>
  <si>
    <t>300011017</t>
  </si>
  <si>
    <t>בטחונות ין יפני לאומי</t>
  </si>
  <si>
    <t>300011010</t>
  </si>
  <si>
    <t>רבית עוש לקבל</t>
  </si>
  <si>
    <t>1111110</t>
  </si>
  <si>
    <t>מגדל מקפת קרנות פנסיה וקופות גמל בע"מ</t>
  </si>
  <si>
    <t>מגדל לתגמולים ולפיצויים מסלול מניות</t>
  </si>
  <si>
    <t>בנק דיסקונט לישראל בע"מ</t>
  </si>
  <si>
    <t>1111111111- 11- בנק דיסקונט</t>
  </si>
  <si>
    <t>בנק הפועלים בע"מ</t>
  </si>
  <si>
    <t>בנק לאומי לישראל בע"מ</t>
  </si>
  <si>
    <t>בנק מזרחי טפחות בע"מ</t>
  </si>
  <si>
    <t>1111111111- 20- בנק מזרחי-טפחות</t>
  </si>
  <si>
    <t>20003- 11- בנק דיסקונט</t>
  </si>
  <si>
    <t>20003- 10- לאומי</t>
  </si>
  <si>
    <t>20003- 20- בנק מזרחי-טפחות</t>
  </si>
  <si>
    <t>130018-  11- בנק דיסקונט</t>
  </si>
  <si>
    <t>130018- 10- לאומי</t>
  </si>
  <si>
    <t>130018-  20- בנק מזרחי-טפחות</t>
  </si>
  <si>
    <t>20001- 11- בנק דיסקונט</t>
  </si>
  <si>
    <t>20001-  12- בנק הפועלים</t>
  </si>
  <si>
    <t>20001-  20- בנק מזרחי-טפחות</t>
  </si>
  <si>
    <t>200040- 10- לאומי</t>
  </si>
  <si>
    <t>100006- 20- בנק מזרחי-טפחות</t>
  </si>
  <si>
    <t>80031- 12- בנק הפועלים</t>
  </si>
  <si>
    <t>80031- 10- לאומי</t>
  </si>
  <si>
    <t>80031- 20- בנק מזרחי-טפחות</t>
  </si>
  <si>
    <t>70002- 11- בנק דיסקונט</t>
  </si>
  <si>
    <t>70002- 12- בנק הפועלים</t>
  </si>
  <si>
    <t>30005- 10- לאומי</t>
  </si>
  <si>
    <t>JP MORGAN</t>
  </si>
  <si>
    <t>20003- 85- JP MORGAN</t>
  </si>
  <si>
    <t>A-</t>
  </si>
  <si>
    <t>20001- 85- JP MORGAN</t>
  </si>
  <si>
    <t>80031- 85- JP MORGAN</t>
  </si>
  <si>
    <t>F2 Capital Partners 3 LP</t>
  </si>
  <si>
    <t>Stage One Venture Capital Fund IV L.P</t>
  </si>
  <si>
    <t>Stage One IV Annex Fund L.P</t>
  </si>
  <si>
    <t>S.H. SKY 4 L.P</t>
  </si>
  <si>
    <t>Fortissimo Partners VI</t>
  </si>
  <si>
    <t>BCP V DEXKO CO-INVEST LP</t>
  </si>
  <si>
    <t>ISRAEL SECONDARY FUND III L.P</t>
  </si>
  <si>
    <t>Francisco Partners VII</t>
  </si>
  <si>
    <t>Bessemer Venture Partners XII Institutional L.P</t>
  </si>
  <si>
    <t>Astorg VIII</t>
  </si>
  <si>
    <t>CDR XII</t>
  </si>
  <si>
    <t>CVC Capital Partners IX (A) L.P</t>
  </si>
  <si>
    <t>Greenfield Partners Fund III 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</si>
</sst>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  <numFmt numFmtId="170" formatCode="_ * #,##0.000000_ ;_ * \-#,##0.000000_ ;_ * &quot;-&quot;??_ ;_ @_ "/>
  </numFmts>
  <fonts count="21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20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4" fontId="19" fillId="4" borderId="0" xfId="0" applyNumberFormat="1" applyFont="1" applyFill="1"/>
    <xf numFmtId="166" fontId="19" fillId="4" borderId="0" xfId="0" applyNumberFormat="1" applyFont="1" applyFill="1"/>
    <xf numFmtId="0" fontId="19" fillId="0" borderId="0" xfId="0" applyFont="1"/>
    <xf numFmtId="4" fontId="19" fillId="0" borderId="0" xfId="0" applyNumberFormat="1" applyFont="1"/>
    <xf numFmtId="166" fontId="19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14" fontId="1" fillId="0" borderId="0" xfId="0" applyNumberFormat="1" applyFont="1" applyAlignment="1">
      <alignment horizontal="right"/>
    </xf>
    <xf numFmtId="0" fontId="1" fillId="0" borderId="0" xfId="0" applyFont="1"/>
    <xf numFmtId="0" fontId="0" fillId="0" borderId="0" xfId="0" applyAlignment="1">
      <alignment horizontal="right"/>
    </xf>
    <xf numFmtId="170" fontId="0" fillId="0" borderId="0" xfId="11" applyNumberFormat="1" applyFont="1"/>
    <xf numFmtId="4" fontId="9" fillId="0" borderId="0" xfId="0" applyNumberFormat="1" applyFont="1" applyAlignment="1">
      <alignment horizontal="center" wrapText="1"/>
    </xf>
    <xf numFmtId="166" fontId="0" fillId="0" borderId="0" xfId="0" applyNumberFormat="1"/>
    <xf numFmtId="4" fontId="0" fillId="0" borderId="0" xfId="0" applyNumberFormat="1"/>
    <xf numFmtId="43" fontId="0" fillId="0" borderId="0" xfId="11" applyFont="1" applyFill="1" applyBorder="1"/>
    <xf numFmtId="14" fontId="0" fillId="0" borderId="0" xfId="0" applyNumberFormat="1"/>
    <xf numFmtId="14" fontId="2" fillId="0" borderId="0" xfId="0" applyNumberFormat="1" applyFont="1" applyAlignment="1">
      <alignment horizontal="center"/>
    </xf>
  </cellXfs>
  <cellStyles count="12">
    <cellStyle name="Comma" xfId="11" builtinId="3"/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63"/>
  <sheetViews>
    <sheetView rightToLeft="1" tabSelected="1" workbookViewId="0">
      <selection activeCell="C5" sqref="C5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s="103">
        <v>45106</v>
      </c>
    </row>
    <row r="2" spans="1:36">
      <c r="B2" s="2" t="s">
        <v>1</v>
      </c>
      <c r="C2" s="12" t="s">
        <v>1708</v>
      </c>
    </row>
    <row r="3" spans="1:36">
      <c r="B3" s="2" t="s">
        <v>2</v>
      </c>
      <c r="C3" s="104" t="s">
        <v>1709</v>
      </c>
    </row>
    <row r="4" spans="1:36">
      <c r="B4" s="2" t="s">
        <v>3</v>
      </c>
      <c r="C4" s="105" t="s">
        <v>197</v>
      </c>
    </row>
    <row r="6" spans="1:36" ht="26.25" customHeight="1">
      <c r="B6" s="87" t="s">
        <v>4</v>
      </c>
      <c r="C6" s="88"/>
      <c r="D6" s="89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76867.159327761095</v>
      </c>
      <c r="D11" s="76">
        <v>0.28210000000000002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13510.803535454001</v>
      </c>
      <c r="D13" s="78">
        <v>4.9599999999999998E-2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408.32761554359797</v>
      </c>
      <c r="D15" s="78">
        <v>1.5E-3</v>
      </c>
    </row>
    <row r="16" spans="1:36">
      <c r="A16" s="10" t="s">
        <v>13</v>
      </c>
      <c r="B16" s="70" t="s">
        <v>19</v>
      </c>
      <c r="C16" s="77">
        <v>90789.454046401283</v>
      </c>
      <c r="D16" s="78">
        <v>0.3332</v>
      </c>
    </row>
    <row r="17" spans="1:4">
      <c r="A17" s="10" t="s">
        <v>13</v>
      </c>
      <c r="B17" s="70" t="s">
        <v>195</v>
      </c>
      <c r="C17" s="77">
        <v>82136.760896971929</v>
      </c>
      <c r="D17" s="78">
        <v>0.3014</v>
      </c>
    </row>
    <row r="18" spans="1:4">
      <c r="A18" s="10" t="s">
        <v>13</v>
      </c>
      <c r="B18" s="70" t="s">
        <v>20</v>
      </c>
      <c r="C18" s="77">
        <v>5816.6325156695102</v>
      </c>
      <c r="D18" s="78">
        <v>2.1299999999999999E-2</v>
      </c>
    </row>
    <row r="19" spans="1:4">
      <c r="A19" s="10" t="s">
        <v>13</v>
      </c>
      <c r="B19" s="70" t="s">
        <v>21</v>
      </c>
      <c r="C19" s="77">
        <v>12.20499357984</v>
      </c>
      <c r="D19" s="78">
        <v>0</v>
      </c>
    </row>
    <row r="20" spans="1:4">
      <c r="A20" s="10" t="s">
        <v>13</v>
      </c>
      <c r="B20" s="70" t="s">
        <v>22</v>
      </c>
      <c r="C20" s="77">
        <v>103.671622</v>
      </c>
      <c r="D20" s="78">
        <v>4.0000000000000002E-4</v>
      </c>
    </row>
    <row r="21" spans="1:4">
      <c r="A21" s="10" t="s">
        <v>13</v>
      </c>
      <c r="B21" s="70" t="s">
        <v>23</v>
      </c>
      <c r="C21" s="77">
        <v>918.93500858416155</v>
      </c>
      <c r="D21" s="78">
        <v>3.3999999999999998E-3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0</v>
      </c>
      <c r="D26" s="78">
        <v>0</v>
      </c>
    </row>
    <row r="27" spans="1:4">
      <c r="A27" s="10" t="s">
        <v>13</v>
      </c>
      <c r="B27" s="70" t="s">
        <v>28</v>
      </c>
      <c r="C27" s="77">
        <v>83.435610103627198</v>
      </c>
      <c r="D27" s="78">
        <v>2.9999999999999997E-4</v>
      </c>
    </row>
    <row r="28" spans="1:4">
      <c r="A28" s="10" t="s">
        <v>13</v>
      </c>
      <c r="B28" s="70" t="s">
        <v>29</v>
      </c>
      <c r="C28" s="77">
        <v>438.49973881344448</v>
      </c>
      <c r="D28" s="78">
        <v>1.6000000000000001E-3</v>
      </c>
    </row>
    <row r="29" spans="1:4">
      <c r="A29" s="10" t="s">
        <v>13</v>
      </c>
      <c r="B29" s="70" t="s">
        <v>30</v>
      </c>
      <c r="C29" s="77">
        <v>0.21382831189000001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-781.44053437708487</v>
      </c>
      <c r="D31" s="78">
        <v>-2.8999999999999998E-3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0</v>
      </c>
      <c r="D33" s="78">
        <v>0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2179.5842600207602</v>
      </c>
      <c r="D37" s="78">
        <v>8.0000000000000002E-3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272484.24246483808</v>
      </c>
      <c r="D42" s="78">
        <v>1</v>
      </c>
    </row>
    <row r="43" spans="1:4">
      <c r="A43" s="10" t="s">
        <v>13</v>
      </c>
      <c r="B43" s="73" t="s">
        <v>44</v>
      </c>
      <c r="C43" s="77">
        <f>'יתרת התחייבות להשקעה'!C11</f>
        <v>2696.8954254935911</v>
      </c>
      <c r="D43" s="78">
        <f>C43/$C$42</f>
        <v>9.8974362741052965E-3</v>
      </c>
    </row>
    <row r="44" spans="1:4">
      <c r="B44" s="11" t="s">
        <v>198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110</v>
      </c>
      <c r="D47" s="106">
        <v>4.0334000000000003</v>
      </c>
    </row>
    <row r="48" spans="1:4">
      <c r="C48" t="s">
        <v>120</v>
      </c>
      <c r="D48" s="106">
        <v>2.4485999999999999</v>
      </c>
    </row>
    <row r="49" spans="3:4">
      <c r="C49" t="s">
        <v>106</v>
      </c>
      <c r="D49" s="106">
        <v>3.6920000000000002</v>
      </c>
    </row>
    <row r="50" spans="3:4">
      <c r="C50" t="s">
        <v>201</v>
      </c>
      <c r="D50" s="106">
        <v>0.47010000000000002</v>
      </c>
    </row>
    <row r="51" spans="3:4">
      <c r="C51" t="s">
        <v>116</v>
      </c>
      <c r="D51" s="106">
        <v>2.7841999999999998</v>
      </c>
    </row>
    <row r="52" spans="3:4">
      <c r="C52" t="s">
        <v>200</v>
      </c>
      <c r="D52" s="106">
        <v>2.5600999999999999E-2</v>
      </c>
    </row>
    <row r="53" spans="3:4">
      <c r="C53" t="s">
        <v>113</v>
      </c>
      <c r="D53" s="106">
        <v>4.6717000000000004</v>
      </c>
    </row>
    <row r="54" spans="3:4">
      <c r="C54" t="s">
        <v>199</v>
      </c>
      <c r="D54" s="106">
        <v>4.1210000000000004</v>
      </c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</sheetData>
  <sortState xmlns:xlrd2="http://schemas.microsoft.com/office/spreadsheetml/2017/richdata2" ref="A47:BI55">
    <sortCondition ref="C47:C55"/>
  </sortState>
  <mergeCells count="1">
    <mergeCell ref="B6:D6"/>
  </mergeCells>
  <dataValidations count="1">
    <dataValidation allowBlank="1" showInputMessage="1" showErrorMessage="1" sqref="C1:C4" xr:uid="{4F8D2DA6-2152-438C-88D0-837F67D7CE58}"/>
  </dataValidation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 s="1" customFormat="1">
      <c r="B1" s="2" t="s">
        <v>0</v>
      </c>
      <c r="C1" s="103">
        <v>45106</v>
      </c>
    </row>
    <row r="2" spans="2:61" s="1" customFormat="1">
      <c r="B2" s="2" t="s">
        <v>1</v>
      </c>
      <c r="C2" s="12" t="s">
        <v>1708</v>
      </c>
    </row>
    <row r="3" spans="2:61" s="1" customFormat="1">
      <c r="B3" s="2" t="s">
        <v>2</v>
      </c>
      <c r="C3" s="104" t="s">
        <v>1709</v>
      </c>
    </row>
    <row r="4" spans="2:61" s="1" customFormat="1">
      <c r="B4" s="2" t="s">
        <v>3</v>
      </c>
      <c r="C4" s="105" t="s">
        <v>197</v>
      </c>
    </row>
    <row r="6" spans="2:61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61" ht="26.25" customHeight="1">
      <c r="B7" s="100" t="s">
        <v>98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103.671622</v>
      </c>
      <c r="J11" s="25"/>
      <c r="K11" s="76">
        <v>1</v>
      </c>
      <c r="L11" s="76">
        <v>4.0000000000000002E-4</v>
      </c>
      <c r="BD11" s="16"/>
      <c r="BE11" s="19"/>
      <c r="BF11" s="16"/>
      <c r="BH11" s="16"/>
    </row>
    <row r="12" spans="2:61">
      <c r="B12" s="79" t="s">
        <v>202</v>
      </c>
      <c r="C12" s="16"/>
      <c r="D12" s="16"/>
      <c r="E12" s="16"/>
      <c r="G12" s="81">
        <v>0</v>
      </c>
      <c r="I12" s="81">
        <v>103.54794</v>
      </c>
      <c r="K12" s="80">
        <v>0.99880000000000002</v>
      </c>
      <c r="L12" s="80">
        <v>4.0000000000000002E-4</v>
      </c>
    </row>
    <row r="13" spans="2:61">
      <c r="B13" s="79" t="s">
        <v>1189</v>
      </c>
      <c r="C13" s="16"/>
      <c r="D13" s="16"/>
      <c r="E13" s="16"/>
      <c r="G13" s="81">
        <v>0</v>
      </c>
      <c r="I13" s="81">
        <v>103.54794</v>
      </c>
      <c r="K13" s="80">
        <v>0.99880000000000002</v>
      </c>
      <c r="L13" s="80">
        <v>4.0000000000000002E-4</v>
      </c>
    </row>
    <row r="14" spans="2:61">
      <c r="B14" t="s">
        <v>1190</v>
      </c>
      <c r="C14" t="s">
        <v>1191</v>
      </c>
      <c r="D14" t="s">
        <v>100</v>
      </c>
      <c r="E14" t="s">
        <v>123</v>
      </c>
      <c r="F14" t="s">
        <v>102</v>
      </c>
      <c r="G14" s="77">
        <v>4.87</v>
      </c>
      <c r="H14" s="77">
        <v>1110200</v>
      </c>
      <c r="I14" s="77">
        <v>54.066740000000003</v>
      </c>
      <c r="J14" s="78">
        <v>0</v>
      </c>
      <c r="K14" s="78">
        <v>0.52149999999999996</v>
      </c>
      <c r="L14" s="78">
        <v>2.0000000000000001E-4</v>
      </c>
    </row>
    <row r="15" spans="2:61">
      <c r="B15" t="s">
        <v>1192</v>
      </c>
      <c r="C15" t="s">
        <v>1193</v>
      </c>
      <c r="D15" t="s">
        <v>100</v>
      </c>
      <c r="E15" t="s">
        <v>123</v>
      </c>
      <c r="F15" t="s">
        <v>102</v>
      </c>
      <c r="G15" s="77">
        <v>-4.87</v>
      </c>
      <c r="H15" s="77">
        <v>764000</v>
      </c>
      <c r="I15" s="77">
        <v>-37.206800000000001</v>
      </c>
      <c r="J15" s="78">
        <v>0</v>
      </c>
      <c r="K15" s="78">
        <v>-0.3589</v>
      </c>
      <c r="L15" s="78">
        <v>-1E-4</v>
      </c>
    </row>
    <row r="16" spans="2:61">
      <c r="B16" t="s">
        <v>1194</v>
      </c>
      <c r="C16" t="s">
        <v>1195</v>
      </c>
      <c r="D16" t="s">
        <v>100</v>
      </c>
      <c r="E16" t="s">
        <v>123</v>
      </c>
      <c r="F16" t="s">
        <v>102</v>
      </c>
      <c r="G16" s="77">
        <v>44.8</v>
      </c>
      <c r="H16" s="77">
        <v>193500</v>
      </c>
      <c r="I16" s="77">
        <v>86.688000000000002</v>
      </c>
      <c r="J16" s="78">
        <v>0</v>
      </c>
      <c r="K16" s="78">
        <v>0.83620000000000005</v>
      </c>
      <c r="L16" s="78">
        <v>2.9999999999999997E-4</v>
      </c>
    </row>
    <row r="17" spans="2:12">
      <c r="B17" t="s">
        <v>1196</v>
      </c>
      <c r="C17" t="s">
        <v>1197</v>
      </c>
      <c r="D17" t="s">
        <v>100</v>
      </c>
      <c r="E17" t="s">
        <v>123</v>
      </c>
      <c r="F17" t="s">
        <v>102</v>
      </c>
      <c r="G17" s="77">
        <v>-44.8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s="79" t="s">
        <v>1198</v>
      </c>
      <c r="C18" s="16"/>
      <c r="D18" s="16"/>
      <c r="E18" s="16"/>
      <c r="G18" s="81">
        <v>0</v>
      </c>
      <c r="I18" s="81">
        <v>0</v>
      </c>
      <c r="K18" s="80">
        <v>0</v>
      </c>
      <c r="L18" s="80">
        <v>0</v>
      </c>
    </row>
    <row r="19" spans="2:12">
      <c r="B19" t="s">
        <v>209</v>
      </c>
      <c r="C19" t="s">
        <v>209</v>
      </c>
      <c r="D19" s="16"/>
      <c r="E19" t="s">
        <v>209</v>
      </c>
      <c r="F19" t="s">
        <v>209</v>
      </c>
      <c r="G19" s="77">
        <v>0</v>
      </c>
      <c r="H19" s="77">
        <v>0</v>
      </c>
      <c r="I19" s="77">
        <v>0</v>
      </c>
      <c r="J19" s="78">
        <v>0</v>
      </c>
      <c r="K19" s="78">
        <v>0</v>
      </c>
      <c r="L19" s="78">
        <v>0</v>
      </c>
    </row>
    <row r="20" spans="2:12">
      <c r="B20" s="79" t="s">
        <v>1199</v>
      </c>
      <c r="C20" s="16"/>
      <c r="D20" s="16"/>
      <c r="E20" s="16"/>
      <c r="G20" s="81">
        <v>0</v>
      </c>
      <c r="I20" s="81">
        <v>0</v>
      </c>
      <c r="K20" s="80">
        <v>0</v>
      </c>
      <c r="L20" s="80">
        <v>0</v>
      </c>
    </row>
    <row r="21" spans="2:12">
      <c r="B21" t="s">
        <v>209</v>
      </c>
      <c r="C21" t="s">
        <v>209</v>
      </c>
      <c r="D21" s="16"/>
      <c r="E21" t="s">
        <v>209</v>
      </c>
      <c r="F21" t="s">
        <v>209</v>
      </c>
      <c r="G21" s="77">
        <v>0</v>
      </c>
      <c r="H21" s="77">
        <v>0</v>
      </c>
      <c r="I21" s="77">
        <v>0</v>
      </c>
      <c r="J21" s="78">
        <v>0</v>
      </c>
      <c r="K21" s="78">
        <v>0</v>
      </c>
      <c r="L21" s="78">
        <v>0</v>
      </c>
    </row>
    <row r="22" spans="2:12">
      <c r="B22" s="79" t="s">
        <v>261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209</v>
      </c>
      <c r="C23" t="s">
        <v>209</v>
      </c>
      <c r="D23" s="16"/>
      <c r="E23" t="s">
        <v>209</v>
      </c>
      <c r="F23" t="s">
        <v>209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220</v>
      </c>
      <c r="C24" s="16"/>
      <c r="D24" s="16"/>
      <c r="E24" s="16"/>
      <c r="G24" s="81">
        <v>0</v>
      </c>
      <c r="I24" s="81">
        <v>0.123682</v>
      </c>
      <c r="K24" s="80">
        <v>1.1999999999999999E-3</v>
      </c>
      <c r="L24" s="80">
        <v>0</v>
      </c>
    </row>
    <row r="25" spans="2:12">
      <c r="B25" s="79" t="s">
        <v>1189</v>
      </c>
      <c r="C25" s="16"/>
      <c r="D25" s="16"/>
      <c r="E25" s="16"/>
      <c r="G25" s="81">
        <v>0</v>
      </c>
      <c r="I25" s="81">
        <v>0.123682</v>
      </c>
      <c r="K25" s="80">
        <v>1.1999999999999999E-3</v>
      </c>
      <c r="L25" s="80">
        <v>0</v>
      </c>
    </row>
    <row r="26" spans="2:12">
      <c r="B26" t="s">
        <v>1200</v>
      </c>
      <c r="C26" t="s">
        <v>1201</v>
      </c>
      <c r="D26" t="s">
        <v>123</v>
      </c>
      <c r="E26" t="s">
        <v>123</v>
      </c>
      <c r="F26" t="s">
        <v>106</v>
      </c>
      <c r="G26" s="77">
        <v>-6.7</v>
      </c>
      <c r="H26" s="77">
        <v>500</v>
      </c>
      <c r="I26" s="77">
        <v>-0.123682</v>
      </c>
      <c r="J26" s="78">
        <v>0</v>
      </c>
      <c r="K26" s="78">
        <v>-1.1999999999999999E-3</v>
      </c>
      <c r="L26" s="78">
        <v>0</v>
      </c>
    </row>
    <row r="27" spans="2:12">
      <c r="B27" t="s">
        <v>1202</v>
      </c>
      <c r="C27" t="s">
        <v>1203</v>
      </c>
      <c r="D27" t="s">
        <v>123</v>
      </c>
      <c r="E27" t="s">
        <v>123</v>
      </c>
      <c r="F27" t="s">
        <v>106</v>
      </c>
      <c r="G27" s="77">
        <v>6.7</v>
      </c>
      <c r="H27" s="77">
        <v>1000</v>
      </c>
      <c r="I27" s="77">
        <v>0.247364</v>
      </c>
      <c r="J27" s="78">
        <v>0</v>
      </c>
      <c r="K27" s="78">
        <v>2.3999999999999998E-3</v>
      </c>
      <c r="L27" s="78">
        <v>0</v>
      </c>
    </row>
    <row r="28" spans="2:12">
      <c r="B28" s="79" t="s">
        <v>1204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209</v>
      </c>
      <c r="C29" t="s">
        <v>209</v>
      </c>
      <c r="D29" s="16"/>
      <c r="E29" t="s">
        <v>209</v>
      </c>
      <c r="F29" t="s">
        <v>209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1199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209</v>
      </c>
      <c r="C31" t="s">
        <v>209</v>
      </c>
      <c r="D31" s="16"/>
      <c r="E31" t="s">
        <v>209</v>
      </c>
      <c r="F31" t="s">
        <v>209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1205</v>
      </c>
      <c r="C32" s="16"/>
      <c r="D32" s="16"/>
      <c r="E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209</v>
      </c>
      <c r="C33" t="s">
        <v>209</v>
      </c>
      <c r="D33" s="16"/>
      <c r="E33" t="s">
        <v>209</v>
      </c>
      <c r="F33" t="s">
        <v>209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s="79" t="s">
        <v>261</v>
      </c>
      <c r="C34" s="16"/>
      <c r="D34" s="16"/>
      <c r="E34" s="16"/>
      <c r="G34" s="81">
        <v>0</v>
      </c>
      <c r="I34" s="81">
        <v>0</v>
      </c>
      <c r="K34" s="80">
        <v>0</v>
      </c>
      <c r="L34" s="80">
        <v>0</v>
      </c>
    </row>
    <row r="35" spans="2:12">
      <c r="B35" t="s">
        <v>209</v>
      </c>
      <c r="C35" t="s">
        <v>209</v>
      </c>
      <c r="D35" s="16"/>
      <c r="E35" t="s">
        <v>209</v>
      </c>
      <c r="F35" t="s">
        <v>209</v>
      </c>
      <c r="G35" s="77">
        <v>0</v>
      </c>
      <c r="H35" s="77">
        <v>0</v>
      </c>
      <c r="I35" s="77">
        <v>0</v>
      </c>
      <c r="J35" s="78">
        <v>0</v>
      </c>
      <c r="K35" s="78">
        <v>0</v>
      </c>
      <c r="L35" s="78">
        <v>0</v>
      </c>
    </row>
    <row r="36" spans="2:12">
      <c r="B36" t="s">
        <v>222</v>
      </c>
      <c r="C36" s="16"/>
      <c r="D36" s="16"/>
      <c r="E36" s="16"/>
    </row>
    <row r="37" spans="2:12">
      <c r="B37" t="s">
        <v>253</v>
      </c>
      <c r="C37" s="16"/>
      <c r="D37" s="16"/>
      <c r="E37" s="16"/>
    </row>
    <row r="38" spans="2:12">
      <c r="B38" t="s">
        <v>254</v>
      </c>
      <c r="C38" s="16"/>
      <c r="D38" s="16"/>
      <c r="E38" s="16"/>
    </row>
    <row r="39" spans="2:12">
      <c r="B39" t="s">
        <v>255</v>
      </c>
      <c r="C39" s="16"/>
      <c r="D39" s="16"/>
      <c r="E39" s="16"/>
    </row>
    <row r="40" spans="2:12">
      <c r="C40" s="16"/>
      <c r="D40" s="16"/>
      <c r="E40" s="16"/>
    </row>
    <row r="41" spans="2:12">
      <c r="C41" s="16"/>
      <c r="D41" s="16"/>
      <c r="E41" s="16"/>
    </row>
    <row r="42" spans="2:12">
      <c r="C42" s="16"/>
      <c r="D42" s="16"/>
      <c r="E42" s="16"/>
    </row>
    <row r="43" spans="2:12">
      <c r="C43" s="16"/>
      <c r="D43" s="16"/>
      <c r="E43" s="16"/>
    </row>
    <row r="44" spans="2:12">
      <c r="C44" s="16"/>
      <c r="D44" s="16"/>
      <c r="E44" s="16"/>
    </row>
    <row r="45" spans="2:12">
      <c r="C45" s="16"/>
      <c r="D45" s="16"/>
      <c r="E45" s="16"/>
    </row>
    <row r="46" spans="2:12">
      <c r="C46" s="16"/>
      <c r="D46" s="16"/>
      <c r="E46" s="16"/>
    </row>
    <row r="47" spans="2:12">
      <c r="C47" s="16"/>
      <c r="D47" s="16"/>
      <c r="E47" s="16"/>
    </row>
    <row r="48" spans="2:12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sqref="A1:XFD4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 s="1" customFormat="1">
      <c r="B1" s="2" t="s">
        <v>0</v>
      </c>
      <c r="C1" s="103">
        <v>45106</v>
      </c>
    </row>
    <row r="2" spans="1:60" s="1" customFormat="1">
      <c r="B2" s="2" t="s">
        <v>1</v>
      </c>
      <c r="C2" s="12" t="s">
        <v>1708</v>
      </c>
    </row>
    <row r="3" spans="1:60" s="1" customFormat="1">
      <c r="B3" s="2" t="s">
        <v>2</v>
      </c>
      <c r="C3" s="104" t="s">
        <v>1709</v>
      </c>
    </row>
    <row r="4" spans="1:60" s="1" customFormat="1">
      <c r="B4" s="2" t="s">
        <v>3</v>
      </c>
      <c r="C4" s="105" t="s">
        <v>197</v>
      </c>
    </row>
    <row r="6" spans="1:60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2"/>
      <c r="BD6" s="16" t="s">
        <v>100</v>
      </c>
      <c r="BF6" s="16" t="s">
        <v>101</v>
      </c>
      <c r="BH6" s="19" t="s">
        <v>102</v>
      </c>
    </row>
    <row r="7" spans="1:60" ht="26.25" customHeight="1">
      <c r="B7" s="100" t="s">
        <v>103</v>
      </c>
      <c r="C7" s="101"/>
      <c r="D7" s="101"/>
      <c r="E7" s="101"/>
      <c r="F7" s="101"/>
      <c r="G7" s="101"/>
      <c r="H7" s="101"/>
      <c r="I7" s="101"/>
      <c r="J7" s="101"/>
      <c r="K7" s="102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94.98</v>
      </c>
      <c r="H11" s="25"/>
      <c r="I11" s="75">
        <v>918.93500858416155</v>
      </c>
      <c r="J11" s="76">
        <v>1</v>
      </c>
      <c r="K11" s="76">
        <v>3.3999999999999998E-3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202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209</v>
      </c>
      <c r="C13" t="s">
        <v>209</v>
      </c>
      <c r="D13" s="19"/>
      <c r="E13" t="s">
        <v>209</v>
      </c>
      <c r="F13" t="s">
        <v>209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220</v>
      </c>
      <c r="C14" s="19"/>
      <c r="D14" s="19"/>
      <c r="E14" s="19"/>
      <c r="F14" s="19"/>
      <c r="G14" s="81">
        <v>94.98</v>
      </c>
      <c r="H14" s="19"/>
      <c r="I14" s="81">
        <v>918.93500858416155</v>
      </c>
      <c r="J14" s="80">
        <v>1</v>
      </c>
      <c r="K14" s="80">
        <v>3.3999999999999998E-3</v>
      </c>
      <c r="BF14" s="16" t="s">
        <v>126</v>
      </c>
    </row>
    <row r="15" spans="1:60">
      <c r="B15" t="s">
        <v>1206</v>
      </c>
      <c r="C15" t="s">
        <v>1207</v>
      </c>
      <c r="D15" t="s">
        <v>123</v>
      </c>
      <c r="E15" t="s">
        <v>123</v>
      </c>
      <c r="F15" t="s">
        <v>106</v>
      </c>
      <c r="G15" s="77">
        <v>14.08</v>
      </c>
      <c r="H15" s="77">
        <v>99030</v>
      </c>
      <c r="I15" s="77">
        <v>-62.645017177600003</v>
      </c>
      <c r="J15" s="78">
        <v>-6.8199999999999997E-2</v>
      </c>
      <c r="K15" s="78">
        <v>-2.0000000000000001E-4</v>
      </c>
      <c r="BF15" s="16" t="s">
        <v>127</v>
      </c>
    </row>
    <row r="16" spans="1:60">
      <c r="B16" t="s">
        <v>1208</v>
      </c>
      <c r="C16" t="s">
        <v>1209</v>
      </c>
      <c r="D16" t="s">
        <v>123</v>
      </c>
      <c r="E16" t="s">
        <v>123</v>
      </c>
      <c r="F16" t="s">
        <v>106</v>
      </c>
      <c r="G16" s="77">
        <v>2.42</v>
      </c>
      <c r="H16" s="77">
        <v>1510025</v>
      </c>
      <c r="I16" s="77">
        <v>35.662981701547203</v>
      </c>
      <c r="J16" s="78">
        <v>3.8800000000000001E-2</v>
      </c>
      <c r="K16" s="78">
        <v>1E-4</v>
      </c>
      <c r="BF16" s="16" t="s">
        <v>128</v>
      </c>
    </row>
    <row r="17" spans="2:58">
      <c r="B17" t="s">
        <v>1210</v>
      </c>
      <c r="C17" t="s">
        <v>1211</v>
      </c>
      <c r="D17" t="s">
        <v>123</v>
      </c>
      <c r="E17" t="s">
        <v>123</v>
      </c>
      <c r="F17" t="s">
        <v>116</v>
      </c>
      <c r="G17" s="77">
        <v>1.33</v>
      </c>
      <c r="H17" s="77">
        <v>120330</v>
      </c>
      <c r="I17" s="77">
        <v>1.9027852808776</v>
      </c>
      <c r="J17" s="78">
        <v>2.0999999999999999E-3</v>
      </c>
      <c r="K17" s="78">
        <v>0</v>
      </c>
      <c r="BF17" s="16" t="s">
        <v>129</v>
      </c>
    </row>
    <row r="18" spans="2:58">
      <c r="B18" t="s">
        <v>1212</v>
      </c>
      <c r="C18" t="s">
        <v>1213</v>
      </c>
      <c r="D18" t="s">
        <v>123</v>
      </c>
      <c r="E18" t="s">
        <v>123</v>
      </c>
      <c r="F18" t="s">
        <v>106</v>
      </c>
      <c r="G18" s="77">
        <v>66.11</v>
      </c>
      <c r="H18" s="77">
        <v>443575</v>
      </c>
      <c r="I18" s="77">
        <v>924.81698807755402</v>
      </c>
      <c r="J18" s="78">
        <v>1.0064</v>
      </c>
      <c r="K18" s="78">
        <v>3.3999999999999998E-3</v>
      </c>
      <c r="BF18" s="16" t="s">
        <v>130</v>
      </c>
    </row>
    <row r="19" spans="2:58">
      <c r="B19" t="s">
        <v>1214</v>
      </c>
      <c r="C19" t="s">
        <v>1215</v>
      </c>
      <c r="D19" t="s">
        <v>123</v>
      </c>
      <c r="E19" t="s">
        <v>123</v>
      </c>
      <c r="F19" t="s">
        <v>110</v>
      </c>
      <c r="G19" s="77">
        <v>8.51</v>
      </c>
      <c r="H19" s="77">
        <v>45830</v>
      </c>
      <c r="I19" s="77">
        <v>-8.5732428719182003</v>
      </c>
      <c r="J19" s="78">
        <v>-9.2999999999999992E-3</v>
      </c>
      <c r="K19" s="78">
        <v>0</v>
      </c>
      <c r="BF19" s="16" t="s">
        <v>131</v>
      </c>
    </row>
    <row r="20" spans="2:58">
      <c r="B20" t="s">
        <v>1216</v>
      </c>
      <c r="C20" t="s">
        <v>1217</v>
      </c>
      <c r="D20" t="s">
        <v>123</v>
      </c>
      <c r="E20" t="s">
        <v>123</v>
      </c>
      <c r="F20" t="s">
        <v>200</v>
      </c>
      <c r="G20" s="77">
        <v>2.5299999999999998</v>
      </c>
      <c r="H20" s="77">
        <v>229100</v>
      </c>
      <c r="I20" s="77">
        <v>27.770513573700899</v>
      </c>
      <c r="J20" s="78">
        <v>3.0200000000000001E-2</v>
      </c>
      <c r="K20" s="78">
        <v>1E-4</v>
      </c>
      <c r="BF20" s="16" t="s">
        <v>132</v>
      </c>
    </row>
    <row r="21" spans="2:58">
      <c r="B21" t="s">
        <v>222</v>
      </c>
      <c r="C21" s="19"/>
      <c r="D21" s="19"/>
      <c r="E21" s="19"/>
      <c r="F21" s="19"/>
      <c r="G21" s="19"/>
      <c r="H21" s="19"/>
      <c r="BF21" s="16" t="s">
        <v>123</v>
      </c>
    </row>
    <row r="22" spans="2:58">
      <c r="B22" t="s">
        <v>253</v>
      </c>
      <c r="C22" s="19"/>
      <c r="D22" s="19"/>
      <c r="E22" s="19"/>
      <c r="F22" s="19"/>
      <c r="G22" s="19"/>
      <c r="H22" s="19"/>
    </row>
    <row r="23" spans="2:58">
      <c r="B23" t="s">
        <v>254</v>
      </c>
      <c r="C23" s="19"/>
      <c r="D23" s="19"/>
      <c r="E23" s="19"/>
      <c r="F23" s="19"/>
      <c r="G23" s="19"/>
      <c r="H23" s="19"/>
    </row>
    <row r="24" spans="2:58">
      <c r="B24" t="s">
        <v>255</v>
      </c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5:XFD1048576 C1:C4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 s="1" customFormat="1">
      <c r="B1" s="2" t="s">
        <v>0</v>
      </c>
      <c r="C1" s="103">
        <v>45106</v>
      </c>
    </row>
    <row r="2" spans="2:81" s="1" customFormat="1">
      <c r="B2" s="2" t="s">
        <v>1</v>
      </c>
      <c r="C2" s="12" t="s">
        <v>1708</v>
      </c>
    </row>
    <row r="3" spans="2:81" s="1" customFormat="1">
      <c r="B3" s="2" t="s">
        <v>2</v>
      </c>
      <c r="C3" s="104" t="s">
        <v>1709</v>
      </c>
    </row>
    <row r="4" spans="2:81" s="1" customFormat="1">
      <c r="B4" s="2" t="s">
        <v>3</v>
      </c>
      <c r="C4" s="105" t="s">
        <v>197</v>
      </c>
    </row>
    <row r="6" spans="2:81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</row>
    <row r="7" spans="2:81" ht="26.25" customHeight="1">
      <c r="B7" s="100" t="s">
        <v>133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2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202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1218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209</v>
      </c>
      <c r="C14" t="s">
        <v>209</v>
      </c>
      <c r="E14" t="s">
        <v>209</v>
      </c>
      <c r="H14" s="77">
        <v>0</v>
      </c>
      <c r="I14" t="s">
        <v>209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1219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209</v>
      </c>
      <c r="C16" t="s">
        <v>209</v>
      </c>
      <c r="E16" t="s">
        <v>209</v>
      </c>
      <c r="H16" s="77">
        <v>0</v>
      </c>
      <c r="I16" t="s">
        <v>209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1220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1221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209</v>
      </c>
      <c r="C19" t="s">
        <v>209</v>
      </c>
      <c r="E19" t="s">
        <v>209</v>
      </c>
      <c r="H19" s="77">
        <v>0</v>
      </c>
      <c r="I19" t="s">
        <v>209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1222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209</v>
      </c>
      <c r="C21" t="s">
        <v>209</v>
      </c>
      <c r="E21" t="s">
        <v>209</v>
      </c>
      <c r="H21" s="77">
        <v>0</v>
      </c>
      <c r="I21" t="s">
        <v>209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1223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209</v>
      </c>
      <c r="C23" t="s">
        <v>209</v>
      </c>
      <c r="E23" t="s">
        <v>209</v>
      </c>
      <c r="H23" s="77">
        <v>0</v>
      </c>
      <c r="I23" t="s">
        <v>209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1224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209</v>
      </c>
      <c r="C25" t="s">
        <v>209</v>
      </c>
      <c r="E25" t="s">
        <v>209</v>
      </c>
      <c r="H25" s="77">
        <v>0</v>
      </c>
      <c r="I25" t="s">
        <v>209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220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1218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209</v>
      </c>
      <c r="C28" t="s">
        <v>209</v>
      </c>
      <c r="E28" t="s">
        <v>209</v>
      </c>
      <c r="H28" s="77">
        <v>0</v>
      </c>
      <c r="I28" t="s">
        <v>209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1219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209</v>
      </c>
      <c r="C30" t="s">
        <v>209</v>
      </c>
      <c r="E30" t="s">
        <v>209</v>
      </c>
      <c r="H30" s="77">
        <v>0</v>
      </c>
      <c r="I30" t="s">
        <v>209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1220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1221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209</v>
      </c>
      <c r="C33" t="s">
        <v>209</v>
      </c>
      <c r="E33" t="s">
        <v>209</v>
      </c>
      <c r="H33" s="77">
        <v>0</v>
      </c>
      <c r="I33" t="s">
        <v>209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1222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209</v>
      </c>
      <c r="C35" t="s">
        <v>209</v>
      </c>
      <c r="E35" t="s">
        <v>209</v>
      </c>
      <c r="H35" s="77">
        <v>0</v>
      </c>
      <c r="I35" t="s">
        <v>209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1223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209</v>
      </c>
      <c r="C37" t="s">
        <v>209</v>
      </c>
      <c r="E37" t="s">
        <v>209</v>
      </c>
      <c r="H37" s="77">
        <v>0</v>
      </c>
      <c r="I37" t="s">
        <v>209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1224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209</v>
      </c>
      <c r="C39" t="s">
        <v>209</v>
      </c>
      <c r="E39" t="s">
        <v>209</v>
      </c>
      <c r="H39" s="77">
        <v>0</v>
      </c>
      <c r="I39" t="s">
        <v>209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222</v>
      </c>
    </row>
    <row r="41" spans="2:17">
      <c r="B41" t="s">
        <v>253</v>
      </c>
    </row>
    <row r="42" spans="2:17">
      <c r="B42" t="s">
        <v>254</v>
      </c>
    </row>
    <row r="43" spans="2:17">
      <c r="B43" t="s">
        <v>255</v>
      </c>
    </row>
  </sheetData>
  <mergeCells count="2">
    <mergeCell ref="B6:Q6"/>
    <mergeCell ref="B7:Q7"/>
  </mergeCells>
  <dataValidations count="1">
    <dataValidation allowBlank="1" showInputMessage="1" showErrorMessage="1" sqref="A5:XFD1048576 C1:C4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sqref="A1:XFD4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 s="1" customFormat="1">
      <c r="B1" s="2" t="s">
        <v>0</v>
      </c>
      <c r="C1" s="103">
        <v>45106</v>
      </c>
    </row>
    <row r="2" spans="2:72" s="1" customFormat="1">
      <c r="B2" s="2" t="s">
        <v>1</v>
      </c>
      <c r="C2" s="12" t="s">
        <v>1708</v>
      </c>
    </row>
    <row r="3" spans="2:72" s="1" customFormat="1">
      <c r="B3" s="2" t="s">
        <v>2</v>
      </c>
      <c r="C3" s="104" t="s">
        <v>1709</v>
      </c>
    </row>
    <row r="4" spans="2:72" s="1" customFormat="1">
      <c r="B4" s="2" t="s">
        <v>3</v>
      </c>
      <c r="C4" s="105" t="s">
        <v>197</v>
      </c>
    </row>
    <row r="6" spans="2:72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2"/>
    </row>
    <row r="7" spans="2:72" ht="26.25" customHeight="1">
      <c r="B7" s="100" t="s">
        <v>69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1225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209</v>
      </c>
      <c r="C14" t="s">
        <v>209</v>
      </c>
      <c r="D14" t="s">
        <v>209</v>
      </c>
      <c r="G14" s="77">
        <v>0</v>
      </c>
      <c r="H14" t="s">
        <v>209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1226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209</v>
      </c>
      <c r="C16" t="s">
        <v>209</v>
      </c>
      <c r="D16" t="s">
        <v>209</v>
      </c>
      <c r="G16" s="77">
        <v>0</v>
      </c>
      <c r="H16" t="s">
        <v>209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1227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209</v>
      </c>
      <c r="C18" t="s">
        <v>209</v>
      </c>
      <c r="D18" t="s">
        <v>209</v>
      </c>
      <c r="G18" s="77">
        <v>0</v>
      </c>
      <c r="H18" t="s">
        <v>209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1228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209</v>
      </c>
      <c r="C20" t="s">
        <v>209</v>
      </c>
      <c r="D20" t="s">
        <v>209</v>
      </c>
      <c r="G20" s="77">
        <v>0</v>
      </c>
      <c r="H20" t="s">
        <v>209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261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209</v>
      </c>
      <c r="C22" t="s">
        <v>209</v>
      </c>
      <c r="D22" t="s">
        <v>209</v>
      </c>
      <c r="G22" s="77">
        <v>0</v>
      </c>
      <c r="H22" t="s">
        <v>209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220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251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209</v>
      </c>
      <c r="C25" t="s">
        <v>209</v>
      </c>
      <c r="D25" t="s">
        <v>209</v>
      </c>
      <c r="G25" s="77">
        <v>0</v>
      </c>
      <c r="H25" t="s">
        <v>209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1229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209</v>
      </c>
      <c r="C27" t="s">
        <v>209</v>
      </c>
      <c r="D27" t="s">
        <v>209</v>
      </c>
      <c r="G27" s="77">
        <v>0</v>
      </c>
      <c r="H27" t="s">
        <v>209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253</v>
      </c>
    </row>
    <row r="29" spans="2:16">
      <c r="B29" t="s">
        <v>254</v>
      </c>
    </row>
    <row r="30" spans="2:16">
      <c r="B30" t="s">
        <v>255</v>
      </c>
    </row>
  </sheetData>
  <mergeCells count="2">
    <mergeCell ref="B6:P6"/>
    <mergeCell ref="B7:P7"/>
  </mergeCells>
  <dataValidations count="1">
    <dataValidation allowBlank="1" showInputMessage="1" showErrorMessage="1" sqref="A5:XFD1048576 C1:C4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 s="1" customFormat="1">
      <c r="B1" s="2" t="s">
        <v>0</v>
      </c>
      <c r="C1" s="103">
        <v>45106</v>
      </c>
    </row>
    <row r="2" spans="2:65" s="1" customFormat="1">
      <c r="B2" s="2" t="s">
        <v>1</v>
      </c>
      <c r="C2" s="12" t="s">
        <v>1708</v>
      </c>
    </row>
    <row r="3" spans="2:65" s="1" customFormat="1">
      <c r="B3" s="2" t="s">
        <v>2</v>
      </c>
      <c r="C3" s="104" t="s">
        <v>1709</v>
      </c>
    </row>
    <row r="4" spans="2:65" s="1" customFormat="1">
      <c r="B4" s="2" t="s">
        <v>3</v>
      </c>
      <c r="C4" s="105" t="s">
        <v>197</v>
      </c>
    </row>
    <row r="6" spans="2:65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2"/>
    </row>
    <row r="7" spans="2:65" ht="26.25" customHeight="1">
      <c r="B7" s="100" t="s">
        <v>82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2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202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1230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209</v>
      </c>
      <c r="C14" t="s">
        <v>209</v>
      </c>
      <c r="D14" s="16"/>
      <c r="E14" s="16"/>
      <c r="F14" t="s">
        <v>209</v>
      </c>
      <c r="G14" t="s">
        <v>209</v>
      </c>
      <c r="J14" s="77">
        <v>0</v>
      </c>
      <c r="K14" t="s">
        <v>209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1231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209</v>
      </c>
      <c r="C16" t="s">
        <v>209</v>
      </c>
      <c r="D16" s="16"/>
      <c r="E16" s="16"/>
      <c r="F16" t="s">
        <v>209</v>
      </c>
      <c r="G16" t="s">
        <v>209</v>
      </c>
      <c r="J16" s="77">
        <v>0</v>
      </c>
      <c r="K16" t="s">
        <v>209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258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209</v>
      </c>
      <c r="C18" t="s">
        <v>209</v>
      </c>
      <c r="D18" s="16"/>
      <c r="E18" s="16"/>
      <c r="F18" t="s">
        <v>209</v>
      </c>
      <c r="G18" t="s">
        <v>209</v>
      </c>
      <c r="J18" s="77">
        <v>0</v>
      </c>
      <c r="K18" t="s">
        <v>209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261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209</v>
      </c>
      <c r="C20" t="s">
        <v>209</v>
      </c>
      <c r="D20" s="16"/>
      <c r="E20" s="16"/>
      <c r="F20" t="s">
        <v>209</v>
      </c>
      <c r="G20" t="s">
        <v>209</v>
      </c>
      <c r="J20" s="77">
        <v>0</v>
      </c>
      <c r="K20" t="s">
        <v>209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220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1232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209</v>
      </c>
      <c r="C23" t="s">
        <v>209</v>
      </c>
      <c r="D23" s="16"/>
      <c r="E23" s="16"/>
      <c r="F23" t="s">
        <v>209</v>
      </c>
      <c r="G23" t="s">
        <v>209</v>
      </c>
      <c r="J23" s="77">
        <v>0</v>
      </c>
      <c r="K23" t="s">
        <v>209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1233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209</v>
      </c>
      <c r="C25" t="s">
        <v>209</v>
      </c>
      <c r="D25" s="16"/>
      <c r="E25" s="16"/>
      <c r="F25" t="s">
        <v>209</v>
      </c>
      <c r="G25" t="s">
        <v>209</v>
      </c>
      <c r="J25" s="77">
        <v>0</v>
      </c>
      <c r="K25" t="s">
        <v>209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222</v>
      </c>
      <c r="D26" s="16"/>
      <c r="E26" s="16"/>
      <c r="F26" s="16"/>
    </row>
    <row r="27" spans="2:19">
      <c r="B27" t="s">
        <v>253</v>
      </c>
      <c r="D27" s="16"/>
      <c r="E27" s="16"/>
      <c r="F27" s="16"/>
    </row>
    <row r="28" spans="2:19">
      <c r="B28" t="s">
        <v>254</v>
      </c>
      <c r="D28" s="16"/>
      <c r="E28" s="16"/>
      <c r="F28" s="16"/>
    </row>
    <row r="29" spans="2:19">
      <c r="B29" t="s">
        <v>255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5:XFD1048576 C1:C4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 s="1" customFormat="1">
      <c r="B1" s="2" t="s">
        <v>0</v>
      </c>
      <c r="C1" s="103">
        <v>45106</v>
      </c>
    </row>
    <row r="2" spans="2:81" s="1" customFormat="1">
      <c r="B2" s="2" t="s">
        <v>1</v>
      </c>
      <c r="C2" s="12" t="s">
        <v>1708</v>
      </c>
    </row>
    <row r="3" spans="2:81" s="1" customFormat="1">
      <c r="B3" s="2" t="s">
        <v>2</v>
      </c>
      <c r="C3" s="104" t="s">
        <v>1709</v>
      </c>
    </row>
    <row r="4" spans="2:81" s="1" customFormat="1">
      <c r="B4" s="2" t="s">
        <v>3</v>
      </c>
      <c r="C4" s="105" t="s">
        <v>197</v>
      </c>
    </row>
    <row r="6" spans="2:81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2"/>
    </row>
    <row r="7" spans="2:81" ht="26.25" customHeight="1">
      <c r="B7" s="100" t="s">
        <v>89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2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9" t="s">
        <v>202</v>
      </c>
      <c r="C12" s="16"/>
      <c r="D12" s="16"/>
      <c r="E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81">
      <c r="B13" s="79" t="s">
        <v>1230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209</v>
      </c>
      <c r="C14" t="s">
        <v>209</v>
      </c>
      <c r="D14" s="16"/>
      <c r="E14" s="16"/>
      <c r="F14" t="s">
        <v>209</v>
      </c>
      <c r="G14" t="s">
        <v>209</v>
      </c>
      <c r="J14" s="77">
        <v>0</v>
      </c>
      <c r="K14" t="s">
        <v>209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1231</v>
      </c>
      <c r="C15" s="16"/>
      <c r="D15" s="16"/>
      <c r="E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81">
      <c r="B16" t="s">
        <v>209</v>
      </c>
      <c r="C16" t="s">
        <v>209</v>
      </c>
      <c r="D16" s="16"/>
      <c r="E16" s="16"/>
      <c r="F16" t="s">
        <v>209</v>
      </c>
      <c r="G16" t="s">
        <v>209</v>
      </c>
      <c r="J16" s="77">
        <v>0</v>
      </c>
      <c r="K16" t="s">
        <v>209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258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209</v>
      </c>
      <c r="C18" t="s">
        <v>209</v>
      </c>
      <c r="D18" s="16"/>
      <c r="E18" s="16"/>
      <c r="F18" t="s">
        <v>209</v>
      </c>
      <c r="G18" t="s">
        <v>209</v>
      </c>
      <c r="J18" s="77">
        <v>0</v>
      </c>
      <c r="K18" t="s">
        <v>209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261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209</v>
      </c>
      <c r="C20" t="s">
        <v>209</v>
      </c>
      <c r="D20" s="16"/>
      <c r="E20" s="16"/>
      <c r="F20" t="s">
        <v>209</v>
      </c>
      <c r="G20" t="s">
        <v>209</v>
      </c>
      <c r="J20" s="77">
        <v>0</v>
      </c>
      <c r="K20" t="s">
        <v>209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220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259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209</v>
      </c>
      <c r="C23" t="s">
        <v>209</v>
      </c>
      <c r="D23" s="16"/>
      <c r="E23" s="16"/>
      <c r="F23" t="s">
        <v>209</v>
      </c>
      <c r="G23" t="s">
        <v>209</v>
      </c>
      <c r="J23" s="77">
        <v>0</v>
      </c>
      <c r="K23" t="s">
        <v>209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260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209</v>
      </c>
      <c r="C25" t="s">
        <v>209</v>
      </c>
      <c r="D25" s="16"/>
      <c r="E25" s="16"/>
      <c r="F25" t="s">
        <v>209</v>
      </c>
      <c r="G25" t="s">
        <v>209</v>
      </c>
      <c r="J25" s="77">
        <v>0</v>
      </c>
      <c r="K25" t="s">
        <v>209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222</v>
      </c>
      <c r="C26" s="16"/>
      <c r="D26" s="16"/>
      <c r="E26" s="16"/>
    </row>
    <row r="27" spans="2:19">
      <c r="B27" t="s">
        <v>253</v>
      </c>
      <c r="C27" s="16"/>
      <c r="D27" s="16"/>
      <c r="E27" s="16"/>
    </row>
    <row r="28" spans="2:19">
      <c r="B28" t="s">
        <v>254</v>
      </c>
      <c r="C28" s="16"/>
      <c r="D28" s="16"/>
      <c r="E28" s="16"/>
    </row>
    <row r="29" spans="2:19">
      <c r="B29" t="s">
        <v>255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5:XFD1048576 C1:C4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 s="1" customFormat="1">
      <c r="B1" s="2" t="s">
        <v>0</v>
      </c>
      <c r="C1" s="103">
        <v>45106</v>
      </c>
    </row>
    <row r="2" spans="2:98" s="1" customFormat="1">
      <c r="B2" s="2" t="s">
        <v>1</v>
      </c>
      <c r="C2" s="12" t="s">
        <v>1708</v>
      </c>
    </row>
    <row r="3" spans="2:98" s="1" customFormat="1">
      <c r="B3" s="2" t="s">
        <v>2</v>
      </c>
      <c r="C3" s="104" t="s">
        <v>1709</v>
      </c>
    </row>
    <row r="4" spans="2:98" s="1" customFormat="1">
      <c r="B4" s="2" t="s">
        <v>3</v>
      </c>
      <c r="C4" s="105" t="s">
        <v>197</v>
      </c>
    </row>
    <row r="6" spans="2:98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2"/>
    </row>
    <row r="7" spans="2:98" ht="26.25" customHeight="1">
      <c r="B7" s="100" t="s">
        <v>91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2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52008.27</v>
      </c>
      <c r="I11" s="7"/>
      <c r="J11" s="75">
        <v>83.435610103627198</v>
      </c>
      <c r="K11" s="7"/>
      <c r="L11" s="76">
        <v>1</v>
      </c>
      <c r="M11" s="76">
        <v>2.9999999999999997E-4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202</v>
      </c>
      <c r="C12" s="16"/>
      <c r="D12" s="16"/>
      <c r="E12" s="16"/>
      <c r="H12" s="81">
        <v>52008.27</v>
      </c>
      <c r="J12" s="81">
        <v>83.435610103627198</v>
      </c>
      <c r="L12" s="80">
        <v>1</v>
      </c>
      <c r="M12" s="80">
        <v>2.9999999999999997E-4</v>
      </c>
    </row>
    <row r="13" spans="2:98">
      <c r="B13" t="s">
        <v>1234</v>
      </c>
      <c r="C13" t="s">
        <v>1235</v>
      </c>
      <c r="D13" t="s">
        <v>123</v>
      </c>
      <c r="E13" t="s">
        <v>1236</v>
      </c>
      <c r="F13" t="s">
        <v>934</v>
      </c>
      <c r="G13" t="s">
        <v>106</v>
      </c>
      <c r="H13" s="77">
        <v>1305.6500000000001</v>
      </c>
      <c r="I13" s="77">
        <v>100</v>
      </c>
      <c r="J13" s="77">
        <v>4.8204598000000001</v>
      </c>
      <c r="K13" s="78">
        <v>0</v>
      </c>
      <c r="L13" s="78">
        <v>5.7799999999999997E-2</v>
      </c>
      <c r="M13" s="78">
        <v>0</v>
      </c>
    </row>
    <row r="14" spans="2:98">
      <c r="B14" t="s">
        <v>1237</v>
      </c>
      <c r="C14" t="s">
        <v>1238</v>
      </c>
      <c r="D14" t="s">
        <v>123</v>
      </c>
      <c r="E14" t="s">
        <v>1239</v>
      </c>
      <c r="F14" t="s">
        <v>101</v>
      </c>
      <c r="G14" t="s">
        <v>102</v>
      </c>
      <c r="H14" s="77">
        <v>43000</v>
      </c>
      <c r="I14" s="77">
        <v>9.9999999999999995E-7</v>
      </c>
      <c r="J14" s="77">
        <v>4.3000000000000001E-7</v>
      </c>
      <c r="K14" s="78">
        <v>1.1000000000000001E-3</v>
      </c>
      <c r="L14" s="78">
        <v>0</v>
      </c>
      <c r="M14" s="78">
        <v>0</v>
      </c>
    </row>
    <row r="15" spans="2:98">
      <c r="B15" t="s">
        <v>1240</v>
      </c>
      <c r="C15" t="s">
        <v>1241</v>
      </c>
      <c r="D15" t="s">
        <v>123</v>
      </c>
      <c r="E15" t="s">
        <v>1242</v>
      </c>
      <c r="F15" t="s">
        <v>609</v>
      </c>
      <c r="G15" t="s">
        <v>106</v>
      </c>
      <c r="H15" s="77">
        <v>1588.82</v>
      </c>
      <c r="I15" s="77">
        <v>100</v>
      </c>
      <c r="J15" s="77">
        <v>5.8659234400000004</v>
      </c>
      <c r="K15" s="78">
        <v>0</v>
      </c>
      <c r="L15" s="78">
        <v>7.0300000000000001E-2</v>
      </c>
      <c r="M15" s="78">
        <v>0</v>
      </c>
    </row>
    <row r="16" spans="2:98">
      <c r="B16" t="s">
        <v>1243</v>
      </c>
      <c r="C16" t="s">
        <v>1244</v>
      </c>
      <c r="D16" t="s">
        <v>123</v>
      </c>
      <c r="E16" t="s">
        <v>1245</v>
      </c>
      <c r="F16" t="s">
        <v>609</v>
      </c>
      <c r="G16" t="s">
        <v>106</v>
      </c>
      <c r="H16" s="77">
        <v>1588.82</v>
      </c>
      <c r="I16" s="77">
        <v>100</v>
      </c>
      <c r="J16" s="77">
        <v>5.8659234400000004</v>
      </c>
      <c r="K16" s="78">
        <v>0</v>
      </c>
      <c r="L16" s="78">
        <v>7.0300000000000001E-2</v>
      </c>
      <c r="M16" s="78">
        <v>0</v>
      </c>
    </row>
    <row r="17" spans="2:13">
      <c r="B17" t="s">
        <v>1246</v>
      </c>
      <c r="C17" t="s">
        <v>1247</v>
      </c>
      <c r="D17" t="s">
        <v>123</v>
      </c>
      <c r="E17" t="s">
        <v>1248</v>
      </c>
      <c r="F17" t="s">
        <v>609</v>
      </c>
      <c r="G17" t="s">
        <v>106</v>
      </c>
      <c r="H17" s="77">
        <v>1588.82</v>
      </c>
      <c r="I17" s="77">
        <v>100</v>
      </c>
      <c r="J17" s="77">
        <v>5.8659234400000004</v>
      </c>
      <c r="K17" s="78">
        <v>0</v>
      </c>
      <c r="L17" s="78">
        <v>7.0300000000000001E-2</v>
      </c>
      <c r="M17" s="78">
        <v>0</v>
      </c>
    </row>
    <row r="18" spans="2:13">
      <c r="B18" t="s">
        <v>1249</v>
      </c>
      <c r="C18" t="s">
        <v>1250</v>
      </c>
      <c r="D18" t="s">
        <v>123</v>
      </c>
      <c r="E18" t="s">
        <v>1248</v>
      </c>
      <c r="F18" t="s">
        <v>609</v>
      </c>
      <c r="G18" t="s">
        <v>102</v>
      </c>
      <c r="H18" s="77">
        <v>158.81</v>
      </c>
      <c r="I18" s="77">
        <v>3904.375</v>
      </c>
      <c r="J18" s="77">
        <v>6.2005379375</v>
      </c>
      <c r="K18" s="78">
        <v>2.0000000000000001E-4</v>
      </c>
      <c r="L18" s="78">
        <v>7.4300000000000005E-2</v>
      </c>
      <c r="M18" s="78">
        <v>0</v>
      </c>
    </row>
    <row r="19" spans="2:13">
      <c r="B19" t="s">
        <v>1251</v>
      </c>
      <c r="C19" t="s">
        <v>1252</v>
      </c>
      <c r="D19" t="s">
        <v>123</v>
      </c>
      <c r="E19" t="s">
        <v>1253</v>
      </c>
      <c r="F19" t="s">
        <v>609</v>
      </c>
      <c r="G19" t="s">
        <v>106</v>
      </c>
      <c r="H19" s="77">
        <v>1588.82</v>
      </c>
      <c r="I19" s="77">
        <v>100</v>
      </c>
      <c r="J19" s="77">
        <v>5.8659234400000004</v>
      </c>
      <c r="K19" s="78">
        <v>0</v>
      </c>
      <c r="L19" s="78">
        <v>7.0300000000000001E-2</v>
      </c>
      <c r="M19" s="78">
        <v>0</v>
      </c>
    </row>
    <row r="20" spans="2:13">
      <c r="B20" t="s">
        <v>1254</v>
      </c>
      <c r="C20" t="s">
        <v>1255</v>
      </c>
      <c r="D20" t="s">
        <v>123</v>
      </c>
      <c r="E20" t="s">
        <v>1256</v>
      </c>
      <c r="F20" t="s">
        <v>338</v>
      </c>
      <c r="G20" t="s">
        <v>106</v>
      </c>
      <c r="H20" s="77">
        <v>1188.53</v>
      </c>
      <c r="I20" s="77">
        <v>1115.5498999999991</v>
      </c>
      <c r="J20" s="77">
        <v>48.950918176127203</v>
      </c>
      <c r="K20" s="78">
        <v>1E-4</v>
      </c>
      <c r="L20" s="78">
        <v>0.5867</v>
      </c>
      <c r="M20" s="78">
        <v>2.0000000000000001E-4</v>
      </c>
    </row>
    <row r="21" spans="2:13">
      <c r="B21" s="79" t="s">
        <v>220</v>
      </c>
      <c r="C21" s="16"/>
      <c r="D21" s="16"/>
      <c r="E21" s="16"/>
      <c r="H21" s="81">
        <v>0</v>
      </c>
      <c r="J21" s="81">
        <v>0</v>
      </c>
      <c r="L21" s="80">
        <v>0</v>
      </c>
      <c r="M21" s="80">
        <v>0</v>
      </c>
    </row>
    <row r="22" spans="2:13">
      <c r="B22" s="79" t="s">
        <v>259</v>
      </c>
      <c r="C22" s="16"/>
      <c r="D22" s="16"/>
      <c r="E22" s="16"/>
      <c r="H22" s="81">
        <v>0</v>
      </c>
      <c r="J22" s="81">
        <v>0</v>
      </c>
      <c r="L22" s="80">
        <v>0</v>
      </c>
      <c r="M22" s="80">
        <v>0</v>
      </c>
    </row>
    <row r="23" spans="2:13">
      <c r="B23" t="s">
        <v>209</v>
      </c>
      <c r="C23" t="s">
        <v>209</v>
      </c>
      <c r="D23" s="16"/>
      <c r="E23" s="16"/>
      <c r="F23" t="s">
        <v>209</v>
      </c>
      <c r="G23" t="s">
        <v>209</v>
      </c>
      <c r="H23" s="77">
        <v>0</v>
      </c>
      <c r="I23" s="77">
        <v>0</v>
      </c>
      <c r="J23" s="77">
        <v>0</v>
      </c>
      <c r="K23" s="78">
        <v>0</v>
      </c>
      <c r="L23" s="78">
        <v>0</v>
      </c>
      <c r="M23" s="78">
        <v>0</v>
      </c>
    </row>
    <row r="24" spans="2:13">
      <c r="B24" s="79" t="s">
        <v>260</v>
      </c>
      <c r="C24" s="16"/>
      <c r="D24" s="16"/>
      <c r="E24" s="16"/>
      <c r="H24" s="81">
        <v>0</v>
      </c>
      <c r="J24" s="81">
        <v>0</v>
      </c>
      <c r="L24" s="80">
        <v>0</v>
      </c>
      <c r="M24" s="80">
        <v>0</v>
      </c>
    </row>
    <row r="25" spans="2:13">
      <c r="B25" t="s">
        <v>209</v>
      </c>
      <c r="C25" t="s">
        <v>209</v>
      </c>
      <c r="D25" s="16"/>
      <c r="E25" s="16"/>
      <c r="F25" t="s">
        <v>209</v>
      </c>
      <c r="G25" t="s">
        <v>209</v>
      </c>
      <c r="H25" s="77">
        <v>0</v>
      </c>
      <c r="I25" s="77">
        <v>0</v>
      </c>
      <c r="J25" s="77">
        <v>0</v>
      </c>
      <c r="K25" s="78">
        <v>0</v>
      </c>
      <c r="L25" s="78">
        <v>0</v>
      </c>
      <c r="M25" s="78">
        <v>0</v>
      </c>
    </row>
    <row r="26" spans="2:13">
      <c r="B26" t="s">
        <v>222</v>
      </c>
      <c r="C26" s="16"/>
      <c r="D26" s="16"/>
      <c r="E26" s="16"/>
    </row>
    <row r="27" spans="2:13">
      <c r="B27" t="s">
        <v>253</v>
      </c>
      <c r="C27" s="16"/>
      <c r="D27" s="16"/>
      <c r="E27" s="16"/>
    </row>
    <row r="28" spans="2:13">
      <c r="B28" t="s">
        <v>254</v>
      </c>
      <c r="C28" s="16"/>
      <c r="D28" s="16"/>
      <c r="E28" s="16"/>
    </row>
    <row r="29" spans="2:13">
      <c r="B29" t="s">
        <v>255</v>
      </c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5:XFD1048576 C1:C4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topLeftCell="A9" workbookViewId="0">
      <selection activeCell="W14" sqref="W14:W3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 s="1" customFormat="1">
      <c r="B1" s="2" t="s">
        <v>0</v>
      </c>
      <c r="C1" s="103">
        <v>45106</v>
      </c>
    </row>
    <row r="2" spans="2:55" s="1" customFormat="1">
      <c r="B2" s="2" t="s">
        <v>1</v>
      </c>
      <c r="C2" s="12" t="s">
        <v>1708</v>
      </c>
    </row>
    <row r="3" spans="2:55" s="1" customFormat="1">
      <c r="B3" s="2" t="s">
        <v>2</v>
      </c>
      <c r="C3" s="104" t="s">
        <v>1709</v>
      </c>
    </row>
    <row r="4" spans="2:55" s="1" customFormat="1">
      <c r="B4" s="2" t="s">
        <v>3</v>
      </c>
      <c r="C4" s="105" t="s">
        <v>197</v>
      </c>
    </row>
    <row r="6" spans="2:55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2"/>
    </row>
    <row r="7" spans="2:55" ht="26.25" customHeight="1">
      <c r="B7" s="100" t="s">
        <v>139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83541.59</v>
      </c>
      <c r="G11" s="7"/>
      <c r="H11" s="75">
        <v>438.49973881344448</v>
      </c>
      <c r="I11" s="7"/>
      <c r="J11" s="76">
        <v>1</v>
      </c>
      <c r="K11" s="76">
        <v>1.6000000000000001E-3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202</v>
      </c>
      <c r="C12" s="16"/>
      <c r="F12" s="81">
        <v>6618.01</v>
      </c>
      <c r="H12" s="81">
        <v>23.586005763246678</v>
      </c>
      <c r="J12" s="80">
        <v>5.3800000000000001E-2</v>
      </c>
      <c r="K12" s="80">
        <v>1E-4</v>
      </c>
    </row>
    <row r="13" spans="2:55">
      <c r="B13" s="79" t="s">
        <v>1257</v>
      </c>
      <c r="C13" s="16"/>
      <c r="F13" s="81">
        <v>6618.01</v>
      </c>
      <c r="H13" s="81">
        <v>23.586005763246678</v>
      </c>
      <c r="J13" s="80">
        <v>5.3800000000000001E-2</v>
      </c>
      <c r="K13" s="80">
        <v>1E-4</v>
      </c>
    </row>
    <row r="14" spans="2:55">
      <c r="B14" t="s">
        <v>1258</v>
      </c>
      <c r="C14" t="s">
        <v>1259</v>
      </c>
      <c r="D14" t="s">
        <v>106</v>
      </c>
      <c r="E14" s="111">
        <v>44560</v>
      </c>
      <c r="F14" s="77">
        <v>2265.27</v>
      </c>
      <c r="G14" s="77">
        <v>105.0513</v>
      </c>
      <c r="H14" s="77">
        <v>8.7858360943189204</v>
      </c>
      <c r="I14" s="78">
        <v>1E-4</v>
      </c>
      <c r="J14" s="78">
        <v>0.02</v>
      </c>
      <c r="K14" s="78">
        <v>0</v>
      </c>
      <c r="W14" s="112"/>
    </row>
    <row r="15" spans="2:55">
      <c r="B15" t="s">
        <v>1260</v>
      </c>
      <c r="C15" t="s">
        <v>1261</v>
      </c>
      <c r="D15" t="s">
        <v>106</v>
      </c>
      <c r="E15" s="111">
        <v>44621</v>
      </c>
      <c r="F15" s="77">
        <v>3063.29</v>
      </c>
      <c r="G15" s="77">
        <v>75.303200000000004</v>
      </c>
      <c r="H15" s="77">
        <v>8.5165409193737602</v>
      </c>
      <c r="I15" s="78">
        <v>1E-4</v>
      </c>
      <c r="J15" s="78">
        <v>1.9400000000000001E-2</v>
      </c>
      <c r="K15" s="78">
        <v>0</v>
      </c>
      <c r="W15" s="112"/>
    </row>
    <row r="16" spans="2:55">
      <c r="B16" t="s">
        <v>1262</v>
      </c>
      <c r="C16" t="s">
        <v>1263</v>
      </c>
      <c r="D16" t="s">
        <v>106</v>
      </c>
      <c r="E16" s="111">
        <v>44581</v>
      </c>
      <c r="F16" s="77">
        <v>1289.45</v>
      </c>
      <c r="G16" s="77">
        <v>131.99100000000001</v>
      </c>
      <c r="H16" s="77">
        <v>6.2836287495540004</v>
      </c>
      <c r="I16" s="78">
        <v>1E-4</v>
      </c>
      <c r="J16" s="78">
        <v>1.43E-2</v>
      </c>
      <c r="K16" s="78">
        <v>0</v>
      </c>
      <c r="W16" s="112"/>
    </row>
    <row r="17" spans="2:23">
      <c r="B17" s="79" t="s">
        <v>1264</v>
      </c>
      <c r="C17" s="16"/>
      <c r="E17" s="112"/>
      <c r="F17" s="81">
        <v>0</v>
      </c>
      <c r="H17" s="81">
        <v>0</v>
      </c>
      <c r="J17" s="80">
        <v>0</v>
      </c>
      <c r="K17" s="80">
        <v>0</v>
      </c>
    </row>
    <row r="18" spans="2:23">
      <c r="B18" t="s">
        <v>209</v>
      </c>
      <c r="C18" t="s">
        <v>209</v>
      </c>
      <c r="D18" t="s">
        <v>209</v>
      </c>
      <c r="E18" s="112"/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23">
      <c r="B19" s="79" t="s">
        <v>1265</v>
      </c>
      <c r="C19" s="16"/>
      <c r="E19" s="112"/>
      <c r="F19" s="81">
        <v>0</v>
      </c>
      <c r="H19" s="81">
        <v>0</v>
      </c>
      <c r="J19" s="80">
        <v>0</v>
      </c>
      <c r="K19" s="80">
        <v>0</v>
      </c>
    </row>
    <row r="20" spans="2:23">
      <c r="B20" t="s">
        <v>209</v>
      </c>
      <c r="C20" t="s">
        <v>209</v>
      </c>
      <c r="D20" t="s">
        <v>209</v>
      </c>
      <c r="E20" s="112"/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23">
      <c r="B21" s="79" t="s">
        <v>1266</v>
      </c>
      <c r="C21" s="16"/>
      <c r="E21" s="112"/>
      <c r="F21" s="81">
        <v>0</v>
      </c>
      <c r="H21" s="81">
        <v>0</v>
      </c>
      <c r="J21" s="80">
        <v>0</v>
      </c>
      <c r="K21" s="80">
        <v>0</v>
      </c>
    </row>
    <row r="22" spans="2:23">
      <c r="B22" t="s">
        <v>209</v>
      </c>
      <c r="C22" t="s">
        <v>209</v>
      </c>
      <c r="D22" t="s">
        <v>209</v>
      </c>
      <c r="E22" s="112"/>
      <c r="F22" s="77">
        <v>0</v>
      </c>
      <c r="G22" s="77">
        <v>0</v>
      </c>
      <c r="H22" s="77">
        <v>0</v>
      </c>
      <c r="I22" s="78">
        <v>0</v>
      </c>
      <c r="J22" s="78">
        <v>0</v>
      </c>
      <c r="K22" s="78">
        <v>0</v>
      </c>
    </row>
    <row r="23" spans="2:23">
      <c r="B23" s="79" t="s">
        <v>220</v>
      </c>
      <c r="C23" s="16"/>
      <c r="E23" s="112"/>
      <c r="F23" s="81">
        <v>76923.58</v>
      </c>
      <c r="H23" s="81">
        <v>414.91373305019778</v>
      </c>
      <c r="J23" s="80">
        <v>0.94620000000000004</v>
      </c>
      <c r="K23" s="80">
        <v>1.5E-3</v>
      </c>
    </row>
    <row r="24" spans="2:23">
      <c r="B24" s="79" t="s">
        <v>1267</v>
      </c>
      <c r="C24" s="16"/>
      <c r="E24" s="112"/>
      <c r="F24" s="81">
        <v>0</v>
      </c>
      <c r="H24" s="81">
        <v>0</v>
      </c>
      <c r="J24" s="80">
        <v>0</v>
      </c>
      <c r="K24" s="80">
        <v>0</v>
      </c>
    </row>
    <row r="25" spans="2:23">
      <c r="B25" t="s">
        <v>209</v>
      </c>
      <c r="C25" t="s">
        <v>209</v>
      </c>
      <c r="D25" t="s">
        <v>209</v>
      </c>
      <c r="E25" s="112"/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23">
      <c r="B26" s="79" t="s">
        <v>1268</v>
      </c>
      <c r="C26" s="16"/>
      <c r="E26" s="112"/>
      <c r="F26" s="81">
        <v>26.87</v>
      </c>
      <c r="H26" s="81">
        <v>100.597053209276</v>
      </c>
      <c r="J26" s="80">
        <v>0.22939999999999999</v>
      </c>
      <c r="K26" s="80">
        <v>4.0000000000000002E-4</v>
      </c>
    </row>
    <row r="27" spans="2:23">
      <c r="B27" t="s">
        <v>1269</v>
      </c>
      <c r="C27" t="s">
        <v>1270</v>
      </c>
      <c r="D27" t="s">
        <v>106</v>
      </c>
      <c r="E27" s="111">
        <v>44616</v>
      </c>
      <c r="F27" s="77">
        <v>26.87</v>
      </c>
      <c r="G27" s="77">
        <v>101404.19</v>
      </c>
      <c r="H27" s="77">
        <v>100.597053209276</v>
      </c>
      <c r="I27" s="78">
        <v>0</v>
      </c>
      <c r="J27" s="78">
        <v>0.22939999999999999</v>
      </c>
      <c r="K27" s="78">
        <v>4.0000000000000002E-4</v>
      </c>
      <c r="W27" s="112"/>
    </row>
    <row r="28" spans="2:23">
      <c r="B28" s="79" t="s">
        <v>1271</v>
      </c>
      <c r="C28" s="16"/>
      <c r="E28" s="112"/>
      <c r="F28" s="81">
        <v>0</v>
      </c>
      <c r="H28" s="81">
        <v>0</v>
      </c>
      <c r="J28" s="80">
        <v>0</v>
      </c>
      <c r="K28" s="80">
        <v>0</v>
      </c>
    </row>
    <row r="29" spans="2:23">
      <c r="B29" t="s">
        <v>209</v>
      </c>
      <c r="C29" t="s">
        <v>209</v>
      </c>
      <c r="D29" t="s">
        <v>209</v>
      </c>
      <c r="E29" s="112"/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23">
      <c r="B30" s="79" t="s">
        <v>1272</v>
      </c>
      <c r="C30" s="16"/>
      <c r="E30" s="112"/>
      <c r="F30" s="81">
        <v>76896.710000000006</v>
      </c>
      <c r="H30" s="81">
        <v>314.31667984092178</v>
      </c>
      <c r="J30" s="80">
        <v>0.71679999999999999</v>
      </c>
      <c r="K30" s="80">
        <v>1.1999999999999999E-3</v>
      </c>
    </row>
    <row r="31" spans="2:23">
      <c r="B31" t="s">
        <v>1273</v>
      </c>
      <c r="C31" t="s">
        <v>1274</v>
      </c>
      <c r="D31" t="s">
        <v>106</v>
      </c>
      <c r="E31" s="111">
        <v>44742</v>
      </c>
      <c r="F31" s="77">
        <v>1152.32</v>
      </c>
      <c r="G31" s="77">
        <v>100</v>
      </c>
      <c r="H31" s="77">
        <v>4.2543654399999999</v>
      </c>
      <c r="I31" s="78">
        <v>0</v>
      </c>
      <c r="J31" s="78">
        <v>9.7000000000000003E-3</v>
      </c>
      <c r="K31" s="78">
        <v>0</v>
      </c>
      <c r="W31" s="112"/>
    </row>
    <row r="32" spans="2:23">
      <c r="B32" t="s">
        <v>1276</v>
      </c>
      <c r="C32" t="s">
        <v>1277</v>
      </c>
      <c r="D32" t="s">
        <v>106</v>
      </c>
      <c r="E32" s="111">
        <v>44470</v>
      </c>
      <c r="F32" s="77">
        <v>18854.28</v>
      </c>
      <c r="G32" s="77">
        <v>140.27310000000006</v>
      </c>
      <c r="H32" s="77">
        <v>97.644107378806595</v>
      </c>
      <c r="I32" s="78">
        <v>0</v>
      </c>
      <c r="J32" s="78">
        <v>0.22270000000000001</v>
      </c>
      <c r="K32" s="78">
        <v>4.0000000000000002E-4</v>
      </c>
      <c r="W32" s="112"/>
    </row>
    <row r="33" spans="2:23">
      <c r="B33" t="s">
        <v>1278</v>
      </c>
      <c r="C33" t="s">
        <v>1279</v>
      </c>
      <c r="D33" t="s">
        <v>106</v>
      </c>
      <c r="E33" s="111">
        <v>44562</v>
      </c>
      <c r="F33" s="77">
        <v>8306.9599999999991</v>
      </c>
      <c r="G33" s="77">
        <v>100.09790000000007</v>
      </c>
      <c r="H33" s="77">
        <v>30.6993215610973</v>
      </c>
      <c r="I33" s="78">
        <v>0</v>
      </c>
      <c r="J33" s="78">
        <v>7.0000000000000007E-2</v>
      </c>
      <c r="K33" s="78">
        <v>1E-4</v>
      </c>
      <c r="W33" s="112"/>
    </row>
    <row r="34" spans="2:23">
      <c r="B34" t="s">
        <v>1280</v>
      </c>
      <c r="C34" t="s">
        <v>1281</v>
      </c>
      <c r="D34" t="s">
        <v>106</v>
      </c>
      <c r="E34" s="111">
        <v>44621</v>
      </c>
      <c r="F34" s="77">
        <v>2695.7</v>
      </c>
      <c r="G34" s="77">
        <v>92.704099999999997</v>
      </c>
      <c r="H34" s="77">
        <v>9.2263981723003994</v>
      </c>
      <c r="I34" s="78">
        <v>1E-4</v>
      </c>
      <c r="J34" s="78">
        <v>2.1000000000000001E-2</v>
      </c>
      <c r="K34" s="78">
        <v>0</v>
      </c>
      <c r="W34" s="112"/>
    </row>
    <row r="35" spans="2:23">
      <c r="B35" t="s">
        <v>1282</v>
      </c>
      <c r="C35" t="s">
        <v>1283</v>
      </c>
      <c r="D35" t="s">
        <v>106</v>
      </c>
      <c r="E35" s="111">
        <v>44893</v>
      </c>
      <c r="F35" s="77">
        <v>800.51</v>
      </c>
      <c r="G35" s="77">
        <v>100</v>
      </c>
      <c r="H35" s="77">
        <v>2.9554829200000001</v>
      </c>
      <c r="I35" s="78">
        <v>4.0000000000000002E-4</v>
      </c>
      <c r="J35" s="78">
        <v>6.7000000000000002E-3</v>
      </c>
      <c r="K35" s="78">
        <v>0</v>
      </c>
      <c r="W35" s="112"/>
    </row>
    <row r="36" spans="2:23">
      <c r="B36" t="s">
        <v>1284</v>
      </c>
      <c r="C36" t="s">
        <v>1285</v>
      </c>
      <c r="D36" t="s">
        <v>106</v>
      </c>
      <c r="E36" s="111">
        <v>44561</v>
      </c>
      <c r="F36" s="77">
        <v>3954.58</v>
      </c>
      <c r="G36" s="77">
        <v>72.00819999999986</v>
      </c>
      <c r="H36" s="77">
        <v>10.5134199645675</v>
      </c>
      <c r="I36" s="78">
        <v>1E-4</v>
      </c>
      <c r="J36" s="78">
        <v>2.4E-2</v>
      </c>
      <c r="K36" s="78">
        <v>0</v>
      </c>
      <c r="W36" s="112"/>
    </row>
    <row r="37" spans="2:23">
      <c r="B37" t="s">
        <v>1286</v>
      </c>
      <c r="C37" t="s">
        <v>1287</v>
      </c>
      <c r="D37" t="s">
        <v>110</v>
      </c>
      <c r="E37" s="111">
        <v>44608</v>
      </c>
      <c r="F37" s="77">
        <v>41132.36</v>
      </c>
      <c r="G37" s="77">
        <v>95.853199999999774</v>
      </c>
      <c r="H37" s="77">
        <v>159.02358440415</v>
      </c>
      <c r="I37" s="78">
        <v>0</v>
      </c>
      <c r="J37" s="78">
        <v>0.36270000000000002</v>
      </c>
      <c r="K37" s="78">
        <v>5.9999999999999995E-4</v>
      </c>
      <c r="W37" s="112"/>
    </row>
    <row r="38" spans="2:23">
      <c r="B38" t="s">
        <v>222</v>
      </c>
      <c r="C38" s="16"/>
    </row>
    <row r="39" spans="2:23">
      <c r="B39" t="s">
        <v>253</v>
      </c>
      <c r="C39" s="16"/>
    </row>
    <row r="40" spans="2:23">
      <c r="B40" t="s">
        <v>254</v>
      </c>
      <c r="C40" s="16"/>
    </row>
    <row r="41" spans="2:23">
      <c r="B41" t="s">
        <v>255</v>
      </c>
      <c r="C41" s="16"/>
    </row>
    <row r="42" spans="2:23">
      <c r="C42" s="16"/>
    </row>
    <row r="43" spans="2:23">
      <c r="C43" s="16"/>
    </row>
    <row r="44" spans="2:23">
      <c r="C44" s="16"/>
    </row>
    <row r="45" spans="2:23">
      <c r="C45" s="16"/>
    </row>
    <row r="46" spans="2:23">
      <c r="C46" s="16"/>
    </row>
    <row r="47" spans="2:23">
      <c r="C47" s="16"/>
    </row>
    <row r="48" spans="2:2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5:XFD1048576 C1:C4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W14" sqref="W14:W1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 s="1" customFormat="1">
      <c r="B1" s="2" t="s">
        <v>0</v>
      </c>
      <c r="C1" s="103">
        <v>45106</v>
      </c>
    </row>
    <row r="2" spans="2:59" s="1" customFormat="1">
      <c r="B2" s="2" t="s">
        <v>1</v>
      </c>
      <c r="C2" s="12" t="s">
        <v>1708</v>
      </c>
    </row>
    <row r="3" spans="2:59" s="1" customFormat="1">
      <c r="B3" s="2" t="s">
        <v>2</v>
      </c>
      <c r="C3" s="104" t="s">
        <v>1709</v>
      </c>
    </row>
    <row r="4" spans="2:59" s="1" customFormat="1">
      <c r="B4" s="2" t="s">
        <v>3</v>
      </c>
      <c r="C4" s="105" t="s">
        <v>197</v>
      </c>
    </row>
    <row r="6" spans="2:59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59" ht="26.25" customHeight="1">
      <c r="B7" s="100" t="s">
        <v>141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10368.15</v>
      </c>
      <c r="H11" s="7"/>
      <c r="I11" s="75">
        <v>0.21382831189000001</v>
      </c>
      <c r="J11" s="7"/>
      <c r="K11" s="76">
        <v>1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1288</v>
      </c>
      <c r="C12" s="16"/>
      <c r="D12" s="16"/>
      <c r="G12" s="81">
        <v>10368.15</v>
      </c>
      <c r="I12" s="81">
        <v>0.21382831189000001</v>
      </c>
      <c r="K12" s="80">
        <v>1</v>
      </c>
      <c r="L12" s="80">
        <v>0</v>
      </c>
    </row>
    <row r="13" spans="2:59">
      <c r="B13" t="s">
        <v>1289</v>
      </c>
      <c r="C13" t="s">
        <v>1290</v>
      </c>
      <c r="D13" t="s">
        <v>489</v>
      </c>
      <c r="E13" t="s">
        <v>102</v>
      </c>
      <c r="F13" s="111">
        <v>44607</v>
      </c>
      <c r="G13" s="77">
        <v>3470.98</v>
      </c>
      <c r="H13" s="77">
        <v>6.1585999999999999</v>
      </c>
      <c r="I13" s="77">
        <v>0.21376377428000001</v>
      </c>
      <c r="J13" s="78">
        <v>0</v>
      </c>
      <c r="K13" s="78">
        <v>0.99970000000000003</v>
      </c>
      <c r="L13" s="78">
        <v>0</v>
      </c>
    </row>
    <row r="14" spans="2:59">
      <c r="B14" t="s">
        <v>1291</v>
      </c>
      <c r="C14" t="s">
        <v>1292</v>
      </c>
      <c r="D14" t="s">
        <v>125</v>
      </c>
      <c r="E14" t="s">
        <v>102</v>
      </c>
      <c r="F14" s="111">
        <v>44537</v>
      </c>
      <c r="G14" s="77">
        <v>738.98</v>
      </c>
      <c r="H14" s="77">
        <v>7.9000000000000008E-3</v>
      </c>
      <c r="I14" s="77">
        <v>5.837942E-5</v>
      </c>
      <c r="J14" s="78">
        <v>1E-4</v>
      </c>
      <c r="K14" s="78">
        <v>2.9999999999999997E-4</v>
      </c>
      <c r="L14" s="78">
        <v>0</v>
      </c>
      <c r="W14" s="112"/>
    </row>
    <row r="15" spans="2:59">
      <c r="B15" t="s">
        <v>1293</v>
      </c>
      <c r="C15" t="s">
        <v>1294</v>
      </c>
      <c r="D15" t="s">
        <v>523</v>
      </c>
      <c r="E15" t="s">
        <v>102</v>
      </c>
      <c r="F15" s="111">
        <v>44628</v>
      </c>
      <c r="G15" s="77">
        <v>6158.19</v>
      </c>
      <c r="H15" s="77">
        <v>1E-4</v>
      </c>
      <c r="I15" s="77">
        <v>6.1581899999999999E-6</v>
      </c>
      <c r="J15" s="78">
        <v>1E-4</v>
      </c>
      <c r="K15" s="78">
        <v>0</v>
      </c>
      <c r="L15" s="78">
        <v>0</v>
      </c>
      <c r="W15" s="112"/>
    </row>
    <row r="16" spans="2:59">
      <c r="B16" s="79" t="s">
        <v>1184</v>
      </c>
      <c r="C16" s="16"/>
      <c r="D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209</v>
      </c>
      <c r="C17" t="s">
        <v>209</v>
      </c>
      <c r="D17" t="s">
        <v>209</v>
      </c>
      <c r="E17" t="s">
        <v>209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222</v>
      </c>
      <c r="C18" s="16"/>
      <c r="D18" s="16"/>
    </row>
    <row r="19" spans="2:12">
      <c r="B19" t="s">
        <v>253</v>
      </c>
      <c r="C19" s="16"/>
      <c r="D19" s="16"/>
    </row>
    <row r="20" spans="2:12">
      <c r="B20" t="s">
        <v>254</v>
      </c>
      <c r="C20" s="16"/>
      <c r="D20" s="16"/>
    </row>
    <row r="21" spans="2:12">
      <c r="B21" t="s">
        <v>255</v>
      </c>
      <c r="C21" s="16"/>
      <c r="D21" s="16"/>
    </row>
    <row r="22" spans="2:12">
      <c r="C22" s="16"/>
      <c r="D22" s="16"/>
    </row>
    <row r="23" spans="2:12">
      <c r="C23" s="16"/>
      <c r="D23" s="16"/>
    </row>
    <row r="24" spans="2:12">
      <c r="C24" s="16"/>
      <c r="D24" s="16"/>
    </row>
    <row r="25" spans="2:12">
      <c r="C25" s="16"/>
      <c r="D25" s="16"/>
    </row>
    <row r="26" spans="2:12">
      <c r="C26" s="16"/>
      <c r="D26" s="16"/>
    </row>
    <row r="27" spans="2:12">
      <c r="C27" s="16"/>
      <c r="D27" s="16"/>
    </row>
    <row r="28" spans="2:12">
      <c r="C28" s="16"/>
      <c r="D28" s="16"/>
    </row>
    <row r="29" spans="2:12">
      <c r="C29" s="16"/>
      <c r="D29" s="16"/>
    </row>
    <row r="30" spans="2:12">
      <c r="C30" s="16"/>
      <c r="D30" s="16"/>
    </row>
    <row r="31" spans="2:12">
      <c r="C31" s="16"/>
      <c r="D31" s="16"/>
    </row>
    <row r="32" spans="2:12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topLeftCell="A6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 s="1" customFormat="1">
      <c r="B1" s="2" t="s">
        <v>0</v>
      </c>
      <c r="C1" s="103">
        <v>45106</v>
      </c>
    </row>
    <row r="2" spans="2:52" s="1" customFormat="1">
      <c r="B2" s="2" t="s">
        <v>1</v>
      </c>
      <c r="C2" s="12" t="s">
        <v>1708</v>
      </c>
    </row>
    <row r="3" spans="2:52" s="1" customFormat="1">
      <c r="B3" s="2" t="s">
        <v>2</v>
      </c>
      <c r="C3" s="104" t="s">
        <v>1709</v>
      </c>
    </row>
    <row r="4" spans="2:52" s="1" customFormat="1">
      <c r="B4" s="2" t="s">
        <v>3</v>
      </c>
      <c r="C4" s="105" t="s">
        <v>197</v>
      </c>
    </row>
    <row r="6" spans="2:52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52" ht="26.25" customHeight="1">
      <c r="B7" s="100" t="s">
        <v>142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202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1189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209</v>
      </c>
      <c r="C14" t="s">
        <v>209</v>
      </c>
      <c r="D14" t="s">
        <v>209</v>
      </c>
      <c r="E14" t="s">
        <v>209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1198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209</v>
      </c>
      <c r="C16" t="s">
        <v>209</v>
      </c>
      <c r="D16" t="s">
        <v>209</v>
      </c>
      <c r="E16" t="s">
        <v>209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1295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209</v>
      </c>
      <c r="C18" t="s">
        <v>209</v>
      </c>
      <c r="D18" t="s">
        <v>209</v>
      </c>
      <c r="E18" t="s">
        <v>209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1199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209</v>
      </c>
      <c r="C20" t="s">
        <v>209</v>
      </c>
      <c r="D20" t="s">
        <v>209</v>
      </c>
      <c r="E20" t="s">
        <v>209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261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209</v>
      </c>
      <c r="C22" t="s">
        <v>209</v>
      </c>
      <c r="D22" t="s">
        <v>209</v>
      </c>
      <c r="E22" t="s">
        <v>209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220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1189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209</v>
      </c>
      <c r="C25" t="s">
        <v>209</v>
      </c>
      <c r="D25" t="s">
        <v>209</v>
      </c>
      <c r="E25" t="s">
        <v>209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1204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209</v>
      </c>
      <c r="C27" t="s">
        <v>209</v>
      </c>
      <c r="D27" t="s">
        <v>209</v>
      </c>
      <c r="E27" t="s">
        <v>209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1199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209</v>
      </c>
      <c r="C29" t="s">
        <v>209</v>
      </c>
      <c r="D29" t="s">
        <v>209</v>
      </c>
      <c r="E29" t="s">
        <v>209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1205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209</v>
      </c>
      <c r="C31" t="s">
        <v>209</v>
      </c>
      <c r="D31" t="s">
        <v>209</v>
      </c>
      <c r="E31" t="s">
        <v>209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261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209</v>
      </c>
      <c r="C33" t="s">
        <v>209</v>
      </c>
      <c r="D33" t="s">
        <v>209</v>
      </c>
      <c r="E33" t="s">
        <v>209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222</v>
      </c>
      <c r="C34" s="16"/>
      <c r="D34" s="16"/>
    </row>
    <row r="35" spans="2:12">
      <c r="B35" t="s">
        <v>253</v>
      </c>
      <c r="C35" s="16"/>
      <c r="D35" s="16"/>
    </row>
    <row r="36" spans="2:12">
      <c r="B36" t="s">
        <v>254</v>
      </c>
      <c r="C36" s="16"/>
      <c r="D36" s="16"/>
    </row>
    <row r="37" spans="2:12">
      <c r="B37" t="s">
        <v>255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99"/>
  <sheetViews>
    <sheetView rightToLeft="1" topLeftCell="A8" workbookViewId="0">
      <selection activeCell="G25" sqref="G25:G26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19.5703125" style="16" bestFit="1" customWidth="1"/>
    <col min="18" max="18" width="8.140625" style="16" customWidth="1"/>
    <col min="19" max="19" width="10.7109375" style="16" bestFit="1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9" s="1" customFormat="1">
      <c r="B1" s="2" t="s">
        <v>0</v>
      </c>
      <c r="C1" s="103">
        <v>45106</v>
      </c>
    </row>
    <row r="2" spans="2:19" s="1" customFormat="1">
      <c r="B2" s="2" t="s">
        <v>1</v>
      </c>
      <c r="C2" s="12" t="s">
        <v>1708</v>
      </c>
    </row>
    <row r="3" spans="2:19" s="1" customFormat="1">
      <c r="B3" s="2" t="s">
        <v>2</v>
      </c>
      <c r="C3" s="104" t="s">
        <v>1709</v>
      </c>
    </row>
    <row r="4" spans="2:19" s="1" customFormat="1">
      <c r="B4" s="2" t="s">
        <v>3</v>
      </c>
      <c r="C4" s="105" t="s">
        <v>197</v>
      </c>
    </row>
    <row r="5" spans="2:19">
      <c r="B5" s="2"/>
    </row>
    <row r="7" spans="2:19" ht="26.25" customHeight="1">
      <c r="B7" s="90" t="s">
        <v>47</v>
      </c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2:19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9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9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f>J12+J49</f>
        <v>76867.159345288514</v>
      </c>
      <c r="K11" s="76">
        <f>J11/$J$11</f>
        <v>1</v>
      </c>
      <c r="L11" s="76">
        <f>J11/'סכום נכסי הקרן'!$C$42</f>
        <v>0.28209763122433623</v>
      </c>
      <c r="S11" s="107"/>
    </row>
    <row r="12" spans="2:19">
      <c r="B12" s="79" t="s">
        <v>202</v>
      </c>
      <c r="C12" s="26"/>
      <c r="D12" s="27"/>
      <c r="E12" s="27"/>
      <c r="F12" s="27"/>
      <c r="G12" s="27"/>
      <c r="H12" s="27"/>
      <c r="I12" s="80">
        <v>0</v>
      </c>
      <c r="J12" s="81">
        <f>J13+J18+J39+J41+J43+J45+J47</f>
        <v>72767.979735288507</v>
      </c>
      <c r="K12" s="80">
        <f t="shared" ref="K12:K55" si="0">J12/$J$11</f>
        <v>0.94667189935318896</v>
      </c>
      <c r="L12" s="80">
        <f>J12/'סכום נכסי הקרן'!$C$42</f>
        <v>0.26705390035417786</v>
      </c>
    </row>
    <row r="13" spans="2:19">
      <c r="B13" s="79" t="s">
        <v>203</v>
      </c>
      <c r="C13" s="26"/>
      <c r="D13" s="27"/>
      <c r="E13" s="27"/>
      <c r="F13" s="27"/>
      <c r="G13" s="27"/>
      <c r="H13" s="27"/>
      <c r="I13" s="80">
        <v>0</v>
      </c>
      <c r="J13" s="81">
        <f>SUM(J14:J17)</f>
        <v>48204.527510000007</v>
      </c>
      <c r="K13" s="80">
        <f t="shared" si="0"/>
        <v>0.62711472520357481</v>
      </c>
      <c r="L13" s="80">
        <f>J13/'סכום נכסי הקרן'!$C$42</f>
        <v>0.17690757848582903</v>
      </c>
    </row>
    <row r="14" spans="2:19">
      <c r="B14" s="104" t="s">
        <v>1710</v>
      </c>
      <c r="C14" t="s">
        <v>1711</v>
      </c>
      <c r="D14">
        <v>11</v>
      </c>
      <c r="E14" t="s">
        <v>205</v>
      </c>
      <c r="F14" t="s">
        <v>206</v>
      </c>
      <c r="G14" t="s">
        <v>102</v>
      </c>
      <c r="H14" s="108">
        <v>4.3799999999999999E-2</v>
      </c>
      <c r="I14" s="108">
        <v>4.3799999999999999E-2</v>
      </c>
      <c r="J14" s="109">
        <v>8091.0246100000004</v>
      </c>
      <c r="K14" s="108">
        <f t="shared" si="0"/>
        <v>0.10525983630610035</v>
      </c>
      <c r="L14" s="108">
        <f>J14/'סכום נכסי הקרן'!$C$42</f>
        <v>2.9693550485012293E-2</v>
      </c>
    </row>
    <row r="15" spans="2:19">
      <c r="B15" s="104" t="s">
        <v>1712</v>
      </c>
      <c r="C15" s="104" t="s">
        <v>204</v>
      </c>
      <c r="D15">
        <v>12</v>
      </c>
      <c r="E15" t="s">
        <v>205</v>
      </c>
      <c r="F15" t="s">
        <v>206</v>
      </c>
      <c r="G15" t="s">
        <v>102</v>
      </c>
      <c r="H15" s="108">
        <v>4.3700000000000003E-2</v>
      </c>
      <c r="I15" s="108">
        <v>4.3700000000000003E-2</v>
      </c>
      <c r="J15" s="109">
        <f>6999.85144+4575.70827</f>
        <v>11575.559710000001</v>
      </c>
      <c r="K15" s="108">
        <f t="shared" si="0"/>
        <v>0.1505917456634816</v>
      </c>
      <c r="L15" s="108">
        <f>J15/'סכום נכסי הקרן'!$C$42</f>
        <v>4.2481574733605872E-2</v>
      </c>
    </row>
    <row r="16" spans="2:19">
      <c r="B16" s="104" t="s">
        <v>1713</v>
      </c>
      <c r="C16" t="s">
        <v>207</v>
      </c>
      <c r="D16">
        <v>10</v>
      </c>
      <c r="E16" t="s">
        <v>205</v>
      </c>
      <c r="F16" t="s">
        <v>206</v>
      </c>
      <c r="G16" t="s">
        <v>102</v>
      </c>
      <c r="H16" s="108">
        <v>4.3900000000000002E-2</v>
      </c>
      <c r="I16" s="108">
        <v>4.3900000000000002E-2</v>
      </c>
      <c r="J16" s="109">
        <f>20504.40982+7205.1134</f>
        <v>27709.523220000003</v>
      </c>
      <c r="K16" s="108">
        <f t="shared" si="0"/>
        <v>0.36048584930175942</v>
      </c>
      <c r="L16" s="108">
        <f>J16/'סכום נכסי הקרן'!$C$42</f>
        <v>0.10169220417791937</v>
      </c>
    </row>
    <row r="17" spans="2:12">
      <c r="B17" s="104" t="s">
        <v>1714</v>
      </c>
      <c r="C17" s="104" t="s">
        <v>1715</v>
      </c>
      <c r="D17">
        <v>20</v>
      </c>
      <c r="E17" t="s">
        <v>205</v>
      </c>
      <c r="F17" t="s">
        <v>206</v>
      </c>
      <c r="G17" t="s">
        <v>102</v>
      </c>
      <c r="H17" s="108">
        <v>4.2700000000000002E-2</v>
      </c>
      <c r="I17" s="108">
        <v>4.2700000000000002E-2</v>
      </c>
      <c r="J17" s="109">
        <v>828.41996999999992</v>
      </c>
      <c r="K17" s="108">
        <f t="shared" si="0"/>
        <v>1.0777293932233454E-2</v>
      </c>
      <c r="L17" s="108">
        <f>J17/'סכום נכסי הקרן'!$C$42</f>
        <v>3.0402490892914693E-3</v>
      </c>
    </row>
    <row r="18" spans="2:12">
      <c r="B18" s="79" t="s">
        <v>208</v>
      </c>
      <c r="D18" s="16"/>
      <c r="I18" s="80">
        <v>0</v>
      </c>
      <c r="J18" s="81">
        <f>SUM(J19:J38)</f>
        <v>24563.452225288496</v>
      </c>
      <c r="K18" s="80">
        <f t="shared" si="0"/>
        <v>0.3195571741496141</v>
      </c>
      <c r="L18" s="80">
        <f>J18/'סכום נכסי הקרן'!$C$42</f>
        <v>9.0146321868348825E-2</v>
      </c>
    </row>
    <row r="19" spans="2:12">
      <c r="B19" s="104" t="s">
        <v>1710</v>
      </c>
      <c r="C19" s="104" t="s">
        <v>1716</v>
      </c>
      <c r="D19">
        <v>11</v>
      </c>
      <c r="E19" t="s">
        <v>205</v>
      </c>
      <c r="F19" t="s">
        <v>206</v>
      </c>
      <c r="G19" t="s">
        <v>110</v>
      </c>
      <c r="H19" s="108">
        <v>0</v>
      </c>
      <c r="I19" s="108">
        <v>0</v>
      </c>
      <c r="J19" s="109">
        <v>9.0899999999999991E-3</v>
      </c>
      <c r="K19" s="108">
        <f t="shared" si="0"/>
        <v>1.1825596363158905E-7</v>
      </c>
      <c r="L19" s="108">
        <f>J19/'סכום נכסי הקרן'!$C$42</f>
        <v>3.3359727218622524E-8</v>
      </c>
    </row>
    <row r="20" spans="2:12">
      <c r="B20" s="104" t="s">
        <v>1713</v>
      </c>
      <c r="C20" t="s">
        <v>1717</v>
      </c>
      <c r="D20">
        <v>10</v>
      </c>
      <c r="E20" t="s">
        <v>205</v>
      </c>
      <c r="F20" t="s">
        <v>206</v>
      </c>
      <c r="G20" t="s">
        <v>110</v>
      </c>
      <c r="H20" s="108">
        <v>2.8500000000000001E-2</v>
      </c>
      <c r="I20" s="108">
        <v>2.8500000000000001E-2</v>
      </c>
      <c r="J20" s="109">
        <f>8.57077333+976.53221</f>
        <v>985.10298332999992</v>
      </c>
      <c r="K20" s="108">
        <f t="shared" si="0"/>
        <v>1.2815654848189478E-2</v>
      </c>
      <c r="L20" s="108">
        <f>J20/'סכום נכסי הקרן'!$C$42</f>
        <v>3.6152658752629323E-3</v>
      </c>
    </row>
    <row r="21" spans="2:12">
      <c r="B21" s="104" t="s">
        <v>1714</v>
      </c>
      <c r="C21" s="104" t="s">
        <v>1718</v>
      </c>
      <c r="D21">
        <v>20</v>
      </c>
      <c r="E21" t="s">
        <v>205</v>
      </c>
      <c r="F21" t="s">
        <v>206</v>
      </c>
      <c r="G21" t="s">
        <v>110</v>
      </c>
      <c r="H21" s="108">
        <v>0</v>
      </c>
      <c r="I21" s="108">
        <v>0</v>
      </c>
      <c r="J21" s="109">
        <v>1.16669</v>
      </c>
      <c r="K21" s="108">
        <f t="shared" si="0"/>
        <v>1.5178003323359587E-5</v>
      </c>
      <c r="L21" s="108">
        <f>J21/'סכום נכסי הקרן'!$C$42</f>
        <v>4.2816787842348426E-6</v>
      </c>
    </row>
    <row r="22" spans="2:12">
      <c r="B22" s="104" t="s">
        <v>1710</v>
      </c>
      <c r="C22" s="104" t="s">
        <v>1719</v>
      </c>
      <c r="D22">
        <v>11</v>
      </c>
      <c r="E22" t="s">
        <v>205</v>
      </c>
      <c r="F22" t="s">
        <v>206</v>
      </c>
      <c r="G22" t="s">
        <v>120</v>
      </c>
      <c r="H22" s="108">
        <v>0</v>
      </c>
      <c r="I22" s="108">
        <v>0</v>
      </c>
      <c r="J22" s="109">
        <v>8.0000000000000007E-5</v>
      </c>
      <c r="K22" s="108">
        <f t="shared" si="0"/>
        <v>1.0407565556135452E-9</v>
      </c>
      <c r="L22" s="108">
        <f>J22/'סכום נכסי הקרן'!$C$42</f>
        <v>2.9359495901978026E-10</v>
      </c>
    </row>
    <row r="23" spans="2:12">
      <c r="B23" s="104" t="s">
        <v>1713</v>
      </c>
      <c r="C23" t="s">
        <v>1720</v>
      </c>
      <c r="D23">
        <v>10</v>
      </c>
      <c r="E23" t="s">
        <v>205</v>
      </c>
      <c r="F23" t="s">
        <v>206</v>
      </c>
      <c r="G23" t="s">
        <v>120</v>
      </c>
      <c r="H23" s="108">
        <v>0</v>
      </c>
      <c r="I23" s="108">
        <v>0</v>
      </c>
      <c r="J23" s="109">
        <v>8.1400000000000014E-3</v>
      </c>
      <c r="K23" s="108">
        <f t="shared" si="0"/>
        <v>1.0589697953367823E-7</v>
      </c>
      <c r="L23" s="108">
        <f>J23/'סכום נכסי הקרן'!$C$42</f>
        <v>2.9873287080262646E-8</v>
      </c>
    </row>
    <row r="24" spans="2:12">
      <c r="B24" s="104" t="s">
        <v>1714</v>
      </c>
      <c r="C24" s="104" t="s">
        <v>1721</v>
      </c>
      <c r="D24">
        <v>20</v>
      </c>
      <c r="E24" t="s">
        <v>205</v>
      </c>
      <c r="F24" t="s">
        <v>206</v>
      </c>
      <c r="G24" t="s">
        <v>120</v>
      </c>
      <c r="H24" s="108">
        <v>0</v>
      </c>
      <c r="I24" s="108">
        <v>0</v>
      </c>
      <c r="J24" s="109">
        <v>5.9340000000000004E-2</v>
      </c>
      <c r="K24" s="108">
        <f t="shared" si="0"/>
        <v>7.7198117512634712E-7</v>
      </c>
      <c r="L24" s="108">
        <f>J24/'סכום נכסי הקרן'!$C$42</f>
        <v>2.17774060852922E-7</v>
      </c>
    </row>
    <row r="25" spans="2:12">
      <c r="B25" s="104" t="s">
        <v>1710</v>
      </c>
      <c r="C25" s="104" t="s">
        <v>1722</v>
      </c>
      <c r="D25">
        <v>11</v>
      </c>
      <c r="E25" t="s">
        <v>205</v>
      </c>
      <c r="F25" t="s">
        <v>206</v>
      </c>
      <c r="G25" t="s">
        <v>106</v>
      </c>
      <c r="H25" s="108">
        <v>4.5600000000000002E-2</v>
      </c>
      <c r="I25" s="108">
        <v>4.5600000000000002E-2</v>
      </c>
      <c r="J25" s="109">
        <v>2554.4810600000001</v>
      </c>
      <c r="K25" s="108">
        <f t="shared" si="0"/>
        <v>3.3232411367320469E-2</v>
      </c>
      <c r="L25" s="108">
        <f>J25/'סכום נכסי הקרן'!$C$42</f>
        <v>9.3747845265938108E-3</v>
      </c>
    </row>
    <row r="26" spans="2:12">
      <c r="B26" s="104" t="s">
        <v>1712</v>
      </c>
      <c r="C26" s="104" t="s">
        <v>1723</v>
      </c>
      <c r="D26">
        <v>12</v>
      </c>
      <c r="E26" t="s">
        <v>205</v>
      </c>
      <c r="F26" t="s">
        <v>206</v>
      </c>
      <c r="G26" t="s">
        <v>106</v>
      </c>
      <c r="H26" s="108">
        <v>4.6600000000000003E-2</v>
      </c>
      <c r="I26" s="108">
        <v>4.6600000000000003E-2</v>
      </c>
      <c r="J26" s="109">
        <v>2468.88402</v>
      </c>
      <c r="K26" s="108">
        <f t="shared" si="0"/>
        <v>3.2118840360806533E-2</v>
      </c>
      <c r="L26" s="108">
        <f>J26/'סכום נכסי הקרן'!$C$42</f>
        <v>9.0606487834561291E-3</v>
      </c>
    </row>
    <row r="27" spans="2:12">
      <c r="B27" s="104" t="s">
        <v>1713</v>
      </c>
      <c r="C27" t="s">
        <v>212</v>
      </c>
      <c r="D27">
        <v>10</v>
      </c>
      <c r="E27" t="s">
        <v>205</v>
      </c>
      <c r="F27" t="s">
        <v>206</v>
      </c>
      <c r="G27" t="s">
        <v>106</v>
      </c>
      <c r="H27" s="108">
        <v>4.5100000000000001E-2</v>
      </c>
      <c r="I27" s="108">
        <v>4.5100000000000001E-2</v>
      </c>
      <c r="J27" s="109">
        <f>1012.72578992+12092.78303</f>
        <v>13105.50881992</v>
      </c>
      <c r="K27" s="108">
        <f t="shared" si="0"/>
        <v>0.17049555273728595</v>
      </c>
      <c r="L27" s="108">
        <f>J27/'סכום נכסי הקרן'!$C$42</f>
        <v>4.809639156147226E-2</v>
      </c>
    </row>
    <row r="28" spans="2:12">
      <c r="B28" s="104" t="s">
        <v>1714</v>
      </c>
      <c r="C28" s="104" t="s">
        <v>1724</v>
      </c>
      <c r="D28">
        <v>20</v>
      </c>
      <c r="E28" t="s">
        <v>205</v>
      </c>
      <c r="F28" t="s">
        <v>206</v>
      </c>
      <c r="G28" t="s">
        <v>106</v>
      </c>
      <c r="H28" s="108">
        <v>4.6600000000000003E-2</v>
      </c>
      <c r="I28" s="108">
        <v>4.6600000000000003E-2</v>
      </c>
      <c r="J28" s="109">
        <v>5420.1613299999999</v>
      </c>
      <c r="K28" s="108">
        <f t="shared" si="0"/>
        <v>7.0513355458506649E-2</v>
      </c>
      <c r="L28" s="108">
        <f>J28/'סכום נכסי הקרן'!$C$42</f>
        <v>1.9891650544524343E-2</v>
      </c>
    </row>
    <row r="29" spans="2:12">
      <c r="B29" s="104" t="s">
        <v>1713</v>
      </c>
      <c r="C29" t="s">
        <v>1725</v>
      </c>
      <c r="D29">
        <v>10</v>
      </c>
      <c r="E29" t="s">
        <v>205</v>
      </c>
      <c r="F29" t="s">
        <v>206</v>
      </c>
      <c r="G29" t="s">
        <v>201</v>
      </c>
      <c r="H29" s="108">
        <v>0</v>
      </c>
      <c r="I29" s="108">
        <v>0</v>
      </c>
      <c r="J29" s="109">
        <v>8.5891104499999996E-2</v>
      </c>
      <c r="K29" s="108">
        <f t="shared" si="0"/>
        <v>1.1173966259657883E-6</v>
      </c>
      <c r="L29" s="108">
        <f>J29/'סכום נכסי הקרן'!$C$42</f>
        <v>3.1521494132301454E-7</v>
      </c>
    </row>
    <row r="30" spans="2:12">
      <c r="B30" s="104" t="s">
        <v>1713</v>
      </c>
      <c r="C30" t="s">
        <v>213</v>
      </c>
      <c r="D30">
        <v>10</v>
      </c>
      <c r="E30" t="s">
        <v>205</v>
      </c>
      <c r="F30" t="s">
        <v>206</v>
      </c>
      <c r="G30" t="s">
        <v>116</v>
      </c>
      <c r="H30" s="108">
        <v>0</v>
      </c>
      <c r="I30" s="108">
        <v>0</v>
      </c>
      <c r="J30" s="109">
        <f>0.364646674+23.13765</f>
        <v>23.502296674</v>
      </c>
      <c r="K30" s="108">
        <f t="shared" si="0"/>
        <v>3.0575211669299897E-4</v>
      </c>
      <c r="L30" s="108">
        <f>J30/'סכום נכסי הקרן'!$C$42</f>
        <v>8.6251947860921843E-5</v>
      </c>
    </row>
    <row r="31" spans="2:12">
      <c r="B31" s="104" t="s">
        <v>1714</v>
      </c>
      <c r="C31" s="104" t="s">
        <v>1726</v>
      </c>
      <c r="D31">
        <v>20</v>
      </c>
      <c r="E31" t="s">
        <v>205</v>
      </c>
      <c r="F31" t="s">
        <v>206</v>
      </c>
      <c r="G31" t="s">
        <v>116</v>
      </c>
      <c r="H31" s="108">
        <v>0</v>
      </c>
      <c r="I31" s="108">
        <v>0</v>
      </c>
      <c r="J31" s="109">
        <v>0.62783</v>
      </c>
      <c r="K31" s="108">
        <f t="shared" si="0"/>
        <v>8.1677273538856511E-6</v>
      </c>
      <c r="L31" s="108">
        <f>J31/'סכום נכסי הקרן'!$C$42</f>
        <v>2.3040965390173578E-6</v>
      </c>
    </row>
    <row r="32" spans="2:12">
      <c r="B32" s="104" t="s">
        <v>1712</v>
      </c>
      <c r="C32" s="104" t="s">
        <v>1727</v>
      </c>
      <c r="D32">
        <v>12</v>
      </c>
      <c r="E32" t="s">
        <v>205</v>
      </c>
      <c r="F32" t="s">
        <v>206</v>
      </c>
      <c r="G32" t="s">
        <v>200</v>
      </c>
      <c r="H32" s="108">
        <v>0</v>
      </c>
      <c r="I32" s="108">
        <v>0</v>
      </c>
      <c r="J32" s="109">
        <v>0.62502999999999997</v>
      </c>
      <c r="K32" s="108">
        <f t="shared" si="0"/>
        <v>8.1313008744391755E-6</v>
      </c>
      <c r="L32" s="108">
        <f>J32/'סכום נכסי הקרן'!$C$42</f>
        <v>2.2938207154516653E-6</v>
      </c>
    </row>
    <row r="33" spans="2:12">
      <c r="B33" s="104" t="s">
        <v>1713</v>
      </c>
      <c r="C33" t="s">
        <v>1728</v>
      </c>
      <c r="D33">
        <v>10</v>
      </c>
      <c r="E33" t="s">
        <v>205</v>
      </c>
      <c r="F33" t="s">
        <v>206</v>
      </c>
      <c r="G33" t="s">
        <v>200</v>
      </c>
      <c r="H33" s="108">
        <v>0</v>
      </c>
      <c r="I33" s="108">
        <v>0</v>
      </c>
      <c r="J33" s="109">
        <v>0.31251999999999996</v>
      </c>
      <c r="K33" s="108">
        <f t="shared" si="0"/>
        <v>4.0657154845043138E-6</v>
      </c>
      <c r="L33" s="108">
        <f>J33/'סכום נכסי הקרן'!$C$42</f>
        <v>1.1469287074107714E-6</v>
      </c>
    </row>
    <row r="34" spans="2:12">
      <c r="B34" s="104" t="s">
        <v>1714</v>
      </c>
      <c r="C34" s="104" t="s">
        <v>1729</v>
      </c>
      <c r="D34">
        <v>20</v>
      </c>
      <c r="E34" t="s">
        <v>205</v>
      </c>
      <c r="F34" t="s">
        <v>206</v>
      </c>
      <c r="G34" t="s">
        <v>200</v>
      </c>
      <c r="H34" s="108">
        <v>0</v>
      </c>
      <c r="I34" s="108">
        <v>0</v>
      </c>
      <c r="J34" s="109">
        <v>0.10803</v>
      </c>
      <c r="K34" s="108">
        <f t="shared" si="0"/>
        <v>1.4054116337866411E-6</v>
      </c>
      <c r="L34" s="108">
        <f>J34/'סכום נכסי הקרן'!$C$42</f>
        <v>3.9646329278633575E-7</v>
      </c>
    </row>
    <row r="35" spans="2:12">
      <c r="B35" s="104" t="s">
        <v>1710</v>
      </c>
      <c r="C35" s="104" t="s">
        <v>1730</v>
      </c>
      <c r="D35">
        <v>11</v>
      </c>
      <c r="E35" t="s">
        <v>205</v>
      </c>
      <c r="F35" t="s">
        <v>206</v>
      </c>
      <c r="G35" t="s">
        <v>113</v>
      </c>
      <c r="H35" s="108">
        <v>0</v>
      </c>
      <c r="I35" s="108">
        <v>0</v>
      </c>
      <c r="J35" s="109">
        <v>9.6999999999999994E-4</v>
      </c>
      <c r="K35" s="108">
        <f t="shared" si="0"/>
        <v>1.2619173236814233E-8</v>
      </c>
      <c r="L35" s="108">
        <f>J35/'סכום נכסי הקרן'!$C$42</f>
        <v>3.5598388781148351E-9</v>
      </c>
    </row>
    <row r="36" spans="2:12">
      <c r="B36" s="104" t="s">
        <v>1712</v>
      </c>
      <c r="C36" s="104" t="s">
        <v>1731</v>
      </c>
      <c r="D36">
        <v>12</v>
      </c>
      <c r="E36" t="s">
        <v>205</v>
      </c>
      <c r="F36" t="s">
        <v>206</v>
      </c>
      <c r="G36" t="s">
        <v>113</v>
      </c>
      <c r="H36" s="108">
        <v>4.5280000000000001E-2</v>
      </c>
      <c r="I36" s="108">
        <v>4.5280000000000001E-2</v>
      </c>
      <c r="J36" s="109">
        <v>4.4999999999999999E-4</v>
      </c>
      <c r="K36" s="108">
        <f t="shared" si="0"/>
        <v>5.8542556253261911E-9</v>
      </c>
      <c r="L36" s="108">
        <f>J36/'סכום נכסי הקרן'!$C$42</f>
        <v>1.6514716444862638E-9</v>
      </c>
    </row>
    <row r="37" spans="2:12">
      <c r="B37" s="104" t="s">
        <v>1713</v>
      </c>
      <c r="C37" t="s">
        <v>214</v>
      </c>
      <c r="D37">
        <v>10</v>
      </c>
      <c r="E37" t="s">
        <v>205</v>
      </c>
      <c r="F37" t="s">
        <v>206</v>
      </c>
      <c r="G37" t="s">
        <v>113</v>
      </c>
      <c r="H37" s="108">
        <v>4.3729999999999998E-2</v>
      </c>
      <c r="I37" s="108">
        <v>4.3729999999999998E-2</v>
      </c>
      <c r="J37" s="109">
        <f>2.35874133+0.35277</f>
        <v>2.71151133</v>
      </c>
      <c r="K37" s="108">
        <f t="shared" si="0"/>
        <v>3.5275289903973782E-5</v>
      </c>
      <c r="L37" s="108">
        <f>J37/'סכום נכסי הקרן'!$C$42</f>
        <v>9.9510757226627475E-6</v>
      </c>
    </row>
    <row r="38" spans="2:12">
      <c r="B38" s="104" t="s">
        <v>1713</v>
      </c>
      <c r="C38" t="s">
        <v>1732</v>
      </c>
      <c r="D38">
        <v>10</v>
      </c>
      <c r="E38" t="s">
        <v>205</v>
      </c>
      <c r="F38" t="s">
        <v>206</v>
      </c>
      <c r="G38" t="s">
        <v>199</v>
      </c>
      <c r="H38" s="108">
        <v>0</v>
      </c>
      <c r="I38" s="108">
        <v>0</v>
      </c>
      <c r="J38" s="109">
        <v>9.6142930000000001E-2</v>
      </c>
      <c r="K38" s="108">
        <f t="shared" si="0"/>
        <v>1.2507673084174273E-6</v>
      </c>
      <c r="L38" s="108">
        <f>J38/'סכום נכסי הקרן'!$C$42</f>
        <v>3.5283849491739499E-7</v>
      </c>
    </row>
    <row r="39" spans="2:12">
      <c r="B39" s="79" t="s">
        <v>215</v>
      </c>
      <c r="D39" s="16"/>
      <c r="I39" s="80">
        <v>0</v>
      </c>
      <c r="J39" s="81">
        <f>SUM(J40)</f>
        <v>0</v>
      </c>
      <c r="K39" s="80">
        <f t="shared" si="0"/>
        <v>0</v>
      </c>
      <c r="L39" s="80">
        <f>J39/'סכום נכסי הקרן'!$C$42</f>
        <v>0</v>
      </c>
    </row>
    <row r="40" spans="2:12">
      <c r="B40" t="s">
        <v>209</v>
      </c>
      <c r="C40" t="s">
        <v>209</v>
      </c>
      <c r="D40" s="16"/>
      <c r="E40" t="s">
        <v>209</v>
      </c>
      <c r="G40" t="s">
        <v>209</v>
      </c>
      <c r="H40" s="108">
        <v>0</v>
      </c>
      <c r="I40" s="108">
        <v>0</v>
      </c>
      <c r="J40" s="109">
        <v>0</v>
      </c>
      <c r="K40" s="108">
        <f t="shared" si="0"/>
        <v>0</v>
      </c>
      <c r="L40" s="108">
        <f>J40/'סכום נכסי הקרן'!$C$42</f>
        <v>0</v>
      </c>
    </row>
    <row r="41" spans="2:12">
      <c r="B41" s="79" t="s">
        <v>216</v>
      </c>
      <c r="D41" s="16"/>
      <c r="I41" s="80">
        <v>0</v>
      </c>
      <c r="J41" s="81">
        <v>0</v>
      </c>
      <c r="K41" s="80">
        <f t="shared" si="0"/>
        <v>0</v>
      </c>
      <c r="L41" s="80">
        <f>J41/'סכום נכסי הקרן'!$C$42</f>
        <v>0</v>
      </c>
    </row>
    <row r="42" spans="2:12">
      <c r="B42" t="s">
        <v>209</v>
      </c>
      <c r="C42" t="s">
        <v>209</v>
      </c>
      <c r="D42" s="16"/>
      <c r="E42" t="s">
        <v>209</v>
      </c>
      <c r="G42" t="s">
        <v>209</v>
      </c>
      <c r="H42" s="108">
        <v>0</v>
      </c>
      <c r="I42" s="108">
        <v>0</v>
      </c>
      <c r="J42" s="109">
        <v>0</v>
      </c>
      <c r="K42" s="108">
        <f t="shared" si="0"/>
        <v>0</v>
      </c>
      <c r="L42" s="108">
        <f>J42/'סכום נכסי הקרן'!$C$42</f>
        <v>0</v>
      </c>
    </row>
    <row r="43" spans="2:12">
      <c r="B43" s="79" t="s">
        <v>217</v>
      </c>
      <c r="D43" s="16"/>
      <c r="I43" s="80">
        <v>0</v>
      </c>
      <c r="J43" s="81">
        <v>0</v>
      </c>
      <c r="K43" s="80">
        <f t="shared" si="0"/>
        <v>0</v>
      </c>
      <c r="L43" s="80">
        <f>J43/'סכום נכסי הקרן'!$C$42</f>
        <v>0</v>
      </c>
    </row>
    <row r="44" spans="2:12">
      <c r="B44" t="s">
        <v>209</v>
      </c>
      <c r="C44" t="s">
        <v>209</v>
      </c>
      <c r="D44" s="16"/>
      <c r="E44" t="s">
        <v>209</v>
      </c>
      <c r="G44" t="s">
        <v>209</v>
      </c>
      <c r="H44" s="108">
        <v>0</v>
      </c>
      <c r="I44" s="108">
        <v>0</v>
      </c>
      <c r="J44" s="109">
        <v>0</v>
      </c>
      <c r="K44" s="108">
        <f t="shared" si="0"/>
        <v>0</v>
      </c>
      <c r="L44" s="108">
        <f>J44/'סכום נכסי הקרן'!$C$42</f>
        <v>0</v>
      </c>
    </row>
    <row r="45" spans="2:12">
      <c r="B45" s="79" t="s">
        <v>218</v>
      </c>
      <c r="D45" s="16"/>
      <c r="I45" s="80">
        <v>0</v>
      </c>
      <c r="J45" s="81">
        <v>0</v>
      </c>
      <c r="K45" s="80">
        <f t="shared" si="0"/>
        <v>0</v>
      </c>
      <c r="L45" s="80">
        <f>J45/'סכום נכסי הקרן'!$C$42</f>
        <v>0</v>
      </c>
    </row>
    <row r="46" spans="2:12">
      <c r="B46" t="s">
        <v>209</v>
      </c>
      <c r="C46" t="s">
        <v>209</v>
      </c>
      <c r="D46" s="16"/>
      <c r="E46" t="s">
        <v>209</v>
      </c>
      <c r="G46" t="s">
        <v>209</v>
      </c>
      <c r="H46" s="108">
        <v>0</v>
      </c>
      <c r="I46" s="108">
        <v>0</v>
      </c>
      <c r="J46" s="109">
        <v>0</v>
      </c>
      <c r="K46" s="108">
        <f t="shared" si="0"/>
        <v>0</v>
      </c>
      <c r="L46" s="108">
        <f>J46/'סכום נכסי הקרן'!$C$42</f>
        <v>0</v>
      </c>
    </row>
    <row r="47" spans="2:12">
      <c r="B47" s="79" t="s">
        <v>219</v>
      </c>
      <c r="D47" s="16"/>
      <c r="I47" s="80">
        <v>0</v>
      </c>
      <c r="J47" s="81">
        <v>0</v>
      </c>
      <c r="K47" s="80">
        <f t="shared" si="0"/>
        <v>0</v>
      </c>
      <c r="L47" s="80">
        <f>J47/'סכום נכסי הקרן'!$C$42</f>
        <v>0</v>
      </c>
    </row>
    <row r="48" spans="2:12">
      <c r="B48" t="s">
        <v>209</v>
      </c>
      <c r="C48" t="s">
        <v>209</v>
      </c>
      <c r="D48" s="16"/>
      <c r="E48" t="s">
        <v>209</v>
      </c>
      <c r="G48" t="s">
        <v>209</v>
      </c>
      <c r="H48" s="108">
        <v>0</v>
      </c>
      <c r="I48" s="108">
        <v>0</v>
      </c>
      <c r="J48" s="109">
        <v>0</v>
      </c>
      <c r="K48" s="108">
        <f t="shared" si="0"/>
        <v>0</v>
      </c>
      <c r="L48" s="108">
        <f>J48/'סכום נכסי הקרן'!$C$42</f>
        <v>0</v>
      </c>
    </row>
    <row r="49" spans="2:12">
      <c r="B49" s="79" t="s">
        <v>220</v>
      </c>
      <c r="D49" s="16"/>
      <c r="I49" s="80">
        <v>0</v>
      </c>
      <c r="J49" s="81">
        <f>J50+J54</f>
        <v>4099.1796100000001</v>
      </c>
      <c r="K49" s="80">
        <f t="shared" si="0"/>
        <v>5.3328100646810941E-2</v>
      </c>
      <c r="L49" s="80">
        <f>J49/'סכום נכסי הקרן'!$C$42</f>
        <v>1.504373087015836E-2</v>
      </c>
    </row>
    <row r="50" spans="2:12">
      <c r="B50" s="79" t="s">
        <v>221</v>
      </c>
      <c r="D50" s="16"/>
      <c r="I50" s="80">
        <v>0</v>
      </c>
      <c r="J50" s="81">
        <f>SUM(J51:J53)</f>
        <v>4099.1796100000001</v>
      </c>
      <c r="K50" s="80">
        <f t="shared" si="0"/>
        <v>5.3328100646810941E-2</v>
      </c>
      <c r="L50" s="80">
        <f>J50/'סכום נכסי הקרן'!$C$42</f>
        <v>1.504373087015836E-2</v>
      </c>
    </row>
    <row r="51" spans="2:12">
      <c r="B51" s="104" t="s">
        <v>1733</v>
      </c>
      <c r="C51" s="104" t="s">
        <v>1734</v>
      </c>
      <c r="D51">
        <v>85</v>
      </c>
      <c r="E51" t="s">
        <v>1735</v>
      </c>
      <c r="F51" t="s">
        <v>211</v>
      </c>
      <c r="G51" t="s">
        <v>110</v>
      </c>
      <c r="H51" s="108">
        <v>3.15E-2</v>
      </c>
      <c r="I51" s="108">
        <v>3.15E-2</v>
      </c>
      <c r="J51" s="109">
        <v>488.30730999999997</v>
      </c>
      <c r="K51" s="108">
        <f>J51/$J$11</f>
        <v>6.3526129254564447E-3</v>
      </c>
      <c r="L51" s="108">
        <f>J51/'סכום נכסי הקרן'!$C$42</f>
        <v>1.7920570583563639E-3</v>
      </c>
    </row>
    <row r="52" spans="2:12">
      <c r="B52" s="104" t="s">
        <v>1733</v>
      </c>
      <c r="C52" s="104" t="s">
        <v>1736</v>
      </c>
      <c r="D52">
        <v>85</v>
      </c>
      <c r="E52" t="s">
        <v>1735</v>
      </c>
      <c r="F52" t="s">
        <v>211</v>
      </c>
      <c r="G52" t="s">
        <v>106</v>
      </c>
      <c r="H52" s="108">
        <v>4.9799999999999997E-2</v>
      </c>
      <c r="I52" s="108">
        <v>4.9799999999999997E-2</v>
      </c>
      <c r="J52" s="109">
        <v>3508.0295699999997</v>
      </c>
      <c r="K52" s="108">
        <f>J52/$J$11</f>
        <v>4.5637559653295821E-2</v>
      </c>
      <c r="L52" s="108">
        <f>J52/'סכום נכסי הקרן'!$C$42</f>
        <v>1.2874247473054091E-2</v>
      </c>
    </row>
    <row r="53" spans="2:12">
      <c r="B53" s="104" t="s">
        <v>1733</v>
      </c>
      <c r="C53" s="104" t="s">
        <v>1737</v>
      </c>
      <c r="D53">
        <v>85</v>
      </c>
      <c r="E53" t="s">
        <v>1735</v>
      </c>
      <c r="F53" t="s">
        <v>211</v>
      </c>
      <c r="G53" t="s">
        <v>200</v>
      </c>
      <c r="H53" s="108">
        <v>0</v>
      </c>
      <c r="I53" s="108">
        <v>0</v>
      </c>
      <c r="J53" s="109">
        <v>102.84272999999999</v>
      </c>
      <c r="K53" s="108">
        <f>J53/$J$11</f>
        <v>1.3379280680586724E-3</v>
      </c>
      <c r="L53" s="108">
        <f>J53/'סכום נכסי הקרן'!$C$42</f>
        <v>3.7742633874790401E-4</v>
      </c>
    </row>
    <row r="54" spans="2:12">
      <c r="B54" s="79" t="s">
        <v>219</v>
      </c>
      <c r="D54" s="16"/>
      <c r="I54" s="80">
        <v>0</v>
      </c>
      <c r="J54" s="81">
        <v>0</v>
      </c>
      <c r="K54" s="80">
        <f t="shared" si="0"/>
        <v>0</v>
      </c>
      <c r="L54" s="80">
        <f>J54/'סכום נכסי הקרן'!$C$42</f>
        <v>0</v>
      </c>
    </row>
    <row r="55" spans="2:12">
      <c r="B55" t="s">
        <v>209</v>
      </c>
      <c r="C55" t="s">
        <v>209</v>
      </c>
      <c r="D55" s="16"/>
      <c r="E55" t="s">
        <v>209</v>
      </c>
      <c r="G55" t="s">
        <v>209</v>
      </c>
      <c r="H55" s="108">
        <v>0</v>
      </c>
      <c r="I55" s="108">
        <v>0</v>
      </c>
      <c r="J55" s="109">
        <v>0</v>
      </c>
      <c r="K55" s="108">
        <f t="shared" si="0"/>
        <v>0</v>
      </c>
      <c r="L55" s="108">
        <f>J55/'סכום נכסי הקרן'!$C$42</f>
        <v>0</v>
      </c>
    </row>
    <row r="56" spans="2:12">
      <c r="B56" t="s">
        <v>222</v>
      </c>
      <c r="D56" s="16"/>
    </row>
    <row r="57" spans="2:12">
      <c r="D57" s="16"/>
    </row>
    <row r="58" spans="2:12">
      <c r="D58" s="16"/>
    </row>
    <row r="59" spans="2:12">
      <c r="D59" s="16"/>
    </row>
    <row r="60" spans="2:12">
      <c r="D60" s="16"/>
    </row>
    <row r="61" spans="2:12">
      <c r="D61" s="16"/>
    </row>
    <row r="62" spans="2:12">
      <c r="D62" s="16"/>
    </row>
    <row r="63" spans="2:12">
      <c r="D63" s="16"/>
    </row>
    <row r="64" spans="2:12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5">
      <c r="D497" s="16"/>
    </row>
    <row r="498" spans="4:5">
      <c r="D498" s="16"/>
    </row>
    <row r="499" spans="4:5">
      <c r="E499" s="15"/>
    </row>
  </sheetData>
  <mergeCells count="1">
    <mergeCell ref="B7:L7"/>
  </mergeCells>
  <dataValidations count="1">
    <dataValidation allowBlank="1" showInputMessage="1" showErrorMessage="1" sqref="E11 C1:C4" xr:uid="{A834BC35-F6A2-47B3-98DD-88C592A28A64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 s="1" customFormat="1">
      <c r="B1" s="2" t="s">
        <v>0</v>
      </c>
      <c r="C1" s="103">
        <v>45106</v>
      </c>
    </row>
    <row r="2" spans="2:49" s="1" customFormat="1">
      <c r="B2" s="2" t="s">
        <v>1</v>
      </c>
      <c r="C2" s="12" t="s">
        <v>1708</v>
      </c>
    </row>
    <row r="3" spans="2:49" s="1" customFormat="1">
      <c r="B3" s="2" t="s">
        <v>2</v>
      </c>
      <c r="C3" s="104" t="s">
        <v>1709</v>
      </c>
    </row>
    <row r="4" spans="2:49" s="1" customFormat="1">
      <c r="B4" s="2" t="s">
        <v>3</v>
      </c>
      <c r="C4" s="105" t="s">
        <v>197</v>
      </c>
    </row>
    <row r="6" spans="2:49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2"/>
    </row>
    <row r="7" spans="2:49" ht="26.25" customHeight="1">
      <c r="B7" s="100" t="s">
        <v>143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91463382.739999995</v>
      </c>
      <c r="H11" s="7"/>
      <c r="I11" s="75">
        <v>-781.44053437708487</v>
      </c>
      <c r="J11" s="76">
        <v>1</v>
      </c>
      <c r="K11" s="76">
        <v>-2.8999999999999998E-3</v>
      </c>
      <c r="AW11" s="16"/>
    </row>
    <row r="12" spans="2:49">
      <c r="B12" s="79" t="s">
        <v>202</v>
      </c>
      <c r="C12" s="16"/>
      <c r="D12" s="16"/>
      <c r="G12" s="81">
        <v>85196267.620000005</v>
      </c>
      <c r="I12" s="81">
        <v>-2180.9038894570976</v>
      </c>
      <c r="J12" s="80">
        <v>2.7909000000000002</v>
      </c>
      <c r="K12" s="80">
        <v>-8.0000000000000002E-3</v>
      </c>
    </row>
    <row r="13" spans="2:49">
      <c r="B13" s="79" t="s">
        <v>1189</v>
      </c>
      <c r="C13" s="16"/>
      <c r="D13" s="16"/>
      <c r="G13" s="81">
        <v>1952198.49</v>
      </c>
      <c r="I13" s="81">
        <v>-80.624969094820003</v>
      </c>
      <c r="J13" s="80">
        <v>0.1032</v>
      </c>
      <c r="K13" s="80">
        <v>-2.9999999999999997E-4</v>
      </c>
    </row>
    <row r="14" spans="2:49">
      <c r="B14" t="s">
        <v>1296</v>
      </c>
      <c r="C14" t="s">
        <v>1297</v>
      </c>
      <c r="D14" t="s">
        <v>123</v>
      </c>
      <c r="E14" t="s">
        <v>102</v>
      </c>
      <c r="F14" t="s">
        <v>1298</v>
      </c>
      <c r="G14" s="77">
        <v>97550.17</v>
      </c>
      <c r="H14" s="77">
        <v>-3.7968000000000002</v>
      </c>
      <c r="I14" s="77">
        <v>-3.7037848545599998</v>
      </c>
      <c r="J14" s="78">
        <v>4.7000000000000002E-3</v>
      </c>
      <c r="K14" s="78">
        <v>0</v>
      </c>
    </row>
    <row r="15" spans="2:49">
      <c r="B15" t="s">
        <v>1296</v>
      </c>
      <c r="C15" t="s">
        <v>1299</v>
      </c>
      <c r="D15" t="s">
        <v>123</v>
      </c>
      <c r="E15" t="s">
        <v>102</v>
      </c>
      <c r="F15" t="s">
        <v>236</v>
      </c>
      <c r="G15" s="77">
        <v>101415.28</v>
      </c>
      <c r="H15" s="77">
        <v>-3.0135000000000001</v>
      </c>
      <c r="I15" s="77">
        <v>-3.0561494628000001</v>
      </c>
      <c r="J15" s="78">
        <v>3.8999999999999998E-3</v>
      </c>
      <c r="K15" s="78">
        <v>0</v>
      </c>
    </row>
    <row r="16" spans="2:49">
      <c r="B16" t="s">
        <v>1300</v>
      </c>
      <c r="C16" t="s">
        <v>1301</v>
      </c>
      <c r="D16" t="s">
        <v>123</v>
      </c>
      <c r="E16" t="s">
        <v>102</v>
      </c>
      <c r="F16" t="s">
        <v>242</v>
      </c>
      <c r="G16" s="77">
        <v>343510.57</v>
      </c>
      <c r="H16" s="77">
        <v>-5.9061000000000003</v>
      </c>
      <c r="I16" s="77">
        <v>-20.288077774769999</v>
      </c>
      <c r="J16" s="78">
        <v>2.5999999999999999E-2</v>
      </c>
      <c r="K16" s="78">
        <v>-1E-4</v>
      </c>
    </row>
    <row r="17" spans="2:11">
      <c r="B17" t="s">
        <v>1300</v>
      </c>
      <c r="C17" t="s">
        <v>1302</v>
      </c>
      <c r="D17" t="s">
        <v>123</v>
      </c>
      <c r="E17" t="s">
        <v>102</v>
      </c>
      <c r="F17" t="s">
        <v>233</v>
      </c>
      <c r="G17" s="77">
        <v>360884.55</v>
      </c>
      <c r="H17" s="77">
        <v>-20.2544</v>
      </c>
      <c r="I17" s="77">
        <v>-73.095000295199995</v>
      </c>
      <c r="J17" s="78">
        <v>9.35E-2</v>
      </c>
      <c r="K17" s="78">
        <v>-2.9999999999999997E-4</v>
      </c>
    </row>
    <row r="18" spans="2:11">
      <c r="B18" t="s">
        <v>1300</v>
      </c>
      <c r="C18" t="s">
        <v>1303</v>
      </c>
      <c r="D18" t="s">
        <v>123</v>
      </c>
      <c r="E18" t="s">
        <v>102</v>
      </c>
      <c r="F18" t="s">
        <v>236</v>
      </c>
      <c r="G18" s="77">
        <v>86729.68</v>
      </c>
      <c r="H18" s="77">
        <v>18.036999999999999</v>
      </c>
      <c r="I18" s="77">
        <v>15.6434323816</v>
      </c>
      <c r="J18" s="78">
        <v>-0.02</v>
      </c>
      <c r="K18" s="78">
        <v>1E-4</v>
      </c>
    </row>
    <row r="19" spans="2:11">
      <c r="B19" t="s">
        <v>1304</v>
      </c>
      <c r="C19" t="s">
        <v>1305</v>
      </c>
      <c r="D19" t="s">
        <v>123</v>
      </c>
      <c r="E19" t="s">
        <v>102</v>
      </c>
      <c r="F19" t="s">
        <v>233</v>
      </c>
      <c r="G19" s="77">
        <v>249702.41</v>
      </c>
      <c r="H19" s="77">
        <v>30.247</v>
      </c>
      <c r="I19" s="77">
        <v>75.5274879527</v>
      </c>
      <c r="J19" s="78">
        <v>-9.6699999999999994E-2</v>
      </c>
      <c r="K19" s="78">
        <v>2.9999999999999997E-4</v>
      </c>
    </row>
    <row r="20" spans="2:11">
      <c r="B20" t="s">
        <v>1304</v>
      </c>
      <c r="C20" t="s">
        <v>1306</v>
      </c>
      <c r="D20" t="s">
        <v>123</v>
      </c>
      <c r="E20" t="s">
        <v>102</v>
      </c>
      <c r="F20" t="s">
        <v>233</v>
      </c>
      <c r="G20" s="77">
        <v>216828.47</v>
      </c>
      <c r="H20" s="77">
        <v>-34.604799999999997</v>
      </c>
      <c r="I20" s="77">
        <v>-75.03305838656</v>
      </c>
      <c r="J20" s="78">
        <v>9.6000000000000002E-2</v>
      </c>
      <c r="K20" s="78">
        <v>-2.9999999999999997E-4</v>
      </c>
    </row>
    <row r="21" spans="2:11">
      <c r="B21" t="s">
        <v>1307</v>
      </c>
      <c r="C21" t="s">
        <v>1308</v>
      </c>
      <c r="D21" t="s">
        <v>123</v>
      </c>
      <c r="E21" t="s">
        <v>102</v>
      </c>
      <c r="F21" t="s">
        <v>1275</v>
      </c>
      <c r="G21" s="77">
        <v>212479.87</v>
      </c>
      <c r="H21" s="77">
        <v>1.5334000000000001</v>
      </c>
      <c r="I21" s="77">
        <v>3.25816632658</v>
      </c>
      <c r="J21" s="78">
        <v>-4.1999999999999997E-3</v>
      </c>
      <c r="K21" s="78">
        <v>0</v>
      </c>
    </row>
    <row r="22" spans="2:11">
      <c r="B22" t="s">
        <v>1309</v>
      </c>
      <c r="C22" t="s">
        <v>1310</v>
      </c>
      <c r="D22" t="s">
        <v>123</v>
      </c>
      <c r="E22" t="s">
        <v>102</v>
      </c>
      <c r="F22" t="s">
        <v>230</v>
      </c>
      <c r="G22" s="77">
        <v>283097.49</v>
      </c>
      <c r="H22" s="77">
        <v>4.3099999999999999E-2</v>
      </c>
      <c r="I22" s="77">
        <v>0.12201501819</v>
      </c>
      <c r="J22" s="78">
        <v>-2.0000000000000001E-4</v>
      </c>
      <c r="K22" s="78">
        <v>0</v>
      </c>
    </row>
    <row r="23" spans="2:11">
      <c r="B23" s="79" t="s">
        <v>1198</v>
      </c>
      <c r="C23" s="16"/>
      <c r="D23" s="16"/>
      <c r="G23" s="81">
        <v>73340305.939999998</v>
      </c>
      <c r="I23" s="81">
        <v>-1752.0247566931516</v>
      </c>
      <c r="J23" s="80">
        <v>2.242</v>
      </c>
      <c r="K23" s="80">
        <v>-6.4000000000000003E-3</v>
      </c>
    </row>
    <row r="24" spans="2:11">
      <c r="B24" t="s">
        <v>1311</v>
      </c>
      <c r="C24" t="s">
        <v>1312</v>
      </c>
      <c r="D24" t="s">
        <v>123</v>
      </c>
      <c r="E24" t="s">
        <v>106</v>
      </c>
      <c r="F24" t="s">
        <v>245</v>
      </c>
      <c r="G24" s="77">
        <v>77340.09</v>
      </c>
      <c r="H24" s="77">
        <v>0.1666</v>
      </c>
      <c r="I24" s="77">
        <v>0.47570899405847999</v>
      </c>
      <c r="J24" s="78">
        <v>-5.9999999999999995E-4</v>
      </c>
      <c r="K24" s="78">
        <v>0</v>
      </c>
    </row>
    <row r="25" spans="2:11">
      <c r="B25" t="s">
        <v>1311</v>
      </c>
      <c r="C25" t="s">
        <v>1313</v>
      </c>
      <c r="D25" t="s">
        <v>123</v>
      </c>
      <c r="E25" t="s">
        <v>106</v>
      </c>
      <c r="F25" t="s">
        <v>245</v>
      </c>
      <c r="G25" s="77">
        <v>90230.11</v>
      </c>
      <c r="H25" s="77">
        <v>2.8400000000000002E-2</v>
      </c>
      <c r="I25" s="77">
        <v>9.4608796778079998E-2</v>
      </c>
      <c r="J25" s="78">
        <v>-1E-4</v>
      </c>
      <c r="K25" s="78">
        <v>0</v>
      </c>
    </row>
    <row r="26" spans="2:11">
      <c r="B26" t="s">
        <v>1311</v>
      </c>
      <c r="C26" t="s">
        <v>1314</v>
      </c>
      <c r="D26" t="s">
        <v>123</v>
      </c>
      <c r="E26" t="s">
        <v>106</v>
      </c>
      <c r="F26" t="s">
        <v>1275</v>
      </c>
      <c r="G26" s="77">
        <v>244910.29</v>
      </c>
      <c r="H26" s="77">
        <v>0.42770000000000002</v>
      </c>
      <c r="I26" s="77">
        <v>3.8673009977383601</v>
      </c>
      <c r="J26" s="78">
        <v>-4.8999999999999998E-3</v>
      </c>
      <c r="K26" s="78">
        <v>0</v>
      </c>
    </row>
    <row r="27" spans="2:11">
      <c r="B27" t="s">
        <v>1315</v>
      </c>
      <c r="C27" t="s">
        <v>1316</v>
      </c>
      <c r="D27" t="s">
        <v>123</v>
      </c>
      <c r="E27" t="s">
        <v>106</v>
      </c>
      <c r="F27" t="s">
        <v>245</v>
      </c>
      <c r="G27" s="77">
        <v>128900.15</v>
      </c>
      <c r="H27" s="77">
        <v>0.58909999999999996</v>
      </c>
      <c r="I27" s="77">
        <v>2.8035230932358002</v>
      </c>
      <c r="J27" s="78">
        <v>-3.5999999999999999E-3</v>
      </c>
      <c r="K27" s="78">
        <v>0</v>
      </c>
    </row>
    <row r="28" spans="2:11">
      <c r="B28" t="s">
        <v>1317</v>
      </c>
      <c r="C28" t="s">
        <v>1318</v>
      </c>
      <c r="D28" t="s">
        <v>123</v>
      </c>
      <c r="E28" t="s">
        <v>106</v>
      </c>
      <c r="F28" t="s">
        <v>1275</v>
      </c>
      <c r="G28" s="77">
        <v>103120.12</v>
      </c>
      <c r="H28" s="77">
        <v>2.6225000000000001</v>
      </c>
      <c r="I28" s="77">
        <v>9.9843684427239996</v>
      </c>
      <c r="J28" s="78">
        <v>-1.2800000000000001E-2</v>
      </c>
      <c r="K28" s="78">
        <v>0</v>
      </c>
    </row>
    <row r="29" spans="2:11">
      <c r="B29" t="s">
        <v>1319</v>
      </c>
      <c r="C29" t="s">
        <v>1320</v>
      </c>
      <c r="D29" t="s">
        <v>123</v>
      </c>
      <c r="E29" t="s">
        <v>106</v>
      </c>
      <c r="F29" t="s">
        <v>1275</v>
      </c>
      <c r="G29" s="77">
        <v>103120.12</v>
      </c>
      <c r="H29" s="77">
        <v>2.6036999999999999</v>
      </c>
      <c r="I29" s="77">
        <v>9.9127931799124802</v>
      </c>
      <c r="J29" s="78">
        <v>-1.2699999999999999E-2</v>
      </c>
      <c r="K29" s="78">
        <v>0</v>
      </c>
    </row>
    <row r="30" spans="2:11">
      <c r="B30" t="s">
        <v>1321</v>
      </c>
      <c r="C30" t="s">
        <v>1322</v>
      </c>
      <c r="D30" t="s">
        <v>123</v>
      </c>
      <c r="E30" t="s">
        <v>106</v>
      </c>
      <c r="F30" t="s">
        <v>1275</v>
      </c>
      <c r="G30" s="77">
        <v>128900.15</v>
      </c>
      <c r="H30" s="77">
        <v>2.8969999999999998</v>
      </c>
      <c r="I30" s="77">
        <v>13.786804279586001</v>
      </c>
      <c r="J30" s="78">
        <v>-1.7600000000000001E-2</v>
      </c>
      <c r="K30" s="78">
        <v>1E-4</v>
      </c>
    </row>
    <row r="31" spans="2:11">
      <c r="B31" t="s">
        <v>1323</v>
      </c>
      <c r="C31" t="s">
        <v>1324</v>
      </c>
      <c r="D31" t="s">
        <v>123</v>
      </c>
      <c r="E31" t="s">
        <v>106</v>
      </c>
      <c r="F31" t="s">
        <v>1275</v>
      </c>
      <c r="G31" s="77">
        <v>111967.05</v>
      </c>
      <c r="H31" s="77">
        <v>1.8345</v>
      </c>
      <c r="I31" s="77">
        <v>7.5834991850669997</v>
      </c>
      <c r="J31" s="78">
        <v>-9.7000000000000003E-3</v>
      </c>
      <c r="K31" s="78">
        <v>0</v>
      </c>
    </row>
    <row r="32" spans="2:11">
      <c r="B32" t="s">
        <v>1323</v>
      </c>
      <c r="C32" t="s">
        <v>1325</v>
      </c>
      <c r="D32" t="s">
        <v>123</v>
      </c>
      <c r="E32" t="s">
        <v>106</v>
      </c>
      <c r="F32" t="s">
        <v>1275</v>
      </c>
      <c r="G32" s="77">
        <v>128900.15</v>
      </c>
      <c r="H32" s="77">
        <v>2.9531000000000001</v>
      </c>
      <c r="I32" s="77">
        <v>14.053783817067799</v>
      </c>
      <c r="J32" s="78">
        <v>-1.7999999999999999E-2</v>
      </c>
      <c r="K32" s="78">
        <v>1E-4</v>
      </c>
    </row>
    <row r="33" spans="2:11">
      <c r="B33" t="s">
        <v>1326</v>
      </c>
      <c r="C33" t="s">
        <v>1327</v>
      </c>
      <c r="D33" t="s">
        <v>123</v>
      </c>
      <c r="E33" t="s">
        <v>106</v>
      </c>
      <c r="F33" t="s">
        <v>245</v>
      </c>
      <c r="G33" s="77">
        <v>154680.18</v>
      </c>
      <c r="H33" s="77">
        <v>1.6302000000000001</v>
      </c>
      <c r="I33" s="77">
        <v>9.3097335187771204</v>
      </c>
      <c r="J33" s="78">
        <v>-1.1900000000000001E-2</v>
      </c>
      <c r="K33" s="78">
        <v>0</v>
      </c>
    </row>
    <row r="34" spans="2:11">
      <c r="B34" t="s">
        <v>1328</v>
      </c>
      <c r="C34" t="s">
        <v>1329</v>
      </c>
      <c r="D34" t="s">
        <v>123</v>
      </c>
      <c r="E34" t="s">
        <v>106</v>
      </c>
      <c r="F34" t="s">
        <v>1275</v>
      </c>
      <c r="G34" s="77">
        <v>103120.12</v>
      </c>
      <c r="H34" s="77">
        <v>2.4165000000000001</v>
      </c>
      <c r="I34" s="77">
        <v>9.2000863076616</v>
      </c>
      <c r="J34" s="78">
        <v>-1.18E-2</v>
      </c>
      <c r="K34" s="78">
        <v>0</v>
      </c>
    </row>
    <row r="35" spans="2:11">
      <c r="B35" t="s">
        <v>1330</v>
      </c>
      <c r="C35" t="s">
        <v>1331</v>
      </c>
      <c r="D35" t="s">
        <v>123</v>
      </c>
      <c r="E35" t="s">
        <v>106</v>
      </c>
      <c r="F35" t="s">
        <v>1275</v>
      </c>
      <c r="G35" s="77">
        <v>128900.15</v>
      </c>
      <c r="H35" s="77">
        <v>2.4178000000000002</v>
      </c>
      <c r="I35" s="77">
        <v>11.5062945761764</v>
      </c>
      <c r="J35" s="78">
        <v>-1.47E-2</v>
      </c>
      <c r="K35" s="78">
        <v>0</v>
      </c>
    </row>
    <row r="36" spans="2:11">
      <c r="B36" t="s">
        <v>1332</v>
      </c>
      <c r="C36" t="s">
        <v>1333</v>
      </c>
      <c r="D36" t="s">
        <v>123</v>
      </c>
      <c r="E36" t="s">
        <v>106</v>
      </c>
      <c r="F36" t="s">
        <v>245</v>
      </c>
      <c r="G36" s="77">
        <v>90230.11</v>
      </c>
      <c r="H36" s="77">
        <v>1.5699000000000001</v>
      </c>
      <c r="I36" s="77">
        <v>5.2298010585178796</v>
      </c>
      <c r="J36" s="78">
        <v>-6.7000000000000002E-3</v>
      </c>
      <c r="K36" s="78">
        <v>0</v>
      </c>
    </row>
    <row r="37" spans="2:11">
      <c r="B37" t="s">
        <v>1334</v>
      </c>
      <c r="C37" t="s">
        <v>1335</v>
      </c>
      <c r="D37" t="s">
        <v>123</v>
      </c>
      <c r="E37" t="s">
        <v>106</v>
      </c>
      <c r="F37" t="s">
        <v>1275</v>
      </c>
      <c r="G37" s="77">
        <v>342874.4</v>
      </c>
      <c r="H37" s="77">
        <v>2.3542000000000001</v>
      </c>
      <c r="I37" s="77">
        <v>29.8016361687616</v>
      </c>
      <c r="J37" s="78">
        <v>-3.8100000000000002E-2</v>
      </c>
      <c r="K37" s="78">
        <v>1E-4</v>
      </c>
    </row>
    <row r="38" spans="2:11">
      <c r="B38" t="s">
        <v>1336</v>
      </c>
      <c r="C38" t="s">
        <v>1337</v>
      </c>
      <c r="D38" t="s">
        <v>123</v>
      </c>
      <c r="E38" t="s">
        <v>106</v>
      </c>
      <c r="F38" t="s">
        <v>1275</v>
      </c>
      <c r="G38" s="77">
        <v>77340.09</v>
      </c>
      <c r="H38" s="77">
        <v>3.4582000000000002</v>
      </c>
      <c r="I38" s="77">
        <v>9.8745308718669609</v>
      </c>
      <c r="J38" s="78">
        <v>-1.26E-2</v>
      </c>
      <c r="K38" s="78">
        <v>0</v>
      </c>
    </row>
    <row r="39" spans="2:11">
      <c r="B39" t="s">
        <v>1336</v>
      </c>
      <c r="C39" t="s">
        <v>1338</v>
      </c>
      <c r="D39" t="s">
        <v>123</v>
      </c>
      <c r="E39" t="s">
        <v>106</v>
      </c>
      <c r="F39" t="s">
        <v>1275</v>
      </c>
      <c r="G39" s="77">
        <v>77340.09</v>
      </c>
      <c r="H39" s="77">
        <v>3.5882000000000138</v>
      </c>
      <c r="I39" s="77">
        <v>10.245732367831</v>
      </c>
      <c r="J39" s="78">
        <v>-1.3100000000000001E-2</v>
      </c>
      <c r="K39" s="78">
        <v>0</v>
      </c>
    </row>
    <row r="40" spans="2:11">
      <c r="B40" t="s">
        <v>1336</v>
      </c>
      <c r="C40" t="s">
        <v>1339</v>
      </c>
      <c r="D40" t="s">
        <v>123</v>
      </c>
      <c r="E40" t="s">
        <v>106</v>
      </c>
      <c r="F40" t="s">
        <v>1275</v>
      </c>
      <c r="G40" s="77">
        <v>206240.24</v>
      </c>
      <c r="H40" s="77">
        <v>2.0767999999999947</v>
      </c>
      <c r="I40" s="77">
        <v>15.8135644475494</v>
      </c>
      <c r="J40" s="78">
        <v>-2.0199999999999999E-2</v>
      </c>
      <c r="K40" s="78">
        <v>1E-4</v>
      </c>
    </row>
    <row r="41" spans="2:11">
      <c r="B41" t="s">
        <v>1340</v>
      </c>
      <c r="C41" t="s">
        <v>1341</v>
      </c>
      <c r="D41" t="s">
        <v>123</v>
      </c>
      <c r="E41" t="s">
        <v>106</v>
      </c>
      <c r="F41" t="s">
        <v>1275</v>
      </c>
      <c r="G41" s="77">
        <v>206240.24</v>
      </c>
      <c r="H41" s="77">
        <v>2.9641000000000028</v>
      </c>
      <c r="I41" s="77">
        <v>22.569812393577301</v>
      </c>
      <c r="J41" s="78">
        <v>-2.8899999999999999E-2</v>
      </c>
      <c r="K41" s="78">
        <v>1E-4</v>
      </c>
    </row>
    <row r="42" spans="2:11">
      <c r="B42" t="s">
        <v>1340</v>
      </c>
      <c r="C42" t="s">
        <v>1342</v>
      </c>
      <c r="D42" t="s">
        <v>123</v>
      </c>
      <c r="E42" t="s">
        <v>106</v>
      </c>
      <c r="F42" t="s">
        <v>1275</v>
      </c>
      <c r="G42" s="77">
        <v>103120.12</v>
      </c>
      <c r="H42" s="77">
        <v>2.9640999999999895</v>
      </c>
      <c r="I42" s="77">
        <v>11.284906196788601</v>
      </c>
      <c r="J42" s="78">
        <v>-1.44E-2</v>
      </c>
      <c r="K42" s="78">
        <v>0</v>
      </c>
    </row>
    <row r="43" spans="2:11">
      <c r="B43" t="s">
        <v>1340</v>
      </c>
      <c r="C43" t="s">
        <v>1343</v>
      </c>
      <c r="D43" t="s">
        <v>123</v>
      </c>
      <c r="E43" t="s">
        <v>106</v>
      </c>
      <c r="F43" t="s">
        <v>1275</v>
      </c>
      <c r="G43" s="77">
        <v>219130.26</v>
      </c>
      <c r="H43" s="77">
        <v>2.0701999999999949</v>
      </c>
      <c r="I43" s="77">
        <v>16.748516700183799</v>
      </c>
      <c r="J43" s="78">
        <v>-2.1399999999999999E-2</v>
      </c>
      <c r="K43" s="78">
        <v>1E-4</v>
      </c>
    </row>
    <row r="44" spans="2:11">
      <c r="B44" t="s">
        <v>1340</v>
      </c>
      <c r="C44" t="s">
        <v>1344</v>
      </c>
      <c r="D44" t="s">
        <v>123</v>
      </c>
      <c r="E44" t="s">
        <v>106</v>
      </c>
      <c r="F44" t="s">
        <v>1275</v>
      </c>
      <c r="G44" s="77">
        <v>244910.29</v>
      </c>
      <c r="H44" s="77">
        <v>2.0702000000000043</v>
      </c>
      <c r="I44" s="77">
        <v>18.718930384657401</v>
      </c>
      <c r="J44" s="78">
        <v>-2.4E-2</v>
      </c>
      <c r="K44" s="78">
        <v>1E-4</v>
      </c>
    </row>
    <row r="45" spans="2:11">
      <c r="B45" t="s">
        <v>1345</v>
      </c>
      <c r="C45" t="s">
        <v>1346</v>
      </c>
      <c r="D45" t="s">
        <v>123</v>
      </c>
      <c r="E45" t="s">
        <v>102</v>
      </c>
      <c r="F45" t="s">
        <v>236</v>
      </c>
      <c r="G45" s="77">
        <v>1119620.52</v>
      </c>
      <c r="H45" s="77">
        <v>-4.8510999999999997</v>
      </c>
      <c r="I45" s="77">
        <v>-54.313911045719998</v>
      </c>
      <c r="J45" s="78">
        <v>6.9500000000000006E-2</v>
      </c>
      <c r="K45" s="78">
        <v>-2.0000000000000001E-4</v>
      </c>
    </row>
    <row r="46" spans="2:11">
      <c r="B46" t="s">
        <v>1345</v>
      </c>
      <c r="C46" t="s">
        <v>1347</v>
      </c>
      <c r="D46" t="s">
        <v>123</v>
      </c>
      <c r="E46" t="s">
        <v>102</v>
      </c>
      <c r="F46" t="s">
        <v>236</v>
      </c>
      <c r="G46" s="77">
        <v>451408.33</v>
      </c>
      <c r="H46" s="77">
        <v>-4.8630000000000004</v>
      </c>
      <c r="I46" s="77">
        <v>-21.951987087900001</v>
      </c>
      <c r="J46" s="78">
        <v>2.81E-2</v>
      </c>
      <c r="K46" s="78">
        <v>-1E-4</v>
      </c>
    </row>
    <row r="47" spans="2:11">
      <c r="B47" t="s">
        <v>1348</v>
      </c>
      <c r="C47" t="s">
        <v>1349</v>
      </c>
      <c r="D47" t="s">
        <v>123</v>
      </c>
      <c r="E47" t="s">
        <v>102</v>
      </c>
      <c r="F47" t="s">
        <v>236</v>
      </c>
      <c r="G47" s="77">
        <v>739753.31</v>
      </c>
      <c r="H47" s="77">
        <v>-4.4904000000000002</v>
      </c>
      <c r="I47" s="77">
        <v>-33.217882632239998</v>
      </c>
      <c r="J47" s="78">
        <v>4.2500000000000003E-2</v>
      </c>
      <c r="K47" s="78">
        <v>-1E-4</v>
      </c>
    </row>
    <row r="48" spans="2:11">
      <c r="B48" t="s">
        <v>1348</v>
      </c>
      <c r="C48" t="s">
        <v>1350</v>
      </c>
      <c r="D48" t="s">
        <v>123</v>
      </c>
      <c r="E48" t="s">
        <v>102</v>
      </c>
      <c r="F48" t="s">
        <v>236</v>
      </c>
      <c r="G48" s="77">
        <v>787940.06</v>
      </c>
      <c r="H48" s="77">
        <v>-4.5260999999999996</v>
      </c>
      <c r="I48" s="77">
        <v>-35.662955055659999</v>
      </c>
      <c r="J48" s="78">
        <v>4.5600000000000002E-2</v>
      </c>
      <c r="K48" s="78">
        <v>-1E-4</v>
      </c>
    </row>
    <row r="49" spans="2:11">
      <c r="B49" t="s">
        <v>1351</v>
      </c>
      <c r="C49" t="s">
        <v>1352</v>
      </c>
      <c r="D49" t="s">
        <v>123</v>
      </c>
      <c r="E49" t="s">
        <v>102</v>
      </c>
      <c r="F49" t="s">
        <v>245</v>
      </c>
      <c r="G49" s="77">
        <v>281131.23</v>
      </c>
      <c r="H49" s="77">
        <v>-1.5528999999999999</v>
      </c>
      <c r="I49" s="77">
        <v>-4.3656868706700003</v>
      </c>
      <c r="J49" s="78">
        <v>5.5999999999999999E-3</v>
      </c>
      <c r="K49" s="78">
        <v>0</v>
      </c>
    </row>
    <row r="50" spans="2:11">
      <c r="B50" t="s">
        <v>1351</v>
      </c>
      <c r="C50" t="s">
        <v>1353</v>
      </c>
      <c r="D50" t="s">
        <v>123</v>
      </c>
      <c r="E50" t="s">
        <v>102</v>
      </c>
      <c r="F50" t="s">
        <v>245</v>
      </c>
      <c r="G50" s="77">
        <v>889440.68</v>
      </c>
      <c r="H50" s="77">
        <v>-1.6452</v>
      </c>
      <c r="I50" s="77">
        <v>-14.63307806736</v>
      </c>
      <c r="J50" s="78">
        <v>1.8700000000000001E-2</v>
      </c>
      <c r="K50" s="78">
        <v>-1E-4</v>
      </c>
    </row>
    <row r="51" spans="2:11">
      <c r="B51" t="s">
        <v>1351</v>
      </c>
      <c r="C51" t="s">
        <v>1354</v>
      </c>
      <c r="D51" t="s">
        <v>123</v>
      </c>
      <c r="E51" t="s">
        <v>102</v>
      </c>
      <c r="F51" t="s">
        <v>245</v>
      </c>
      <c r="G51" s="77">
        <v>327896.2</v>
      </c>
      <c r="H51" s="77">
        <v>-1.5809</v>
      </c>
      <c r="I51" s="77">
        <v>-5.1837110258000001</v>
      </c>
      <c r="J51" s="78">
        <v>6.6E-3</v>
      </c>
      <c r="K51" s="78">
        <v>0</v>
      </c>
    </row>
    <row r="52" spans="2:11">
      <c r="B52" t="s">
        <v>1355</v>
      </c>
      <c r="C52" t="s">
        <v>1356</v>
      </c>
      <c r="D52" t="s">
        <v>123</v>
      </c>
      <c r="E52" t="s">
        <v>102</v>
      </c>
      <c r="F52" t="s">
        <v>245</v>
      </c>
      <c r="G52" s="77">
        <v>204373.46</v>
      </c>
      <c r="H52" s="77">
        <v>-1.119</v>
      </c>
      <c r="I52" s="77">
        <v>-2.2869390173999999</v>
      </c>
      <c r="J52" s="78">
        <v>2.8999999999999998E-3</v>
      </c>
      <c r="K52" s="78">
        <v>0</v>
      </c>
    </row>
    <row r="53" spans="2:11">
      <c r="B53" t="s">
        <v>1355</v>
      </c>
      <c r="C53" t="s">
        <v>1357</v>
      </c>
      <c r="D53" t="s">
        <v>123</v>
      </c>
      <c r="E53" t="s">
        <v>102</v>
      </c>
      <c r="F53" t="s">
        <v>245</v>
      </c>
      <c r="G53" s="77">
        <v>188194.22</v>
      </c>
      <c r="H53" s="77">
        <v>-1.1355999999999999</v>
      </c>
      <c r="I53" s="77">
        <v>-2.1371335623199998</v>
      </c>
      <c r="J53" s="78">
        <v>2.7000000000000001E-3</v>
      </c>
      <c r="K53" s="78">
        <v>0</v>
      </c>
    </row>
    <row r="54" spans="2:11">
      <c r="B54" t="s">
        <v>1355</v>
      </c>
      <c r="C54" t="s">
        <v>1358</v>
      </c>
      <c r="D54" t="s">
        <v>123</v>
      </c>
      <c r="E54" t="s">
        <v>102</v>
      </c>
      <c r="F54" t="s">
        <v>245</v>
      </c>
      <c r="G54" s="77">
        <v>1138575.02</v>
      </c>
      <c r="H54" s="77">
        <v>-1.1355999999999999</v>
      </c>
      <c r="I54" s="77">
        <v>-12.929657927119999</v>
      </c>
      <c r="J54" s="78">
        <v>1.6500000000000001E-2</v>
      </c>
      <c r="K54" s="78">
        <v>0</v>
      </c>
    </row>
    <row r="55" spans="2:11">
      <c r="B55" t="s">
        <v>1359</v>
      </c>
      <c r="C55" t="s">
        <v>1360</v>
      </c>
      <c r="D55" t="s">
        <v>123</v>
      </c>
      <c r="E55" t="s">
        <v>102</v>
      </c>
      <c r="F55" t="s">
        <v>236</v>
      </c>
      <c r="G55" s="77">
        <v>325644.96999999997</v>
      </c>
      <c r="H55" s="77">
        <v>-1.2878000000000001</v>
      </c>
      <c r="I55" s="77">
        <v>-4.1936559236599997</v>
      </c>
      <c r="J55" s="78">
        <v>5.4000000000000003E-3</v>
      </c>
      <c r="K55" s="78">
        <v>0</v>
      </c>
    </row>
    <row r="56" spans="2:11">
      <c r="B56" t="s">
        <v>1359</v>
      </c>
      <c r="C56" t="s">
        <v>1361</v>
      </c>
      <c r="D56" t="s">
        <v>123</v>
      </c>
      <c r="E56" t="s">
        <v>102</v>
      </c>
      <c r="F56" t="s">
        <v>236</v>
      </c>
      <c r="G56" s="77">
        <v>785625.79</v>
      </c>
      <c r="H56" s="77">
        <v>-2.7088000000000001</v>
      </c>
      <c r="I56" s="77">
        <v>-21.28103139952</v>
      </c>
      <c r="J56" s="78">
        <v>2.7199999999999998E-2</v>
      </c>
      <c r="K56" s="78">
        <v>-1E-4</v>
      </c>
    </row>
    <row r="57" spans="2:11">
      <c r="B57" t="s">
        <v>1359</v>
      </c>
      <c r="C57" t="s">
        <v>1362</v>
      </c>
      <c r="D57" t="s">
        <v>123</v>
      </c>
      <c r="E57" t="s">
        <v>102</v>
      </c>
      <c r="F57" t="s">
        <v>236</v>
      </c>
      <c r="G57" s="77">
        <v>277047.67</v>
      </c>
      <c r="H57" s="77">
        <v>-2.7948</v>
      </c>
      <c r="I57" s="77">
        <v>-7.7429282811600002</v>
      </c>
      <c r="J57" s="78">
        <v>9.9000000000000008E-3</v>
      </c>
      <c r="K57" s="78">
        <v>0</v>
      </c>
    </row>
    <row r="58" spans="2:11">
      <c r="B58" t="s">
        <v>1359</v>
      </c>
      <c r="C58" t="s">
        <v>1363</v>
      </c>
      <c r="D58" t="s">
        <v>123</v>
      </c>
      <c r="E58" t="s">
        <v>102</v>
      </c>
      <c r="F58" t="s">
        <v>236</v>
      </c>
      <c r="G58" s="77">
        <v>469583.25</v>
      </c>
      <c r="H58" s="77">
        <v>-1.0791999999999999</v>
      </c>
      <c r="I58" s="77">
        <v>-5.0677424340000004</v>
      </c>
      <c r="J58" s="78">
        <v>6.4999999999999997E-3</v>
      </c>
      <c r="K58" s="78">
        <v>0</v>
      </c>
    </row>
    <row r="59" spans="2:11">
      <c r="B59" t="s">
        <v>1359</v>
      </c>
      <c r="C59" t="s">
        <v>1364</v>
      </c>
      <c r="D59" t="s">
        <v>123</v>
      </c>
      <c r="E59" t="s">
        <v>102</v>
      </c>
      <c r="F59" t="s">
        <v>236</v>
      </c>
      <c r="G59" s="77">
        <v>891106.07</v>
      </c>
      <c r="H59" s="77">
        <v>-1.2041999999999999</v>
      </c>
      <c r="I59" s="77">
        <v>-10.730699294940001</v>
      </c>
      <c r="J59" s="78">
        <v>1.37E-2</v>
      </c>
      <c r="K59" s="78">
        <v>0</v>
      </c>
    </row>
    <row r="60" spans="2:11">
      <c r="B60" t="s">
        <v>1365</v>
      </c>
      <c r="C60" t="s">
        <v>1366</v>
      </c>
      <c r="D60" t="s">
        <v>123</v>
      </c>
      <c r="E60" t="s">
        <v>102</v>
      </c>
      <c r="F60" t="s">
        <v>245</v>
      </c>
      <c r="G60" s="77">
        <v>188627.32</v>
      </c>
      <c r="H60" s="77">
        <v>-0.90339999999999998</v>
      </c>
      <c r="I60" s="77">
        <v>-1.70405920888</v>
      </c>
      <c r="J60" s="78">
        <v>2.2000000000000001E-3</v>
      </c>
      <c r="K60" s="78">
        <v>0</v>
      </c>
    </row>
    <row r="61" spans="2:11">
      <c r="B61" t="s">
        <v>1365</v>
      </c>
      <c r="C61" t="s">
        <v>1367</v>
      </c>
      <c r="D61" t="s">
        <v>123</v>
      </c>
      <c r="E61" t="s">
        <v>102</v>
      </c>
      <c r="F61" t="s">
        <v>1275</v>
      </c>
      <c r="G61" s="77">
        <v>661043.80000000005</v>
      </c>
      <c r="H61" s="77">
        <v>-0.77390000000000003</v>
      </c>
      <c r="I61" s="77">
        <v>-5.1158179682</v>
      </c>
      <c r="J61" s="78">
        <v>6.4999999999999997E-3</v>
      </c>
      <c r="K61" s="78">
        <v>0</v>
      </c>
    </row>
    <row r="62" spans="2:11">
      <c r="B62" t="s">
        <v>1365</v>
      </c>
      <c r="C62" t="s">
        <v>1368</v>
      </c>
      <c r="D62" t="s">
        <v>123</v>
      </c>
      <c r="E62" t="s">
        <v>102</v>
      </c>
      <c r="F62" t="s">
        <v>1275</v>
      </c>
      <c r="G62" s="77">
        <v>472290.15</v>
      </c>
      <c r="H62" s="77">
        <v>-0.74919999999999998</v>
      </c>
      <c r="I62" s="77">
        <v>-3.5383978038000001</v>
      </c>
      <c r="J62" s="78">
        <v>4.4999999999999997E-3</v>
      </c>
      <c r="K62" s="78">
        <v>0</v>
      </c>
    </row>
    <row r="63" spans="2:11">
      <c r="B63" t="s">
        <v>1369</v>
      </c>
      <c r="C63" t="s">
        <v>1370</v>
      </c>
      <c r="D63" t="s">
        <v>123</v>
      </c>
      <c r="E63" t="s">
        <v>102</v>
      </c>
      <c r="F63" t="s">
        <v>239</v>
      </c>
      <c r="G63" s="77">
        <v>8066.11</v>
      </c>
      <c r="H63" s="77">
        <v>-2.2254</v>
      </c>
      <c r="I63" s="77">
        <v>-0.17950321193999999</v>
      </c>
      <c r="J63" s="78">
        <v>2.0000000000000001E-4</v>
      </c>
      <c r="K63" s="78">
        <v>0</v>
      </c>
    </row>
    <row r="64" spans="2:11">
      <c r="B64" t="s">
        <v>1369</v>
      </c>
      <c r="C64" t="s">
        <v>1371</v>
      </c>
      <c r="D64" t="s">
        <v>123</v>
      </c>
      <c r="E64" t="s">
        <v>102</v>
      </c>
      <c r="F64" t="s">
        <v>239</v>
      </c>
      <c r="G64" s="77">
        <v>322465.09999999998</v>
      </c>
      <c r="H64" s="77">
        <v>-2.2820999999999998</v>
      </c>
      <c r="I64" s="77">
        <v>-7.3589760470999996</v>
      </c>
      <c r="J64" s="78">
        <v>9.4000000000000004E-3</v>
      </c>
      <c r="K64" s="78">
        <v>0</v>
      </c>
    </row>
    <row r="65" spans="2:11">
      <c r="B65" t="s">
        <v>1369</v>
      </c>
      <c r="C65" t="s">
        <v>1372</v>
      </c>
      <c r="D65" t="s">
        <v>123</v>
      </c>
      <c r="E65" t="s">
        <v>102</v>
      </c>
      <c r="F65" t="s">
        <v>245</v>
      </c>
      <c r="G65" s="77">
        <v>305902.94</v>
      </c>
      <c r="H65" s="77">
        <v>0.2666</v>
      </c>
      <c r="I65" s="77">
        <v>0.81553723804</v>
      </c>
      <c r="J65" s="78">
        <v>-1E-3</v>
      </c>
      <c r="K65" s="78">
        <v>0</v>
      </c>
    </row>
    <row r="66" spans="2:11">
      <c r="B66" t="s">
        <v>1369</v>
      </c>
      <c r="C66" t="s">
        <v>1373</v>
      </c>
      <c r="D66" t="s">
        <v>123</v>
      </c>
      <c r="E66" t="s">
        <v>102</v>
      </c>
      <c r="F66" t="s">
        <v>239</v>
      </c>
      <c r="G66" s="77">
        <v>193213.33</v>
      </c>
      <c r="H66" s="77">
        <v>-3.1734</v>
      </c>
      <c r="I66" s="77">
        <v>-6.1314318142199999</v>
      </c>
      <c r="J66" s="78">
        <v>7.7999999999999996E-3</v>
      </c>
      <c r="K66" s="78">
        <v>0</v>
      </c>
    </row>
    <row r="67" spans="2:11">
      <c r="B67" t="s">
        <v>1369</v>
      </c>
      <c r="C67" t="s">
        <v>1374</v>
      </c>
      <c r="D67" t="s">
        <v>123</v>
      </c>
      <c r="E67" t="s">
        <v>102</v>
      </c>
      <c r="F67" t="s">
        <v>245</v>
      </c>
      <c r="G67" s="77">
        <v>238014.13</v>
      </c>
      <c r="H67" s="77">
        <v>0.29360000000000003</v>
      </c>
      <c r="I67" s="77">
        <v>0.69880948568000001</v>
      </c>
      <c r="J67" s="78">
        <v>-8.9999999999999998E-4</v>
      </c>
      <c r="K67" s="78">
        <v>0</v>
      </c>
    </row>
    <row r="68" spans="2:11">
      <c r="B68" t="s">
        <v>1369</v>
      </c>
      <c r="C68" t="s">
        <v>1375</v>
      </c>
      <c r="D68" t="s">
        <v>123</v>
      </c>
      <c r="E68" t="s">
        <v>102</v>
      </c>
      <c r="F68" t="s">
        <v>245</v>
      </c>
      <c r="G68" s="77">
        <v>95179.87</v>
      </c>
      <c r="H68" s="77">
        <v>0.2666</v>
      </c>
      <c r="I68" s="77">
        <v>0.25374953342000001</v>
      </c>
      <c r="J68" s="78">
        <v>-2.9999999999999997E-4</v>
      </c>
      <c r="K68" s="78">
        <v>0</v>
      </c>
    </row>
    <row r="69" spans="2:11">
      <c r="B69" t="s">
        <v>1376</v>
      </c>
      <c r="C69" t="s">
        <v>1377</v>
      </c>
      <c r="D69" t="s">
        <v>123</v>
      </c>
      <c r="E69" t="s">
        <v>102</v>
      </c>
      <c r="F69" t="s">
        <v>236</v>
      </c>
      <c r="G69" s="77">
        <v>359921.44</v>
      </c>
      <c r="H69" s="77">
        <v>-2.7892999999999999</v>
      </c>
      <c r="I69" s="77">
        <v>-10.039288725920001</v>
      </c>
      <c r="J69" s="78">
        <v>1.2800000000000001E-2</v>
      </c>
      <c r="K69" s="78">
        <v>0</v>
      </c>
    </row>
    <row r="70" spans="2:11">
      <c r="B70" t="s">
        <v>1376</v>
      </c>
      <c r="C70" t="s">
        <v>1378</v>
      </c>
      <c r="D70" t="s">
        <v>123</v>
      </c>
      <c r="E70" t="s">
        <v>102</v>
      </c>
      <c r="F70" t="s">
        <v>236</v>
      </c>
      <c r="G70" s="77">
        <v>368314.13</v>
      </c>
      <c r="H70" s="77">
        <v>-2.7892999999999999</v>
      </c>
      <c r="I70" s="77">
        <v>-10.27338602809</v>
      </c>
      <c r="J70" s="78">
        <v>1.3100000000000001E-2</v>
      </c>
      <c r="K70" s="78">
        <v>0</v>
      </c>
    </row>
    <row r="71" spans="2:11">
      <c r="B71" t="s">
        <v>1379</v>
      </c>
      <c r="C71" t="s">
        <v>1380</v>
      </c>
      <c r="D71" t="s">
        <v>123</v>
      </c>
      <c r="E71" t="s">
        <v>102</v>
      </c>
      <c r="F71" t="s">
        <v>245</v>
      </c>
      <c r="G71" s="77">
        <v>374944.76</v>
      </c>
      <c r="H71" s="77">
        <v>-1.2649999999999999</v>
      </c>
      <c r="I71" s="77">
        <v>-4.7430512140000003</v>
      </c>
      <c r="J71" s="78">
        <v>6.1000000000000004E-3</v>
      </c>
      <c r="K71" s="78">
        <v>0</v>
      </c>
    </row>
    <row r="72" spans="2:11">
      <c r="B72" t="s">
        <v>1379</v>
      </c>
      <c r="C72" t="s">
        <v>1381</v>
      </c>
      <c r="D72" t="s">
        <v>123</v>
      </c>
      <c r="E72" t="s">
        <v>102</v>
      </c>
      <c r="F72" t="s">
        <v>245</v>
      </c>
      <c r="G72" s="77">
        <v>1031098.08</v>
      </c>
      <c r="H72" s="77">
        <v>-1.2649999999999999</v>
      </c>
      <c r="I72" s="77">
        <v>-13.043390712000001</v>
      </c>
      <c r="J72" s="78">
        <v>1.67E-2</v>
      </c>
      <c r="K72" s="78">
        <v>0</v>
      </c>
    </row>
    <row r="73" spans="2:11">
      <c r="B73" t="s">
        <v>1379</v>
      </c>
      <c r="C73" t="s">
        <v>1382</v>
      </c>
      <c r="D73" t="s">
        <v>123</v>
      </c>
      <c r="E73" t="s">
        <v>102</v>
      </c>
      <c r="F73" t="s">
        <v>245</v>
      </c>
      <c r="G73" s="77">
        <v>328347.34999999998</v>
      </c>
      <c r="H73" s="77">
        <v>-1.1815</v>
      </c>
      <c r="I73" s="77">
        <v>-3.8794239402500001</v>
      </c>
      <c r="J73" s="78">
        <v>5.0000000000000001E-3</v>
      </c>
      <c r="K73" s="78">
        <v>0</v>
      </c>
    </row>
    <row r="74" spans="2:11">
      <c r="B74" t="s">
        <v>1379</v>
      </c>
      <c r="C74" t="s">
        <v>1383</v>
      </c>
      <c r="D74" t="s">
        <v>123</v>
      </c>
      <c r="E74" t="s">
        <v>102</v>
      </c>
      <c r="F74" t="s">
        <v>245</v>
      </c>
      <c r="G74" s="77">
        <v>1171380.1100000001</v>
      </c>
      <c r="H74" s="77">
        <v>-1.2928999999999999</v>
      </c>
      <c r="I74" s="77">
        <v>-15.144773442190001</v>
      </c>
      <c r="J74" s="78">
        <v>1.9400000000000001E-2</v>
      </c>
      <c r="K74" s="78">
        <v>-1E-4</v>
      </c>
    </row>
    <row r="75" spans="2:11">
      <c r="B75" t="s">
        <v>1384</v>
      </c>
      <c r="C75" t="s">
        <v>1385</v>
      </c>
      <c r="D75" t="s">
        <v>123</v>
      </c>
      <c r="E75" t="s">
        <v>102</v>
      </c>
      <c r="F75" t="s">
        <v>236</v>
      </c>
      <c r="G75" s="77">
        <v>8094.32</v>
      </c>
      <c r="H75" s="77">
        <v>-1.5636000000000001</v>
      </c>
      <c r="I75" s="77">
        <v>-0.12656278752</v>
      </c>
      <c r="J75" s="78">
        <v>2.0000000000000001E-4</v>
      </c>
      <c r="K75" s="78">
        <v>0</v>
      </c>
    </row>
    <row r="76" spans="2:11">
      <c r="B76" t="s">
        <v>1384</v>
      </c>
      <c r="C76" t="s">
        <v>1386</v>
      </c>
      <c r="D76" t="s">
        <v>123</v>
      </c>
      <c r="E76" t="s">
        <v>102</v>
      </c>
      <c r="F76" t="s">
        <v>236</v>
      </c>
      <c r="G76" s="77">
        <v>121357.8</v>
      </c>
      <c r="H76" s="77">
        <v>-1.6115999999999999</v>
      </c>
      <c r="I76" s="77">
        <v>-1.9558023047999999</v>
      </c>
      <c r="J76" s="78">
        <v>2.5000000000000001E-3</v>
      </c>
      <c r="K76" s="78">
        <v>0</v>
      </c>
    </row>
    <row r="77" spans="2:11">
      <c r="B77" t="s">
        <v>1384</v>
      </c>
      <c r="C77" t="s">
        <v>1387</v>
      </c>
      <c r="D77" t="s">
        <v>123</v>
      </c>
      <c r="E77" t="s">
        <v>102</v>
      </c>
      <c r="F77" t="s">
        <v>236</v>
      </c>
      <c r="G77" s="77">
        <v>280357.83</v>
      </c>
      <c r="H77" s="77">
        <v>-1.2725</v>
      </c>
      <c r="I77" s="77">
        <v>-3.5675533867500002</v>
      </c>
      <c r="J77" s="78">
        <v>4.5999999999999999E-3</v>
      </c>
      <c r="K77" s="78">
        <v>0</v>
      </c>
    </row>
    <row r="78" spans="2:11">
      <c r="B78" t="s">
        <v>1384</v>
      </c>
      <c r="C78" t="s">
        <v>1388</v>
      </c>
      <c r="D78" t="s">
        <v>123</v>
      </c>
      <c r="E78" t="s">
        <v>102</v>
      </c>
      <c r="F78" t="s">
        <v>236</v>
      </c>
      <c r="G78" s="77">
        <v>279429.75</v>
      </c>
      <c r="H78" s="77">
        <v>-1.6088</v>
      </c>
      <c r="I78" s="77">
        <v>-4.4954658179999996</v>
      </c>
      <c r="J78" s="78">
        <v>5.7999999999999996E-3</v>
      </c>
      <c r="K78" s="78">
        <v>0</v>
      </c>
    </row>
    <row r="79" spans="2:11">
      <c r="B79" t="s">
        <v>1384</v>
      </c>
      <c r="C79" t="s">
        <v>1389</v>
      </c>
      <c r="D79" t="s">
        <v>123</v>
      </c>
      <c r="E79" t="s">
        <v>102</v>
      </c>
      <c r="F79" t="s">
        <v>236</v>
      </c>
      <c r="G79" s="77">
        <v>279391.08</v>
      </c>
      <c r="H79" s="77">
        <v>-1.6229</v>
      </c>
      <c r="I79" s="77">
        <v>-4.5342378373200001</v>
      </c>
      <c r="J79" s="78">
        <v>5.7999999999999996E-3</v>
      </c>
      <c r="K79" s="78">
        <v>0</v>
      </c>
    </row>
    <row r="80" spans="2:11">
      <c r="B80" t="s">
        <v>1384</v>
      </c>
      <c r="C80" t="s">
        <v>1390</v>
      </c>
      <c r="D80" t="s">
        <v>123</v>
      </c>
      <c r="E80" t="s">
        <v>102</v>
      </c>
      <c r="F80" t="s">
        <v>236</v>
      </c>
      <c r="G80" s="77">
        <v>1062303.26</v>
      </c>
      <c r="H80" s="77">
        <v>-1.5639000000000001</v>
      </c>
      <c r="I80" s="77">
        <v>-16.613360683140002</v>
      </c>
      <c r="J80" s="78">
        <v>2.1299999999999999E-2</v>
      </c>
      <c r="K80" s="78">
        <v>-1E-4</v>
      </c>
    </row>
    <row r="81" spans="2:11">
      <c r="B81" t="s">
        <v>1391</v>
      </c>
      <c r="C81" t="s">
        <v>1392</v>
      </c>
      <c r="D81" t="s">
        <v>123</v>
      </c>
      <c r="E81" t="s">
        <v>102</v>
      </c>
      <c r="F81" t="s">
        <v>1275</v>
      </c>
      <c r="G81" s="77">
        <v>893677.63</v>
      </c>
      <c r="H81" s="77">
        <v>-0.43109999999999998</v>
      </c>
      <c r="I81" s="77">
        <v>-3.8526442629300002</v>
      </c>
      <c r="J81" s="78">
        <v>4.8999999999999998E-3</v>
      </c>
      <c r="K81" s="78">
        <v>0</v>
      </c>
    </row>
    <row r="82" spans="2:11">
      <c r="B82" t="s">
        <v>1393</v>
      </c>
      <c r="C82" t="s">
        <v>1394</v>
      </c>
      <c r="D82" t="s">
        <v>123</v>
      </c>
      <c r="E82" t="s">
        <v>102</v>
      </c>
      <c r="F82" t="s">
        <v>239</v>
      </c>
      <c r="G82" s="77">
        <v>468877.39</v>
      </c>
      <c r="H82" s="77">
        <v>-2.9367999999999999</v>
      </c>
      <c r="I82" s="77">
        <v>-13.769991189520001</v>
      </c>
      <c r="J82" s="78">
        <v>1.7600000000000001E-2</v>
      </c>
      <c r="K82" s="78">
        <v>-1E-4</v>
      </c>
    </row>
    <row r="83" spans="2:11">
      <c r="B83" t="s">
        <v>1393</v>
      </c>
      <c r="C83" t="s">
        <v>1395</v>
      </c>
      <c r="D83" t="s">
        <v>123</v>
      </c>
      <c r="E83" t="s">
        <v>102</v>
      </c>
      <c r="F83" t="s">
        <v>239</v>
      </c>
      <c r="G83" s="77">
        <v>423027.61</v>
      </c>
      <c r="H83" s="77">
        <v>-2.9079000000000002</v>
      </c>
      <c r="I83" s="77">
        <v>-12.30121987119</v>
      </c>
      <c r="J83" s="78">
        <v>1.5699999999999999E-2</v>
      </c>
      <c r="K83" s="78">
        <v>0</v>
      </c>
    </row>
    <row r="84" spans="2:11">
      <c r="B84" t="s">
        <v>1396</v>
      </c>
      <c r="C84" t="s">
        <v>1397</v>
      </c>
      <c r="D84" t="s">
        <v>123</v>
      </c>
      <c r="E84" t="s">
        <v>102</v>
      </c>
      <c r="F84" t="s">
        <v>239</v>
      </c>
      <c r="G84" s="77">
        <v>631796.35</v>
      </c>
      <c r="H84" s="77">
        <v>-1.8516999999999999</v>
      </c>
      <c r="I84" s="77">
        <v>-11.698973012950001</v>
      </c>
      <c r="J84" s="78">
        <v>1.4999999999999999E-2</v>
      </c>
      <c r="K84" s="78">
        <v>0</v>
      </c>
    </row>
    <row r="85" spans="2:11">
      <c r="B85" t="s">
        <v>1396</v>
      </c>
      <c r="C85" t="s">
        <v>1398</v>
      </c>
      <c r="D85" t="s">
        <v>123</v>
      </c>
      <c r="E85" t="s">
        <v>102</v>
      </c>
      <c r="F85" t="s">
        <v>239</v>
      </c>
      <c r="G85" s="77">
        <v>557158.01</v>
      </c>
      <c r="H85" s="77">
        <v>-1.9083000000000001</v>
      </c>
      <c r="I85" s="77">
        <v>-10.63224630483</v>
      </c>
      <c r="J85" s="78">
        <v>1.3599999999999999E-2</v>
      </c>
      <c r="K85" s="78">
        <v>0</v>
      </c>
    </row>
    <row r="86" spans="2:11">
      <c r="B86" t="s">
        <v>1396</v>
      </c>
      <c r="C86" t="s">
        <v>1399</v>
      </c>
      <c r="D86" t="s">
        <v>123</v>
      </c>
      <c r="E86" t="s">
        <v>102</v>
      </c>
      <c r="F86" t="s">
        <v>239</v>
      </c>
      <c r="G86" s="77">
        <v>408582.54</v>
      </c>
      <c r="H86" s="77">
        <v>-1.9083000000000001</v>
      </c>
      <c r="I86" s="77">
        <v>-7.7969806108200004</v>
      </c>
      <c r="J86" s="78">
        <v>0.01</v>
      </c>
      <c r="K86" s="78">
        <v>0</v>
      </c>
    </row>
    <row r="87" spans="2:11">
      <c r="B87" t="s">
        <v>1396</v>
      </c>
      <c r="C87" t="s">
        <v>1400</v>
      </c>
      <c r="D87" t="s">
        <v>123</v>
      </c>
      <c r="E87" t="s">
        <v>102</v>
      </c>
      <c r="F87" t="s">
        <v>239</v>
      </c>
      <c r="G87" s="77">
        <v>464427.24</v>
      </c>
      <c r="H87" s="77">
        <v>-1.88</v>
      </c>
      <c r="I87" s="77">
        <v>-8.7312321120000007</v>
      </c>
      <c r="J87" s="78">
        <v>1.12E-2</v>
      </c>
      <c r="K87" s="78">
        <v>0</v>
      </c>
    </row>
    <row r="88" spans="2:11">
      <c r="B88" t="s">
        <v>1396</v>
      </c>
      <c r="C88" t="s">
        <v>1401</v>
      </c>
      <c r="D88" t="s">
        <v>123</v>
      </c>
      <c r="E88" t="s">
        <v>102</v>
      </c>
      <c r="F88" t="s">
        <v>230</v>
      </c>
      <c r="G88" s="77">
        <v>464569.03</v>
      </c>
      <c r="H88" s="77">
        <v>-1.8489</v>
      </c>
      <c r="I88" s="77">
        <v>-8.5894167956699992</v>
      </c>
      <c r="J88" s="78">
        <v>1.0999999999999999E-2</v>
      </c>
      <c r="K88" s="78">
        <v>0</v>
      </c>
    </row>
    <row r="89" spans="2:11">
      <c r="B89" t="s">
        <v>1396</v>
      </c>
      <c r="C89" t="s">
        <v>1402</v>
      </c>
      <c r="D89" t="s">
        <v>123</v>
      </c>
      <c r="E89" t="s">
        <v>102</v>
      </c>
      <c r="F89" t="s">
        <v>230</v>
      </c>
      <c r="G89" s="77">
        <v>372016.14</v>
      </c>
      <c r="H89" s="77">
        <v>-1.7501</v>
      </c>
      <c r="I89" s="77">
        <v>-6.5106544661400001</v>
      </c>
      <c r="J89" s="78">
        <v>8.3000000000000001E-3</v>
      </c>
      <c r="K89" s="78">
        <v>0</v>
      </c>
    </row>
    <row r="90" spans="2:11">
      <c r="B90" t="s">
        <v>1403</v>
      </c>
      <c r="C90" t="s">
        <v>1404</v>
      </c>
      <c r="D90" t="s">
        <v>123</v>
      </c>
      <c r="E90" t="s">
        <v>102</v>
      </c>
      <c r="F90" t="s">
        <v>233</v>
      </c>
      <c r="G90" s="77">
        <v>335766.79</v>
      </c>
      <c r="H90" s="77">
        <v>-10.336399999999999</v>
      </c>
      <c r="I90" s="77">
        <v>-34.706198481560001</v>
      </c>
      <c r="J90" s="78">
        <v>4.4400000000000002E-2</v>
      </c>
      <c r="K90" s="78">
        <v>-1E-4</v>
      </c>
    </row>
    <row r="91" spans="2:11">
      <c r="B91" t="s">
        <v>1403</v>
      </c>
      <c r="C91" t="s">
        <v>1405</v>
      </c>
      <c r="D91" t="s">
        <v>123</v>
      </c>
      <c r="E91" t="s">
        <v>102</v>
      </c>
      <c r="F91" t="s">
        <v>233</v>
      </c>
      <c r="G91" s="77">
        <v>515982.14</v>
      </c>
      <c r="H91" s="77">
        <v>-10.210699999999999</v>
      </c>
      <c r="I91" s="77">
        <v>-52.68538836898</v>
      </c>
      <c r="J91" s="78">
        <v>6.7400000000000002E-2</v>
      </c>
      <c r="K91" s="78">
        <v>-2.0000000000000001E-4</v>
      </c>
    </row>
    <row r="92" spans="2:11">
      <c r="B92" t="s">
        <v>1403</v>
      </c>
      <c r="C92" t="s">
        <v>1406</v>
      </c>
      <c r="D92" t="s">
        <v>123</v>
      </c>
      <c r="E92" t="s">
        <v>102</v>
      </c>
      <c r="F92" t="s">
        <v>233</v>
      </c>
      <c r="G92" s="77">
        <v>301007.63</v>
      </c>
      <c r="H92" s="77">
        <v>-10.2041</v>
      </c>
      <c r="I92" s="77">
        <v>-30.715119572830002</v>
      </c>
      <c r="J92" s="78">
        <v>3.9300000000000002E-2</v>
      </c>
      <c r="K92" s="78">
        <v>-1E-4</v>
      </c>
    </row>
    <row r="93" spans="2:11">
      <c r="B93" t="s">
        <v>1407</v>
      </c>
      <c r="C93" t="s">
        <v>1408</v>
      </c>
      <c r="D93" t="s">
        <v>123</v>
      </c>
      <c r="E93" t="s">
        <v>102</v>
      </c>
      <c r="F93" t="s">
        <v>233</v>
      </c>
      <c r="G93" s="77">
        <v>111183.28</v>
      </c>
      <c r="H93" s="77">
        <v>-11.0642</v>
      </c>
      <c r="I93" s="77">
        <v>-12.30154046576</v>
      </c>
      <c r="J93" s="78">
        <v>1.5699999999999999E-2</v>
      </c>
      <c r="K93" s="78">
        <v>0</v>
      </c>
    </row>
    <row r="94" spans="2:11">
      <c r="B94" t="s">
        <v>1407</v>
      </c>
      <c r="C94" t="s">
        <v>1409</v>
      </c>
      <c r="D94" t="s">
        <v>123</v>
      </c>
      <c r="E94" t="s">
        <v>102</v>
      </c>
      <c r="F94" t="s">
        <v>233</v>
      </c>
      <c r="G94" s="77">
        <v>298661.65000000002</v>
      </c>
      <c r="H94" s="77">
        <v>-11.0642</v>
      </c>
      <c r="I94" s="77">
        <v>-33.044522279299997</v>
      </c>
      <c r="J94" s="78">
        <v>4.2299999999999997E-2</v>
      </c>
      <c r="K94" s="78">
        <v>-1E-4</v>
      </c>
    </row>
    <row r="95" spans="2:11">
      <c r="B95" t="s">
        <v>1407</v>
      </c>
      <c r="C95" t="s">
        <v>1410</v>
      </c>
      <c r="D95" t="s">
        <v>123</v>
      </c>
      <c r="E95" t="s">
        <v>102</v>
      </c>
      <c r="F95" t="s">
        <v>233</v>
      </c>
      <c r="G95" s="77">
        <v>640279.27</v>
      </c>
      <c r="H95" s="77">
        <v>-11.0139</v>
      </c>
      <c r="I95" s="77">
        <v>-70.519718518529999</v>
      </c>
      <c r="J95" s="78">
        <v>9.0200000000000002E-2</v>
      </c>
      <c r="K95" s="78">
        <v>-2.9999999999999997E-4</v>
      </c>
    </row>
    <row r="96" spans="2:11">
      <c r="B96" t="s">
        <v>1407</v>
      </c>
      <c r="C96" t="s">
        <v>1411</v>
      </c>
      <c r="D96" t="s">
        <v>123</v>
      </c>
      <c r="E96" t="s">
        <v>102</v>
      </c>
      <c r="F96" t="s">
        <v>233</v>
      </c>
      <c r="G96" s="77">
        <v>341327.6</v>
      </c>
      <c r="H96" s="77">
        <v>-11.0642</v>
      </c>
      <c r="I96" s="77">
        <v>-37.765168319200001</v>
      </c>
      <c r="J96" s="78">
        <v>4.8300000000000003E-2</v>
      </c>
      <c r="K96" s="78">
        <v>-1E-4</v>
      </c>
    </row>
    <row r="97" spans="2:11">
      <c r="B97" t="s">
        <v>1412</v>
      </c>
      <c r="C97" t="s">
        <v>1413</v>
      </c>
      <c r="D97" t="s">
        <v>123</v>
      </c>
      <c r="E97" t="s">
        <v>102</v>
      </c>
      <c r="F97" t="s">
        <v>1275</v>
      </c>
      <c r="G97" s="77">
        <v>480024.16</v>
      </c>
      <c r="H97" s="77">
        <v>0.88980000000000004</v>
      </c>
      <c r="I97" s="77">
        <v>4.2712549756799998</v>
      </c>
      <c r="J97" s="78">
        <v>-5.4999999999999997E-3</v>
      </c>
      <c r="K97" s="78">
        <v>0</v>
      </c>
    </row>
    <row r="98" spans="2:11">
      <c r="B98" t="s">
        <v>1412</v>
      </c>
      <c r="C98" t="s">
        <v>1414</v>
      </c>
      <c r="D98" t="s">
        <v>123</v>
      </c>
      <c r="E98" t="s">
        <v>102</v>
      </c>
      <c r="F98" t="s">
        <v>1275</v>
      </c>
      <c r="G98" s="77">
        <v>288068.63</v>
      </c>
      <c r="H98" s="77">
        <v>0.90849999999999997</v>
      </c>
      <c r="I98" s="77">
        <v>2.6171035035500001</v>
      </c>
      <c r="J98" s="78">
        <v>-3.3E-3</v>
      </c>
      <c r="K98" s="78">
        <v>0</v>
      </c>
    </row>
    <row r="99" spans="2:11">
      <c r="B99" t="s">
        <v>1412</v>
      </c>
      <c r="C99" t="s">
        <v>1415</v>
      </c>
      <c r="D99" t="s">
        <v>123</v>
      </c>
      <c r="E99" t="s">
        <v>102</v>
      </c>
      <c r="F99" t="s">
        <v>1275</v>
      </c>
      <c r="G99" s="77">
        <v>383974.99</v>
      </c>
      <c r="H99" s="77">
        <v>0.87839999999999996</v>
      </c>
      <c r="I99" s="77">
        <v>3.37283631216</v>
      </c>
      <c r="J99" s="78">
        <v>-4.3E-3</v>
      </c>
      <c r="K99" s="78">
        <v>0</v>
      </c>
    </row>
    <row r="100" spans="2:11">
      <c r="B100" t="s">
        <v>1416</v>
      </c>
      <c r="C100" t="s">
        <v>1417</v>
      </c>
      <c r="D100" t="s">
        <v>123</v>
      </c>
      <c r="E100" t="s">
        <v>102</v>
      </c>
      <c r="F100" t="s">
        <v>245</v>
      </c>
      <c r="G100" s="77">
        <v>1175762.72</v>
      </c>
      <c r="H100" s="77">
        <v>-0.89339999999999997</v>
      </c>
      <c r="I100" s="77">
        <v>-10.50426414048</v>
      </c>
      <c r="J100" s="78">
        <v>1.34E-2</v>
      </c>
      <c r="K100" s="78">
        <v>0</v>
      </c>
    </row>
    <row r="101" spans="2:11">
      <c r="B101" t="s">
        <v>1418</v>
      </c>
      <c r="C101" t="s">
        <v>1419</v>
      </c>
      <c r="D101" t="s">
        <v>123</v>
      </c>
      <c r="E101" t="s">
        <v>102</v>
      </c>
      <c r="F101" t="s">
        <v>233</v>
      </c>
      <c r="G101" s="77">
        <v>818000.35</v>
      </c>
      <c r="H101" s="77">
        <v>-10.0611</v>
      </c>
      <c r="I101" s="77">
        <v>-82.299833213849993</v>
      </c>
      <c r="J101" s="78">
        <v>0.1053</v>
      </c>
      <c r="K101" s="78">
        <v>-2.9999999999999997E-4</v>
      </c>
    </row>
    <row r="102" spans="2:11">
      <c r="B102" t="s">
        <v>1418</v>
      </c>
      <c r="C102" t="s">
        <v>1420</v>
      </c>
      <c r="D102" t="s">
        <v>123</v>
      </c>
      <c r="E102" t="s">
        <v>102</v>
      </c>
      <c r="F102" t="s">
        <v>233</v>
      </c>
      <c r="G102" s="77">
        <v>413466.31</v>
      </c>
      <c r="H102" s="77">
        <v>-10.0183</v>
      </c>
      <c r="I102" s="77">
        <v>-41.422295334730002</v>
      </c>
      <c r="J102" s="78">
        <v>5.2999999999999999E-2</v>
      </c>
      <c r="K102" s="78">
        <v>-2.0000000000000001E-4</v>
      </c>
    </row>
    <row r="103" spans="2:11">
      <c r="B103" t="s">
        <v>1418</v>
      </c>
      <c r="C103" t="s">
        <v>1421</v>
      </c>
      <c r="D103" t="s">
        <v>123</v>
      </c>
      <c r="E103" t="s">
        <v>102</v>
      </c>
      <c r="F103" t="s">
        <v>233</v>
      </c>
      <c r="G103" s="77">
        <v>404597.98</v>
      </c>
      <c r="H103" s="77">
        <v>-10.0875</v>
      </c>
      <c r="I103" s="77">
        <v>-40.813821232499997</v>
      </c>
      <c r="J103" s="78">
        <v>5.2200000000000003E-2</v>
      </c>
      <c r="K103" s="78">
        <v>-1E-4</v>
      </c>
    </row>
    <row r="104" spans="2:11">
      <c r="B104" t="s">
        <v>1422</v>
      </c>
      <c r="C104" t="s">
        <v>1423</v>
      </c>
      <c r="D104" t="s">
        <v>123</v>
      </c>
      <c r="E104" t="s">
        <v>102</v>
      </c>
      <c r="F104" t="s">
        <v>1275</v>
      </c>
      <c r="G104" s="77">
        <v>479250.76</v>
      </c>
      <c r="H104" s="77">
        <v>0.73250000000000004</v>
      </c>
      <c r="I104" s="77">
        <v>3.5105118169999998</v>
      </c>
      <c r="J104" s="78">
        <v>-4.4999999999999997E-3</v>
      </c>
      <c r="K104" s="78">
        <v>0</v>
      </c>
    </row>
    <row r="105" spans="2:11">
      <c r="B105" t="s">
        <v>1422</v>
      </c>
      <c r="C105" t="s">
        <v>1424</v>
      </c>
      <c r="D105" t="s">
        <v>123</v>
      </c>
      <c r="E105" t="s">
        <v>102</v>
      </c>
      <c r="F105" t="s">
        <v>1275</v>
      </c>
      <c r="G105" s="77">
        <v>959017.12</v>
      </c>
      <c r="H105" s="77">
        <v>0.78590000000000004</v>
      </c>
      <c r="I105" s="77">
        <v>7.5369155460800004</v>
      </c>
      <c r="J105" s="78">
        <v>-9.5999999999999992E-3</v>
      </c>
      <c r="K105" s="78">
        <v>0</v>
      </c>
    </row>
    <row r="106" spans="2:11">
      <c r="B106" t="s">
        <v>1425</v>
      </c>
      <c r="C106" t="s">
        <v>1426</v>
      </c>
      <c r="D106" t="s">
        <v>123</v>
      </c>
      <c r="E106" t="s">
        <v>102</v>
      </c>
      <c r="F106" t="s">
        <v>245</v>
      </c>
      <c r="G106" s="77">
        <v>331422.46999999997</v>
      </c>
      <c r="H106" s="77">
        <v>0.51249999999999996</v>
      </c>
      <c r="I106" s="77">
        <v>1.69854015875</v>
      </c>
      <c r="J106" s="78">
        <v>-2.2000000000000001E-3</v>
      </c>
      <c r="K106" s="78">
        <v>0</v>
      </c>
    </row>
    <row r="107" spans="2:11">
      <c r="B107" t="s">
        <v>1425</v>
      </c>
      <c r="C107" t="s">
        <v>1427</v>
      </c>
      <c r="D107" t="s">
        <v>123</v>
      </c>
      <c r="E107" t="s">
        <v>102</v>
      </c>
      <c r="F107" t="s">
        <v>245</v>
      </c>
      <c r="G107" s="77">
        <v>286390.34999999998</v>
      </c>
      <c r="H107" s="77">
        <v>0.59309999999999996</v>
      </c>
      <c r="I107" s="77">
        <v>1.6985811658500001</v>
      </c>
      <c r="J107" s="78">
        <v>-2.2000000000000001E-3</v>
      </c>
      <c r="K107" s="78">
        <v>0</v>
      </c>
    </row>
    <row r="108" spans="2:11">
      <c r="B108" t="s">
        <v>1425</v>
      </c>
      <c r="C108" t="s">
        <v>1428</v>
      </c>
      <c r="D108" t="s">
        <v>123</v>
      </c>
      <c r="E108" t="s">
        <v>102</v>
      </c>
      <c r="F108" t="s">
        <v>245</v>
      </c>
      <c r="G108" s="77">
        <v>209849.44</v>
      </c>
      <c r="H108" s="77">
        <v>0.51249999999999996</v>
      </c>
      <c r="I108" s="77">
        <v>1.0754783800000001</v>
      </c>
      <c r="J108" s="78">
        <v>-1.4E-3</v>
      </c>
      <c r="K108" s="78">
        <v>0</v>
      </c>
    </row>
    <row r="109" spans="2:11">
      <c r="B109" t="s">
        <v>1429</v>
      </c>
      <c r="C109" t="s">
        <v>1430</v>
      </c>
      <c r="D109" t="s">
        <v>123</v>
      </c>
      <c r="E109" t="s">
        <v>102</v>
      </c>
      <c r="F109" t="s">
        <v>239</v>
      </c>
      <c r="G109" s="77">
        <v>323799.75</v>
      </c>
      <c r="H109" s="77">
        <v>-1.5228999999999999</v>
      </c>
      <c r="I109" s="77">
        <v>-4.9311463927499997</v>
      </c>
      <c r="J109" s="78">
        <v>6.3E-3</v>
      </c>
      <c r="K109" s="78">
        <v>0</v>
      </c>
    </row>
    <row r="110" spans="2:11">
      <c r="B110" t="s">
        <v>1431</v>
      </c>
      <c r="C110" t="s">
        <v>1432</v>
      </c>
      <c r="D110" t="s">
        <v>123</v>
      </c>
      <c r="E110" t="s">
        <v>102</v>
      </c>
      <c r="F110" t="s">
        <v>239</v>
      </c>
      <c r="G110" s="77">
        <v>539931.79</v>
      </c>
      <c r="H110" s="77">
        <v>-1.4476</v>
      </c>
      <c r="I110" s="77">
        <v>-7.8160525920400001</v>
      </c>
      <c r="J110" s="78">
        <v>0.01</v>
      </c>
      <c r="K110" s="78">
        <v>0</v>
      </c>
    </row>
    <row r="111" spans="2:11">
      <c r="B111" t="s">
        <v>1431</v>
      </c>
      <c r="C111" t="s">
        <v>1433</v>
      </c>
      <c r="D111" t="s">
        <v>123</v>
      </c>
      <c r="E111" t="s">
        <v>102</v>
      </c>
      <c r="F111" t="s">
        <v>239</v>
      </c>
      <c r="G111" s="77">
        <v>698381.01</v>
      </c>
      <c r="H111" s="77">
        <v>-1.4195</v>
      </c>
      <c r="I111" s="77">
        <v>-9.9135184369499996</v>
      </c>
      <c r="J111" s="78">
        <v>1.2699999999999999E-2</v>
      </c>
      <c r="K111" s="78">
        <v>0</v>
      </c>
    </row>
    <row r="112" spans="2:11">
      <c r="B112" t="s">
        <v>1434</v>
      </c>
      <c r="C112" t="s">
        <v>1435</v>
      </c>
      <c r="D112" t="s">
        <v>123</v>
      </c>
      <c r="E112" t="s">
        <v>102</v>
      </c>
      <c r="F112" t="s">
        <v>239</v>
      </c>
      <c r="G112" s="77">
        <v>79944.47</v>
      </c>
      <c r="H112" s="77">
        <v>-2.7942999999999998</v>
      </c>
      <c r="I112" s="77">
        <v>-2.2338883252100001</v>
      </c>
      <c r="J112" s="78">
        <v>2.8999999999999998E-3</v>
      </c>
      <c r="K112" s="78">
        <v>0</v>
      </c>
    </row>
    <row r="113" spans="2:11">
      <c r="B113" t="s">
        <v>1434</v>
      </c>
      <c r="C113" t="s">
        <v>1436</v>
      </c>
      <c r="D113" t="s">
        <v>123</v>
      </c>
      <c r="E113" t="s">
        <v>102</v>
      </c>
      <c r="F113" t="s">
        <v>239</v>
      </c>
      <c r="G113" s="77">
        <v>758336.63</v>
      </c>
      <c r="H113" s="77">
        <v>-2.9182999999999999</v>
      </c>
      <c r="I113" s="77">
        <v>-22.130537873289999</v>
      </c>
      <c r="J113" s="78">
        <v>2.8299999999999999E-2</v>
      </c>
      <c r="K113" s="78">
        <v>-1E-4</v>
      </c>
    </row>
    <row r="114" spans="2:11">
      <c r="B114" t="s">
        <v>1434</v>
      </c>
      <c r="C114" t="s">
        <v>1437</v>
      </c>
      <c r="D114" t="s">
        <v>123</v>
      </c>
      <c r="E114" t="s">
        <v>102</v>
      </c>
      <c r="F114" t="s">
        <v>239</v>
      </c>
      <c r="G114" s="77">
        <v>257163.02</v>
      </c>
      <c r="H114" s="77">
        <v>-3.0078</v>
      </c>
      <c r="I114" s="77">
        <v>-7.7349493155599998</v>
      </c>
      <c r="J114" s="78">
        <v>9.9000000000000008E-3</v>
      </c>
      <c r="K114" s="78">
        <v>0</v>
      </c>
    </row>
    <row r="115" spans="2:11">
      <c r="B115" t="s">
        <v>1434</v>
      </c>
      <c r="C115" t="s">
        <v>1438</v>
      </c>
      <c r="D115" t="s">
        <v>123</v>
      </c>
      <c r="E115" t="s">
        <v>102</v>
      </c>
      <c r="F115" t="s">
        <v>239</v>
      </c>
      <c r="G115" s="77">
        <v>552208.24</v>
      </c>
      <c r="H115" s="77">
        <v>-2.7942999999999998</v>
      </c>
      <c r="I115" s="77">
        <v>-15.430354850320001</v>
      </c>
      <c r="J115" s="78">
        <v>1.9699999999999999E-2</v>
      </c>
      <c r="K115" s="78">
        <v>-1E-4</v>
      </c>
    </row>
    <row r="116" spans="2:11">
      <c r="B116" t="s">
        <v>1434</v>
      </c>
      <c r="C116" t="s">
        <v>1439</v>
      </c>
      <c r="D116" t="s">
        <v>123</v>
      </c>
      <c r="E116" t="s">
        <v>102</v>
      </c>
      <c r="F116" t="s">
        <v>239</v>
      </c>
      <c r="G116" s="77">
        <v>321724.46000000002</v>
      </c>
      <c r="H116" s="77">
        <v>-2.9211</v>
      </c>
      <c r="I116" s="77">
        <v>-9.3978932010600005</v>
      </c>
      <c r="J116" s="78">
        <v>1.2E-2</v>
      </c>
      <c r="K116" s="78">
        <v>0</v>
      </c>
    </row>
    <row r="117" spans="2:11">
      <c r="B117" t="s">
        <v>1440</v>
      </c>
      <c r="C117" t="s">
        <v>1441</v>
      </c>
      <c r="D117" t="s">
        <v>123</v>
      </c>
      <c r="E117" t="s">
        <v>102</v>
      </c>
      <c r="F117" t="s">
        <v>239</v>
      </c>
      <c r="G117" s="77">
        <v>401760.17</v>
      </c>
      <c r="H117" s="77">
        <v>-2.0853999999999999</v>
      </c>
      <c r="I117" s="77">
        <v>-8.3783065851800007</v>
      </c>
      <c r="J117" s="78">
        <v>1.0699999999999999E-2</v>
      </c>
      <c r="K117" s="78">
        <v>0</v>
      </c>
    </row>
    <row r="118" spans="2:11">
      <c r="B118" t="s">
        <v>1440</v>
      </c>
      <c r="C118" t="s">
        <v>1442</v>
      </c>
      <c r="D118" t="s">
        <v>123</v>
      </c>
      <c r="E118" t="s">
        <v>102</v>
      </c>
      <c r="F118" t="s">
        <v>239</v>
      </c>
      <c r="G118" s="77">
        <v>276258.8</v>
      </c>
      <c r="H118" s="77">
        <v>-2.5484</v>
      </c>
      <c r="I118" s="77">
        <v>-7.0401792592000003</v>
      </c>
      <c r="J118" s="78">
        <v>8.9999999999999993E-3</v>
      </c>
      <c r="K118" s="78">
        <v>0</v>
      </c>
    </row>
    <row r="119" spans="2:11">
      <c r="B119" t="s">
        <v>1440</v>
      </c>
      <c r="C119" t="s">
        <v>1443</v>
      </c>
      <c r="D119" t="s">
        <v>123</v>
      </c>
      <c r="E119" t="s">
        <v>102</v>
      </c>
      <c r="F119" t="s">
        <v>239</v>
      </c>
      <c r="G119" s="77">
        <v>462519.52</v>
      </c>
      <c r="H119" s="77">
        <v>-2.0853999999999999</v>
      </c>
      <c r="I119" s="77">
        <v>-9.6453820700800001</v>
      </c>
      <c r="J119" s="78">
        <v>1.23E-2</v>
      </c>
      <c r="K119" s="78">
        <v>0</v>
      </c>
    </row>
    <row r="120" spans="2:11">
      <c r="B120" t="s">
        <v>1444</v>
      </c>
      <c r="C120" t="s">
        <v>1445</v>
      </c>
      <c r="D120" t="s">
        <v>123</v>
      </c>
      <c r="E120" t="s">
        <v>102</v>
      </c>
      <c r="F120" t="s">
        <v>239</v>
      </c>
      <c r="G120" s="77">
        <v>421928.86</v>
      </c>
      <c r="H120" s="77">
        <v>-0.8952</v>
      </c>
      <c r="I120" s="77">
        <v>-3.7771071547199999</v>
      </c>
      <c r="J120" s="78">
        <v>4.7999999999999996E-3</v>
      </c>
      <c r="K120" s="78">
        <v>0</v>
      </c>
    </row>
    <row r="121" spans="2:11">
      <c r="B121" t="s">
        <v>1444</v>
      </c>
      <c r="C121" t="s">
        <v>1446</v>
      </c>
      <c r="D121" t="s">
        <v>123</v>
      </c>
      <c r="E121" t="s">
        <v>102</v>
      </c>
      <c r="F121" t="s">
        <v>230</v>
      </c>
      <c r="G121" s="77">
        <v>372181.14</v>
      </c>
      <c r="H121" s="77">
        <v>-1.6724000000000001</v>
      </c>
      <c r="I121" s="77">
        <v>-6.2243573853600003</v>
      </c>
      <c r="J121" s="78">
        <v>8.0000000000000002E-3</v>
      </c>
      <c r="K121" s="78">
        <v>0</v>
      </c>
    </row>
    <row r="122" spans="2:11">
      <c r="B122" t="s">
        <v>1444</v>
      </c>
      <c r="C122" t="s">
        <v>1447</v>
      </c>
      <c r="D122" t="s">
        <v>123</v>
      </c>
      <c r="E122" t="s">
        <v>102</v>
      </c>
      <c r="F122" t="s">
        <v>230</v>
      </c>
      <c r="G122" s="77">
        <v>465613.12</v>
      </c>
      <c r="H122" s="77">
        <v>-1.5880000000000001</v>
      </c>
      <c r="I122" s="77">
        <v>-7.3939363456000002</v>
      </c>
      <c r="J122" s="78">
        <v>9.4999999999999998E-3</v>
      </c>
      <c r="K122" s="78">
        <v>0</v>
      </c>
    </row>
    <row r="123" spans="2:11">
      <c r="B123" t="s">
        <v>1448</v>
      </c>
      <c r="C123" t="s">
        <v>1449</v>
      </c>
      <c r="D123" t="s">
        <v>123</v>
      </c>
      <c r="E123" t="s">
        <v>102</v>
      </c>
      <c r="F123" t="s">
        <v>1275</v>
      </c>
      <c r="G123" s="77">
        <v>358742.43</v>
      </c>
      <c r="H123" s="77">
        <v>-3.2389000000000001</v>
      </c>
      <c r="I123" s="77">
        <v>-11.61930856527</v>
      </c>
      <c r="J123" s="78">
        <v>1.49E-2</v>
      </c>
      <c r="K123" s="78">
        <v>0</v>
      </c>
    </row>
    <row r="124" spans="2:11">
      <c r="B124" t="s">
        <v>1448</v>
      </c>
      <c r="C124" t="s">
        <v>1450</v>
      </c>
      <c r="D124" t="s">
        <v>123</v>
      </c>
      <c r="E124" t="s">
        <v>102</v>
      </c>
      <c r="F124" t="s">
        <v>1275</v>
      </c>
      <c r="G124" s="77">
        <v>430249.07</v>
      </c>
      <c r="H124" s="77">
        <v>-3.2968999999999999</v>
      </c>
      <c r="I124" s="77">
        <v>-14.184881588830001</v>
      </c>
      <c r="J124" s="78">
        <v>1.8200000000000001E-2</v>
      </c>
      <c r="K124" s="78">
        <v>-1E-4</v>
      </c>
    </row>
    <row r="125" spans="2:11">
      <c r="B125" t="s">
        <v>1448</v>
      </c>
      <c r="C125" t="s">
        <v>1451</v>
      </c>
      <c r="D125" t="s">
        <v>123</v>
      </c>
      <c r="E125" t="s">
        <v>102</v>
      </c>
      <c r="F125" t="s">
        <v>233</v>
      </c>
      <c r="G125" s="77">
        <v>397914.76</v>
      </c>
      <c r="H125" s="77">
        <v>-7.1517999999999997</v>
      </c>
      <c r="I125" s="77">
        <v>-28.458067805679999</v>
      </c>
      <c r="J125" s="78">
        <v>3.6400000000000002E-2</v>
      </c>
      <c r="K125" s="78">
        <v>-1E-4</v>
      </c>
    </row>
    <row r="126" spans="2:11">
      <c r="B126" t="s">
        <v>1448</v>
      </c>
      <c r="C126" t="s">
        <v>1452</v>
      </c>
      <c r="D126" t="s">
        <v>123</v>
      </c>
      <c r="E126" t="s">
        <v>102</v>
      </c>
      <c r="F126" t="s">
        <v>233</v>
      </c>
      <c r="G126" s="77">
        <v>407172.37</v>
      </c>
      <c r="H126" s="77">
        <v>-7.0425000000000004</v>
      </c>
      <c r="I126" s="77">
        <v>-28.67511415725</v>
      </c>
      <c r="J126" s="78">
        <v>3.6700000000000003E-2</v>
      </c>
      <c r="K126" s="78">
        <v>-1E-4</v>
      </c>
    </row>
    <row r="127" spans="2:11">
      <c r="B127" t="s">
        <v>1448</v>
      </c>
      <c r="C127" t="s">
        <v>1453</v>
      </c>
      <c r="D127" t="s">
        <v>123</v>
      </c>
      <c r="E127" t="s">
        <v>102</v>
      </c>
      <c r="F127" t="s">
        <v>233</v>
      </c>
      <c r="G127" s="77">
        <v>176851.01</v>
      </c>
      <c r="H127" s="77">
        <v>-7.1517999999999997</v>
      </c>
      <c r="I127" s="77">
        <v>-12.64803053318</v>
      </c>
      <c r="J127" s="78">
        <v>1.6199999999999999E-2</v>
      </c>
      <c r="K127" s="78">
        <v>0</v>
      </c>
    </row>
    <row r="128" spans="2:11">
      <c r="B128" t="s">
        <v>1448</v>
      </c>
      <c r="C128" t="s">
        <v>1454</v>
      </c>
      <c r="D128" t="s">
        <v>123</v>
      </c>
      <c r="E128" t="s">
        <v>102</v>
      </c>
      <c r="F128" t="s">
        <v>233</v>
      </c>
      <c r="G128" s="77">
        <v>318665.92</v>
      </c>
      <c r="H128" s="77">
        <v>-7.0393999999999997</v>
      </c>
      <c r="I128" s="77">
        <v>-22.432168772480001</v>
      </c>
      <c r="J128" s="78">
        <v>2.87E-2</v>
      </c>
      <c r="K128" s="78">
        <v>-1E-4</v>
      </c>
    </row>
    <row r="129" spans="2:11">
      <c r="B129" t="s">
        <v>1455</v>
      </c>
      <c r="C129" t="s">
        <v>1456</v>
      </c>
      <c r="D129" t="s">
        <v>123</v>
      </c>
      <c r="E129" t="s">
        <v>102</v>
      </c>
      <c r="F129" t="s">
        <v>239</v>
      </c>
      <c r="G129" s="77">
        <v>118136.43</v>
      </c>
      <c r="H129" s="77">
        <v>-4.3322000000000003</v>
      </c>
      <c r="I129" s="77">
        <v>-5.1179064204599998</v>
      </c>
      <c r="J129" s="78">
        <v>6.4999999999999997E-3</v>
      </c>
      <c r="K129" s="78">
        <v>0</v>
      </c>
    </row>
    <row r="130" spans="2:11">
      <c r="B130" t="s">
        <v>1455</v>
      </c>
      <c r="C130" t="s">
        <v>1457</v>
      </c>
      <c r="D130" t="s">
        <v>123</v>
      </c>
      <c r="E130" t="s">
        <v>102</v>
      </c>
      <c r="F130" t="s">
        <v>239</v>
      </c>
      <c r="G130" s="77">
        <v>372985.47</v>
      </c>
      <c r="H130" s="77">
        <v>-1.4477</v>
      </c>
      <c r="I130" s="77">
        <v>-5.3997106491900002</v>
      </c>
      <c r="J130" s="78">
        <v>6.8999999999999999E-3</v>
      </c>
      <c r="K130" s="78">
        <v>0</v>
      </c>
    </row>
    <row r="131" spans="2:11">
      <c r="B131" t="s">
        <v>1455</v>
      </c>
      <c r="C131" t="s">
        <v>1458</v>
      </c>
      <c r="D131" t="s">
        <v>123</v>
      </c>
      <c r="E131" t="s">
        <v>102</v>
      </c>
      <c r="F131" t="s">
        <v>239</v>
      </c>
      <c r="G131" s="77">
        <v>154267.70000000001</v>
      </c>
      <c r="H131" s="77">
        <v>-4.2432999999999996</v>
      </c>
      <c r="I131" s="77">
        <v>-6.5460413141</v>
      </c>
      <c r="J131" s="78">
        <v>8.3999999999999995E-3</v>
      </c>
      <c r="K131" s="78">
        <v>0</v>
      </c>
    </row>
    <row r="132" spans="2:11">
      <c r="B132" t="s">
        <v>1455</v>
      </c>
      <c r="C132" t="s">
        <v>1459</v>
      </c>
      <c r="D132" t="s">
        <v>123</v>
      </c>
      <c r="E132" t="s">
        <v>102</v>
      </c>
      <c r="F132" t="s">
        <v>239</v>
      </c>
      <c r="G132" s="77">
        <v>453341.83</v>
      </c>
      <c r="H132" s="77">
        <v>-4.3322000000000003</v>
      </c>
      <c r="I132" s="77">
        <v>-19.63967475926</v>
      </c>
      <c r="J132" s="78">
        <v>2.5100000000000001E-2</v>
      </c>
      <c r="K132" s="78">
        <v>-1E-4</v>
      </c>
    </row>
    <row r="133" spans="2:11">
      <c r="B133" t="s">
        <v>1455</v>
      </c>
      <c r="C133" t="s">
        <v>1460</v>
      </c>
      <c r="D133" t="s">
        <v>123</v>
      </c>
      <c r="E133" t="s">
        <v>102</v>
      </c>
      <c r="F133" t="s">
        <v>239</v>
      </c>
      <c r="G133" s="77">
        <v>181697.65</v>
      </c>
      <c r="H133" s="77">
        <v>-4.125</v>
      </c>
      <c r="I133" s="77">
        <v>-7.4950280625000003</v>
      </c>
      <c r="J133" s="78">
        <v>9.5999999999999992E-3</v>
      </c>
      <c r="K133" s="78">
        <v>0</v>
      </c>
    </row>
    <row r="134" spans="2:11">
      <c r="B134" t="s">
        <v>1461</v>
      </c>
      <c r="C134" t="s">
        <v>1462</v>
      </c>
      <c r="D134" t="s">
        <v>123</v>
      </c>
      <c r="E134" t="s">
        <v>102</v>
      </c>
      <c r="F134" t="s">
        <v>1275</v>
      </c>
      <c r="G134" s="77">
        <v>492672.93</v>
      </c>
      <c r="H134" s="77">
        <v>-0.64480000000000004</v>
      </c>
      <c r="I134" s="77">
        <v>-3.1767550526399999</v>
      </c>
      <c r="J134" s="78">
        <v>4.1000000000000003E-3</v>
      </c>
      <c r="K134" s="78">
        <v>0</v>
      </c>
    </row>
    <row r="135" spans="2:11">
      <c r="B135" t="s">
        <v>1461</v>
      </c>
      <c r="C135" t="s">
        <v>1463</v>
      </c>
      <c r="D135" t="s">
        <v>123</v>
      </c>
      <c r="E135" t="s">
        <v>102</v>
      </c>
      <c r="F135" t="s">
        <v>1275</v>
      </c>
      <c r="G135" s="77">
        <v>1397897.48</v>
      </c>
      <c r="H135" s="77">
        <v>-0.61180000000000001</v>
      </c>
      <c r="I135" s="77">
        <v>-8.5523367826399994</v>
      </c>
      <c r="J135" s="78">
        <v>1.09E-2</v>
      </c>
      <c r="K135" s="78">
        <v>0</v>
      </c>
    </row>
    <row r="136" spans="2:11">
      <c r="B136" t="s">
        <v>1461</v>
      </c>
      <c r="C136" t="s">
        <v>1464</v>
      </c>
      <c r="D136" t="s">
        <v>123</v>
      </c>
      <c r="E136" t="s">
        <v>102</v>
      </c>
      <c r="F136" t="s">
        <v>1275</v>
      </c>
      <c r="G136" s="77">
        <v>331144.49</v>
      </c>
      <c r="H136" s="77">
        <v>-0.55700000000000005</v>
      </c>
      <c r="I136" s="77">
        <v>-1.8444748093000001</v>
      </c>
      <c r="J136" s="78">
        <v>2.3999999999999998E-3</v>
      </c>
      <c r="K136" s="78">
        <v>0</v>
      </c>
    </row>
    <row r="137" spans="2:11">
      <c r="B137" t="s">
        <v>1465</v>
      </c>
      <c r="C137" t="s">
        <v>1466</v>
      </c>
      <c r="D137" t="s">
        <v>123</v>
      </c>
      <c r="E137" t="s">
        <v>102</v>
      </c>
      <c r="F137" t="s">
        <v>1275</v>
      </c>
      <c r="G137" s="77">
        <v>481279.17</v>
      </c>
      <c r="H137" s="77">
        <v>-2.5996999999999999</v>
      </c>
      <c r="I137" s="77">
        <v>-12.51181458249</v>
      </c>
      <c r="J137" s="78">
        <v>1.6E-2</v>
      </c>
      <c r="K137" s="78">
        <v>0</v>
      </c>
    </row>
    <row r="138" spans="2:11">
      <c r="B138" t="s">
        <v>1465</v>
      </c>
      <c r="C138" t="s">
        <v>1467</v>
      </c>
      <c r="D138" t="s">
        <v>123</v>
      </c>
      <c r="E138" t="s">
        <v>102</v>
      </c>
      <c r="F138" t="s">
        <v>233</v>
      </c>
      <c r="G138" s="77">
        <v>1371394.48</v>
      </c>
      <c r="H138" s="77">
        <v>-7.0839999999999996</v>
      </c>
      <c r="I138" s="77">
        <v>-97.149584963199999</v>
      </c>
      <c r="J138" s="78">
        <v>0.12429999999999999</v>
      </c>
      <c r="K138" s="78">
        <v>-4.0000000000000002E-4</v>
      </c>
    </row>
    <row r="139" spans="2:11">
      <c r="B139" t="s">
        <v>1468</v>
      </c>
      <c r="C139" t="s">
        <v>1469</v>
      </c>
      <c r="D139" t="s">
        <v>123</v>
      </c>
      <c r="E139" t="s">
        <v>102</v>
      </c>
      <c r="F139" t="s">
        <v>1275</v>
      </c>
      <c r="G139" s="77">
        <v>648050.66</v>
      </c>
      <c r="H139" s="77">
        <v>-2.7641</v>
      </c>
      <c r="I139" s="77">
        <v>-17.912768293060001</v>
      </c>
      <c r="J139" s="78">
        <v>2.29E-2</v>
      </c>
      <c r="K139" s="78">
        <v>-1E-4</v>
      </c>
    </row>
    <row r="140" spans="2:11">
      <c r="B140" t="s">
        <v>1468</v>
      </c>
      <c r="C140" t="s">
        <v>1470</v>
      </c>
      <c r="D140" t="s">
        <v>123</v>
      </c>
      <c r="E140" t="s">
        <v>102</v>
      </c>
      <c r="F140" t="s">
        <v>1275</v>
      </c>
      <c r="G140" s="77">
        <v>370201.23</v>
      </c>
      <c r="H140" s="77">
        <v>-2.7955999999999999</v>
      </c>
      <c r="I140" s="77">
        <v>-10.34934558588</v>
      </c>
      <c r="J140" s="78">
        <v>1.32E-2</v>
      </c>
      <c r="K140" s="78">
        <v>0</v>
      </c>
    </row>
    <row r="141" spans="2:11">
      <c r="B141" t="s">
        <v>1471</v>
      </c>
      <c r="C141" t="s">
        <v>1472</v>
      </c>
      <c r="D141" t="s">
        <v>123</v>
      </c>
      <c r="E141" t="s">
        <v>102</v>
      </c>
      <c r="F141" t="s">
        <v>236</v>
      </c>
      <c r="G141" s="77">
        <v>227841.75</v>
      </c>
      <c r="H141" s="77">
        <v>-8.3573000000000004</v>
      </c>
      <c r="I141" s="77">
        <v>-19.04141857275</v>
      </c>
      <c r="J141" s="78">
        <v>2.4400000000000002E-2</v>
      </c>
      <c r="K141" s="78">
        <v>-1E-4</v>
      </c>
    </row>
    <row r="142" spans="2:11">
      <c r="B142" t="s">
        <v>1471</v>
      </c>
      <c r="C142" t="s">
        <v>1473</v>
      </c>
      <c r="D142" t="s">
        <v>123</v>
      </c>
      <c r="E142" t="s">
        <v>102</v>
      </c>
      <c r="F142" t="s">
        <v>236</v>
      </c>
      <c r="G142" s="77">
        <v>323673.69</v>
      </c>
      <c r="H142" s="77">
        <v>-8.2997999999999994</v>
      </c>
      <c r="I142" s="77">
        <v>-26.864268922619999</v>
      </c>
      <c r="J142" s="78">
        <v>3.44E-2</v>
      </c>
      <c r="K142" s="78">
        <v>-1E-4</v>
      </c>
    </row>
    <row r="143" spans="2:11">
      <c r="B143" t="s">
        <v>1471</v>
      </c>
      <c r="C143" t="s">
        <v>1474</v>
      </c>
      <c r="D143" t="s">
        <v>123</v>
      </c>
      <c r="E143" t="s">
        <v>102</v>
      </c>
      <c r="F143" t="s">
        <v>236</v>
      </c>
      <c r="G143" s="77">
        <v>629517.4</v>
      </c>
      <c r="H143" s="77">
        <v>-8.3573000000000004</v>
      </c>
      <c r="I143" s="77">
        <v>-52.610657670199998</v>
      </c>
      <c r="J143" s="78">
        <v>6.7299999999999999E-2</v>
      </c>
      <c r="K143" s="78">
        <v>-2.0000000000000001E-4</v>
      </c>
    </row>
    <row r="144" spans="2:11">
      <c r="B144" t="s">
        <v>1471</v>
      </c>
      <c r="C144" t="s">
        <v>1475</v>
      </c>
      <c r="D144" t="s">
        <v>123</v>
      </c>
      <c r="E144" t="s">
        <v>102</v>
      </c>
      <c r="F144" t="s">
        <v>236</v>
      </c>
      <c r="G144" s="77">
        <v>393622.39</v>
      </c>
      <c r="H144" s="77">
        <v>-8.3094000000000001</v>
      </c>
      <c r="I144" s="77">
        <v>-32.707658874659998</v>
      </c>
      <c r="J144" s="78">
        <v>4.19E-2</v>
      </c>
      <c r="K144" s="78">
        <v>-1E-4</v>
      </c>
    </row>
    <row r="145" spans="2:11">
      <c r="B145" t="s">
        <v>1476</v>
      </c>
      <c r="C145" t="s">
        <v>1477</v>
      </c>
      <c r="D145" t="s">
        <v>123</v>
      </c>
      <c r="E145" t="s">
        <v>102</v>
      </c>
      <c r="F145" t="s">
        <v>1275</v>
      </c>
      <c r="G145" s="77">
        <v>161769.99</v>
      </c>
      <c r="H145" s="77">
        <v>-2.1671999999999998</v>
      </c>
      <c r="I145" s="77">
        <v>-3.50587922328</v>
      </c>
      <c r="J145" s="78">
        <v>4.4999999999999997E-3</v>
      </c>
      <c r="K145" s="78">
        <v>0</v>
      </c>
    </row>
    <row r="146" spans="2:11">
      <c r="B146" t="s">
        <v>1476</v>
      </c>
      <c r="C146" t="s">
        <v>1478</v>
      </c>
      <c r="D146" t="s">
        <v>123</v>
      </c>
      <c r="E146" t="s">
        <v>102</v>
      </c>
      <c r="F146" t="s">
        <v>1275</v>
      </c>
      <c r="G146" s="77">
        <v>93091.69</v>
      </c>
      <c r="H146" s="77">
        <v>-2.1955</v>
      </c>
      <c r="I146" s="77">
        <v>-2.04382805395</v>
      </c>
      <c r="J146" s="78">
        <v>2.5999999999999999E-3</v>
      </c>
      <c r="K146" s="78">
        <v>0</v>
      </c>
    </row>
    <row r="147" spans="2:11">
      <c r="B147" t="s">
        <v>1476</v>
      </c>
      <c r="C147" t="s">
        <v>1479</v>
      </c>
      <c r="D147" t="s">
        <v>123</v>
      </c>
      <c r="E147" t="s">
        <v>102</v>
      </c>
      <c r="F147" t="s">
        <v>1275</v>
      </c>
      <c r="G147" s="77">
        <v>512146.08</v>
      </c>
      <c r="H147" s="77">
        <v>-2.1671999999999998</v>
      </c>
      <c r="I147" s="77">
        <v>-11.09922984576</v>
      </c>
      <c r="J147" s="78">
        <v>1.4200000000000001E-2</v>
      </c>
      <c r="K147" s="78">
        <v>0</v>
      </c>
    </row>
    <row r="148" spans="2:11">
      <c r="B148" t="s">
        <v>1476</v>
      </c>
      <c r="C148" t="s">
        <v>1480</v>
      </c>
      <c r="D148" t="s">
        <v>123</v>
      </c>
      <c r="E148" t="s">
        <v>102</v>
      </c>
      <c r="F148" t="s">
        <v>1275</v>
      </c>
      <c r="G148" s="77">
        <v>978274.8</v>
      </c>
      <c r="H148" s="77">
        <v>-2.1107</v>
      </c>
      <c r="I148" s="77">
        <v>-20.648446203599999</v>
      </c>
      <c r="J148" s="78">
        <v>2.64E-2</v>
      </c>
      <c r="K148" s="78">
        <v>-1E-4</v>
      </c>
    </row>
    <row r="149" spans="2:11">
      <c r="B149" t="s">
        <v>1476</v>
      </c>
      <c r="C149" t="s">
        <v>1481</v>
      </c>
      <c r="D149" t="s">
        <v>123</v>
      </c>
      <c r="E149" t="s">
        <v>102</v>
      </c>
      <c r="F149" t="s">
        <v>1275</v>
      </c>
      <c r="G149" s="77">
        <v>675658.49</v>
      </c>
      <c r="H149" s="77">
        <v>-2.2238000000000002</v>
      </c>
      <c r="I149" s="77">
        <v>-15.02529350062</v>
      </c>
      <c r="J149" s="78">
        <v>1.9199999999999998E-2</v>
      </c>
      <c r="K149" s="78">
        <v>-1E-4</v>
      </c>
    </row>
    <row r="150" spans="2:11">
      <c r="B150" t="s">
        <v>1482</v>
      </c>
      <c r="C150" t="s">
        <v>1483</v>
      </c>
      <c r="D150" t="s">
        <v>123</v>
      </c>
      <c r="E150" t="s">
        <v>102</v>
      </c>
      <c r="F150" t="s">
        <v>236</v>
      </c>
      <c r="G150" s="77">
        <v>302463.31</v>
      </c>
      <c r="H150" s="77">
        <v>-8.8268000000000004</v>
      </c>
      <c r="I150" s="77">
        <v>-26.697831447079999</v>
      </c>
      <c r="J150" s="78">
        <v>3.4200000000000001E-2</v>
      </c>
      <c r="K150" s="78">
        <v>-1E-4</v>
      </c>
    </row>
    <row r="151" spans="2:11">
      <c r="B151" t="s">
        <v>1482</v>
      </c>
      <c r="C151" t="s">
        <v>1484</v>
      </c>
      <c r="D151" t="s">
        <v>123</v>
      </c>
      <c r="E151" t="s">
        <v>102</v>
      </c>
      <c r="F151" t="s">
        <v>236</v>
      </c>
      <c r="G151" s="77">
        <v>435257.14</v>
      </c>
      <c r="H151" s="77">
        <v>-8.8268000000000004</v>
      </c>
      <c r="I151" s="77">
        <v>-38.419277233519999</v>
      </c>
      <c r="J151" s="78">
        <v>4.9200000000000001E-2</v>
      </c>
      <c r="K151" s="78">
        <v>-1E-4</v>
      </c>
    </row>
    <row r="152" spans="2:11">
      <c r="B152" t="s">
        <v>1482</v>
      </c>
      <c r="C152" t="s">
        <v>1485</v>
      </c>
      <c r="D152" t="s">
        <v>123</v>
      </c>
      <c r="E152" t="s">
        <v>102</v>
      </c>
      <c r="F152" t="s">
        <v>236</v>
      </c>
      <c r="G152" s="77">
        <v>539223.36</v>
      </c>
      <c r="H152" s="77">
        <v>-8.9268000000000001</v>
      </c>
      <c r="I152" s="77">
        <v>-48.135390900479997</v>
      </c>
      <c r="J152" s="78">
        <v>6.1600000000000002E-2</v>
      </c>
      <c r="K152" s="78">
        <v>-2.0000000000000001E-4</v>
      </c>
    </row>
    <row r="153" spans="2:11">
      <c r="B153" t="s">
        <v>1486</v>
      </c>
      <c r="C153" t="s">
        <v>1487</v>
      </c>
      <c r="D153" t="s">
        <v>123</v>
      </c>
      <c r="E153" t="s">
        <v>102</v>
      </c>
      <c r="F153" t="s">
        <v>1275</v>
      </c>
      <c r="G153" s="77">
        <v>587174.68999999994</v>
      </c>
      <c r="H153" s="77">
        <v>-2.7366999999999999</v>
      </c>
      <c r="I153" s="77">
        <v>-16.069209741230001</v>
      </c>
      <c r="J153" s="78">
        <v>2.06E-2</v>
      </c>
      <c r="K153" s="78">
        <v>-1E-4</v>
      </c>
    </row>
    <row r="154" spans="2:11">
      <c r="B154" t="s">
        <v>1488</v>
      </c>
      <c r="C154" t="s">
        <v>1489</v>
      </c>
      <c r="D154" t="s">
        <v>123</v>
      </c>
      <c r="E154" t="s">
        <v>102</v>
      </c>
      <c r="F154" t="s">
        <v>239</v>
      </c>
      <c r="G154" s="77">
        <v>636573.39</v>
      </c>
      <c r="H154" s="77">
        <v>-3.9994000000000001</v>
      </c>
      <c r="I154" s="77">
        <v>-25.459116159659999</v>
      </c>
      <c r="J154" s="78">
        <v>3.2599999999999997E-2</v>
      </c>
      <c r="K154" s="78">
        <v>-1E-4</v>
      </c>
    </row>
    <row r="155" spans="2:11">
      <c r="B155" t="s">
        <v>1488</v>
      </c>
      <c r="C155" t="s">
        <v>1490</v>
      </c>
      <c r="D155" t="s">
        <v>123</v>
      </c>
      <c r="E155" t="s">
        <v>102</v>
      </c>
      <c r="F155" t="s">
        <v>239</v>
      </c>
      <c r="G155" s="77">
        <v>273010.52</v>
      </c>
      <c r="H155" s="77">
        <v>-3.9258000000000002</v>
      </c>
      <c r="I155" s="77">
        <v>-10.71784699416</v>
      </c>
      <c r="J155" s="78">
        <v>1.37E-2</v>
      </c>
      <c r="K155" s="78">
        <v>0</v>
      </c>
    </row>
    <row r="156" spans="2:11">
      <c r="B156" t="s">
        <v>1491</v>
      </c>
      <c r="C156" t="s">
        <v>1492</v>
      </c>
      <c r="D156" t="s">
        <v>123</v>
      </c>
      <c r="E156" t="s">
        <v>102</v>
      </c>
      <c r="F156" t="s">
        <v>239</v>
      </c>
      <c r="G156" s="77">
        <v>197397.91</v>
      </c>
      <c r="H156" s="77">
        <v>-4.0381</v>
      </c>
      <c r="I156" s="77">
        <v>-7.9711250037100001</v>
      </c>
      <c r="J156" s="78">
        <v>1.0200000000000001E-2</v>
      </c>
      <c r="K156" s="78">
        <v>0</v>
      </c>
    </row>
    <row r="157" spans="2:11">
      <c r="B157" t="s">
        <v>1491</v>
      </c>
      <c r="C157" t="s">
        <v>1493</v>
      </c>
      <c r="D157" t="s">
        <v>123</v>
      </c>
      <c r="E157" t="s">
        <v>102</v>
      </c>
      <c r="F157" t="s">
        <v>239</v>
      </c>
      <c r="G157" s="77">
        <v>154530.66</v>
      </c>
      <c r="H157" s="77">
        <v>-4.0381999999999998</v>
      </c>
      <c r="I157" s="77">
        <v>-6.2402571121200001</v>
      </c>
      <c r="J157" s="78">
        <v>8.0000000000000002E-3</v>
      </c>
      <c r="K157" s="78">
        <v>0</v>
      </c>
    </row>
    <row r="158" spans="2:11">
      <c r="B158" t="s">
        <v>1491</v>
      </c>
      <c r="C158" t="s">
        <v>1494</v>
      </c>
      <c r="D158" t="s">
        <v>123</v>
      </c>
      <c r="E158" t="s">
        <v>102</v>
      </c>
      <c r="F158" t="s">
        <v>239</v>
      </c>
      <c r="G158" s="77">
        <v>773091.54</v>
      </c>
      <c r="H158" s="77">
        <v>-3.9792000000000001</v>
      </c>
      <c r="I158" s="77">
        <v>-30.762858559680001</v>
      </c>
      <c r="J158" s="78">
        <v>3.9399999999999998E-2</v>
      </c>
      <c r="K158" s="78">
        <v>-1E-4</v>
      </c>
    </row>
    <row r="159" spans="2:11">
      <c r="B159" t="s">
        <v>1495</v>
      </c>
      <c r="C159" t="s">
        <v>1496</v>
      </c>
      <c r="D159" t="s">
        <v>123</v>
      </c>
      <c r="E159" t="s">
        <v>102</v>
      </c>
      <c r="F159" t="s">
        <v>230</v>
      </c>
      <c r="G159" s="77">
        <v>119473.32</v>
      </c>
      <c r="H159" s="77">
        <v>-3.1316999999999999</v>
      </c>
      <c r="I159" s="77">
        <v>-3.74154596244</v>
      </c>
      <c r="J159" s="78">
        <v>4.7999999999999996E-3</v>
      </c>
      <c r="K159" s="78">
        <v>0</v>
      </c>
    </row>
    <row r="160" spans="2:11">
      <c r="B160" t="s">
        <v>1495</v>
      </c>
      <c r="C160" t="s">
        <v>1497</v>
      </c>
      <c r="D160" t="s">
        <v>123</v>
      </c>
      <c r="E160" t="s">
        <v>102</v>
      </c>
      <c r="F160" t="s">
        <v>230</v>
      </c>
      <c r="G160" s="77">
        <v>278630</v>
      </c>
      <c r="H160" s="77">
        <v>-3.1839</v>
      </c>
      <c r="I160" s="77">
        <v>-8.8713005700000007</v>
      </c>
      <c r="J160" s="78">
        <v>1.14E-2</v>
      </c>
      <c r="K160" s="78">
        <v>0</v>
      </c>
    </row>
    <row r="161" spans="2:11">
      <c r="B161" t="s">
        <v>1495</v>
      </c>
      <c r="C161" t="s">
        <v>1498</v>
      </c>
      <c r="D161" t="s">
        <v>123</v>
      </c>
      <c r="E161" t="s">
        <v>102</v>
      </c>
      <c r="F161" t="s">
        <v>230</v>
      </c>
      <c r="G161" s="77">
        <v>183388.82</v>
      </c>
      <c r="H161" s="77">
        <v>-3.1316999999999999</v>
      </c>
      <c r="I161" s="77">
        <v>-5.7431876759399998</v>
      </c>
      <c r="J161" s="78">
        <v>7.3000000000000001E-3</v>
      </c>
      <c r="K161" s="78">
        <v>0</v>
      </c>
    </row>
    <row r="162" spans="2:11">
      <c r="B162" t="s">
        <v>1495</v>
      </c>
      <c r="C162" t="s">
        <v>1499</v>
      </c>
      <c r="D162" t="s">
        <v>123</v>
      </c>
      <c r="E162" t="s">
        <v>102</v>
      </c>
      <c r="F162" t="s">
        <v>230</v>
      </c>
      <c r="G162" s="77">
        <v>91725.35</v>
      </c>
      <c r="H162" s="77">
        <v>-3.0969000000000002</v>
      </c>
      <c r="I162" s="77">
        <v>-2.8406423641499998</v>
      </c>
      <c r="J162" s="78">
        <v>3.5999999999999999E-3</v>
      </c>
      <c r="K162" s="78">
        <v>0</v>
      </c>
    </row>
    <row r="163" spans="2:11">
      <c r="B163" t="s">
        <v>1495</v>
      </c>
      <c r="C163" t="s">
        <v>1500</v>
      </c>
      <c r="D163" t="s">
        <v>123</v>
      </c>
      <c r="E163" t="s">
        <v>102</v>
      </c>
      <c r="F163" t="s">
        <v>230</v>
      </c>
      <c r="G163" s="77">
        <v>779008.06</v>
      </c>
      <c r="H163" s="77">
        <v>-3.1839</v>
      </c>
      <c r="I163" s="77">
        <v>-24.80283762234</v>
      </c>
      <c r="J163" s="78">
        <v>3.1699999999999999E-2</v>
      </c>
      <c r="K163" s="78">
        <v>-1E-4</v>
      </c>
    </row>
    <row r="164" spans="2:11">
      <c r="B164" t="s">
        <v>1501</v>
      </c>
      <c r="C164" t="s">
        <v>1502</v>
      </c>
      <c r="D164" t="s">
        <v>123</v>
      </c>
      <c r="E164" t="s">
        <v>102</v>
      </c>
      <c r="F164" t="s">
        <v>236</v>
      </c>
      <c r="G164" s="77">
        <v>350299.05</v>
      </c>
      <c r="H164" s="77">
        <v>-8.1547999999999998</v>
      </c>
      <c r="I164" s="77">
        <v>-28.566186929400001</v>
      </c>
      <c r="J164" s="78">
        <v>3.6600000000000001E-2</v>
      </c>
      <c r="K164" s="78">
        <v>-1E-4</v>
      </c>
    </row>
    <row r="165" spans="2:11">
      <c r="B165" t="s">
        <v>1501</v>
      </c>
      <c r="C165" t="s">
        <v>1503</v>
      </c>
      <c r="D165" t="s">
        <v>123</v>
      </c>
      <c r="E165" t="s">
        <v>102</v>
      </c>
      <c r="F165" t="s">
        <v>236</v>
      </c>
      <c r="G165" s="77">
        <v>543443.03</v>
      </c>
      <c r="H165" s="77">
        <v>-8.0594000000000001</v>
      </c>
      <c r="I165" s="77">
        <v>-43.798247559819998</v>
      </c>
      <c r="J165" s="78">
        <v>5.6000000000000001E-2</v>
      </c>
      <c r="K165" s="78">
        <v>-2.0000000000000001E-4</v>
      </c>
    </row>
    <row r="166" spans="2:11">
      <c r="B166" t="s">
        <v>1501</v>
      </c>
      <c r="C166" t="s">
        <v>1504</v>
      </c>
      <c r="D166" t="s">
        <v>123</v>
      </c>
      <c r="E166" t="s">
        <v>102</v>
      </c>
      <c r="F166" t="s">
        <v>236</v>
      </c>
      <c r="G166" s="77">
        <v>393796.4</v>
      </c>
      <c r="H166" s="77">
        <v>-8.2344000000000008</v>
      </c>
      <c r="I166" s="77">
        <v>-32.426770761599997</v>
      </c>
      <c r="J166" s="78">
        <v>4.1500000000000002E-2</v>
      </c>
      <c r="K166" s="78">
        <v>-1E-4</v>
      </c>
    </row>
    <row r="167" spans="2:11">
      <c r="B167" t="s">
        <v>1505</v>
      </c>
      <c r="C167" t="s">
        <v>1506</v>
      </c>
      <c r="D167" t="s">
        <v>123</v>
      </c>
      <c r="E167" t="s">
        <v>102</v>
      </c>
      <c r="F167" t="s">
        <v>236</v>
      </c>
      <c r="G167" s="77">
        <v>309390.01</v>
      </c>
      <c r="H167" s="77">
        <v>-7.1432000000000002</v>
      </c>
      <c r="I167" s="77">
        <v>-22.100347194320001</v>
      </c>
      <c r="J167" s="78">
        <v>2.8299999999999999E-2</v>
      </c>
      <c r="K167" s="78">
        <v>-1E-4</v>
      </c>
    </row>
    <row r="168" spans="2:11">
      <c r="B168" t="s">
        <v>1505</v>
      </c>
      <c r="C168" t="s">
        <v>1507</v>
      </c>
      <c r="D168" t="s">
        <v>123</v>
      </c>
      <c r="E168" t="s">
        <v>102</v>
      </c>
      <c r="F168" t="s">
        <v>1275</v>
      </c>
      <c r="G168" s="77">
        <v>278114.96000000002</v>
      </c>
      <c r="H168" s="77">
        <v>-2.1644999999999999</v>
      </c>
      <c r="I168" s="77">
        <v>-6.0197983091999996</v>
      </c>
      <c r="J168" s="78">
        <v>7.7000000000000002E-3</v>
      </c>
      <c r="K168" s="78">
        <v>0</v>
      </c>
    </row>
    <row r="169" spans="2:11">
      <c r="B169" t="s">
        <v>1508</v>
      </c>
      <c r="C169" t="s">
        <v>1509</v>
      </c>
      <c r="D169" t="s">
        <v>123</v>
      </c>
      <c r="E169" t="s">
        <v>102</v>
      </c>
      <c r="F169" t="s">
        <v>245</v>
      </c>
      <c r="G169" s="77">
        <v>344021.09</v>
      </c>
      <c r="H169" s="77">
        <v>0.4703</v>
      </c>
      <c r="I169" s="77">
        <v>1.6179311862700001</v>
      </c>
      <c r="J169" s="78">
        <v>-2.0999999999999999E-3</v>
      </c>
      <c r="K169" s="78">
        <v>0</v>
      </c>
    </row>
    <row r="170" spans="2:11">
      <c r="B170" t="s">
        <v>1508</v>
      </c>
      <c r="C170" t="s">
        <v>1510</v>
      </c>
      <c r="D170" t="s">
        <v>123</v>
      </c>
      <c r="E170" t="s">
        <v>102</v>
      </c>
      <c r="F170" t="s">
        <v>1275</v>
      </c>
      <c r="G170" s="77">
        <v>336985.76</v>
      </c>
      <c r="H170" s="77">
        <v>-1.7575000000000001</v>
      </c>
      <c r="I170" s="77">
        <v>-5.9225247320000003</v>
      </c>
      <c r="J170" s="78">
        <v>7.6E-3</v>
      </c>
      <c r="K170" s="78">
        <v>0</v>
      </c>
    </row>
    <row r="171" spans="2:11">
      <c r="B171" t="s">
        <v>1511</v>
      </c>
      <c r="C171" t="s">
        <v>1512</v>
      </c>
      <c r="D171" t="s">
        <v>123</v>
      </c>
      <c r="E171" t="s">
        <v>102</v>
      </c>
      <c r="F171" t="s">
        <v>236</v>
      </c>
      <c r="G171" s="77">
        <v>153408.29</v>
      </c>
      <c r="H171" s="77">
        <v>-7.2504999999999997</v>
      </c>
      <c r="I171" s="77">
        <v>-11.12286806645</v>
      </c>
      <c r="J171" s="78">
        <v>1.4200000000000001E-2</v>
      </c>
      <c r="K171" s="78">
        <v>0</v>
      </c>
    </row>
    <row r="172" spans="2:11">
      <c r="B172" t="s">
        <v>1511</v>
      </c>
      <c r="C172" t="s">
        <v>1513</v>
      </c>
      <c r="D172" t="s">
        <v>123</v>
      </c>
      <c r="E172" t="s">
        <v>102</v>
      </c>
      <c r="F172" t="s">
        <v>236</v>
      </c>
      <c r="G172" s="77">
        <v>176608.67</v>
      </c>
      <c r="H172" s="77">
        <v>-7.2504999999999997</v>
      </c>
      <c r="I172" s="77">
        <v>-12.805011618349999</v>
      </c>
      <c r="J172" s="78">
        <v>1.6400000000000001E-2</v>
      </c>
      <c r="K172" s="78">
        <v>0</v>
      </c>
    </row>
    <row r="173" spans="2:11">
      <c r="B173" t="s">
        <v>1514</v>
      </c>
      <c r="C173" t="s">
        <v>1515</v>
      </c>
      <c r="D173" t="s">
        <v>123</v>
      </c>
      <c r="E173" t="s">
        <v>102</v>
      </c>
      <c r="F173" t="s">
        <v>245</v>
      </c>
      <c r="G173" s="77">
        <v>249104.29</v>
      </c>
      <c r="H173" s="77">
        <v>0.50700000000000001</v>
      </c>
      <c r="I173" s="77">
        <v>1.2629587502999999</v>
      </c>
      <c r="J173" s="78">
        <v>-1.6000000000000001E-3</v>
      </c>
      <c r="K173" s="78">
        <v>0</v>
      </c>
    </row>
    <row r="174" spans="2:11">
      <c r="B174" t="s">
        <v>1514</v>
      </c>
      <c r="C174" t="s">
        <v>1516</v>
      </c>
      <c r="D174" t="s">
        <v>123</v>
      </c>
      <c r="E174" t="s">
        <v>102</v>
      </c>
      <c r="F174" t="s">
        <v>245</v>
      </c>
      <c r="G174" s="77">
        <v>257338.35</v>
      </c>
      <c r="H174" s="77">
        <v>0.48020000000000002</v>
      </c>
      <c r="I174" s="77">
        <v>1.2357387567</v>
      </c>
      <c r="J174" s="78">
        <v>-1.6000000000000001E-3</v>
      </c>
      <c r="K174" s="78">
        <v>0</v>
      </c>
    </row>
    <row r="175" spans="2:11">
      <c r="B175" t="s">
        <v>1514</v>
      </c>
      <c r="C175" t="s">
        <v>1517</v>
      </c>
      <c r="D175" t="s">
        <v>123</v>
      </c>
      <c r="E175" t="s">
        <v>102</v>
      </c>
      <c r="F175" t="s">
        <v>245</v>
      </c>
      <c r="G175" s="77">
        <v>696874.39</v>
      </c>
      <c r="H175" s="77">
        <v>0.58750000000000002</v>
      </c>
      <c r="I175" s="77">
        <v>4.0941370412499998</v>
      </c>
      <c r="J175" s="78">
        <v>-5.1999999999999998E-3</v>
      </c>
      <c r="K175" s="78">
        <v>0</v>
      </c>
    </row>
    <row r="176" spans="2:11">
      <c r="B176" t="s">
        <v>1518</v>
      </c>
      <c r="C176" t="s">
        <v>1519</v>
      </c>
      <c r="D176" t="s">
        <v>123</v>
      </c>
      <c r="E176" t="s">
        <v>102</v>
      </c>
      <c r="F176" t="s">
        <v>236</v>
      </c>
      <c r="G176" s="77">
        <v>312701.58</v>
      </c>
      <c r="H176" s="77">
        <v>-5.2267999999999999</v>
      </c>
      <c r="I176" s="77">
        <v>-16.344286183440001</v>
      </c>
      <c r="J176" s="78">
        <v>2.0899999999999998E-2</v>
      </c>
      <c r="K176" s="78">
        <v>-1E-4</v>
      </c>
    </row>
    <row r="177" spans="2:11">
      <c r="B177" t="s">
        <v>1518</v>
      </c>
      <c r="C177" t="s">
        <v>1520</v>
      </c>
      <c r="D177" t="s">
        <v>123</v>
      </c>
      <c r="E177" t="s">
        <v>102</v>
      </c>
      <c r="F177" t="s">
        <v>239</v>
      </c>
      <c r="G177" s="77">
        <v>281765.08</v>
      </c>
      <c r="H177" s="77">
        <v>-2.1827000000000001</v>
      </c>
      <c r="I177" s="77">
        <v>-6.1500864011600003</v>
      </c>
      <c r="J177" s="78">
        <v>7.9000000000000008E-3</v>
      </c>
      <c r="K177" s="78">
        <v>0</v>
      </c>
    </row>
    <row r="178" spans="2:11">
      <c r="B178" t="s">
        <v>1518</v>
      </c>
      <c r="C178" t="s">
        <v>1521</v>
      </c>
      <c r="D178" t="s">
        <v>123</v>
      </c>
      <c r="E178" t="s">
        <v>102</v>
      </c>
      <c r="F178" t="s">
        <v>236</v>
      </c>
      <c r="G178" s="77">
        <v>90013.55</v>
      </c>
      <c r="H178" s="77">
        <v>-5.2087000000000003</v>
      </c>
      <c r="I178" s="77">
        <v>-4.6885357788500004</v>
      </c>
      <c r="J178" s="78">
        <v>6.0000000000000001E-3</v>
      </c>
      <c r="K178" s="78">
        <v>0</v>
      </c>
    </row>
    <row r="179" spans="2:11">
      <c r="B179" t="s">
        <v>1518</v>
      </c>
      <c r="C179" t="s">
        <v>1522</v>
      </c>
      <c r="D179" t="s">
        <v>123</v>
      </c>
      <c r="E179" t="s">
        <v>102</v>
      </c>
      <c r="F179" t="s">
        <v>236</v>
      </c>
      <c r="G179" s="77">
        <v>449990.42</v>
      </c>
      <c r="H179" s="77">
        <v>-5.2267999999999999</v>
      </c>
      <c r="I179" s="77">
        <v>-23.52009927256</v>
      </c>
      <c r="J179" s="78">
        <v>3.0099999999999998E-2</v>
      </c>
      <c r="K179" s="78">
        <v>-1E-4</v>
      </c>
    </row>
    <row r="180" spans="2:11">
      <c r="B180" t="s">
        <v>1523</v>
      </c>
      <c r="C180" t="s">
        <v>1524</v>
      </c>
      <c r="D180" t="s">
        <v>123</v>
      </c>
      <c r="E180" t="s">
        <v>102</v>
      </c>
      <c r="F180" t="s">
        <v>230</v>
      </c>
      <c r="G180" s="77">
        <v>484839.72</v>
      </c>
      <c r="H180" s="77">
        <v>-1.6256999999999999</v>
      </c>
      <c r="I180" s="77">
        <v>-7.8820393280400003</v>
      </c>
      <c r="J180" s="78">
        <v>1.01E-2</v>
      </c>
      <c r="K180" s="78">
        <v>0</v>
      </c>
    </row>
    <row r="181" spans="2:11">
      <c r="B181" t="s">
        <v>1523</v>
      </c>
      <c r="C181" t="s">
        <v>1525</v>
      </c>
      <c r="D181" t="s">
        <v>123</v>
      </c>
      <c r="E181" t="s">
        <v>102</v>
      </c>
      <c r="F181" t="s">
        <v>230</v>
      </c>
      <c r="G181" s="77">
        <v>361323.54</v>
      </c>
      <c r="H181" s="77">
        <v>-1.6396999999999999</v>
      </c>
      <c r="I181" s="77">
        <v>-5.9246220853800002</v>
      </c>
      <c r="J181" s="78">
        <v>7.6E-3</v>
      </c>
      <c r="K181" s="78">
        <v>0</v>
      </c>
    </row>
    <row r="182" spans="2:11">
      <c r="B182" t="s">
        <v>1523</v>
      </c>
      <c r="C182" t="s">
        <v>1526</v>
      </c>
      <c r="D182" t="s">
        <v>123</v>
      </c>
      <c r="E182" t="s">
        <v>102</v>
      </c>
      <c r="F182" t="s">
        <v>230</v>
      </c>
      <c r="G182" s="77">
        <v>465136.19</v>
      </c>
      <c r="H182" s="77">
        <v>-1.6256999999999999</v>
      </c>
      <c r="I182" s="77">
        <v>-7.5617190408299999</v>
      </c>
      <c r="J182" s="78">
        <v>9.7000000000000003E-3</v>
      </c>
      <c r="K182" s="78">
        <v>0</v>
      </c>
    </row>
    <row r="183" spans="2:11">
      <c r="B183" t="s">
        <v>1523</v>
      </c>
      <c r="C183" t="s">
        <v>1527</v>
      </c>
      <c r="D183" t="s">
        <v>123</v>
      </c>
      <c r="E183" t="s">
        <v>102</v>
      </c>
      <c r="F183" t="s">
        <v>230</v>
      </c>
      <c r="G183" s="77">
        <v>418622.57</v>
      </c>
      <c r="H183" s="77">
        <v>-1.6256999999999999</v>
      </c>
      <c r="I183" s="77">
        <v>-6.80554712049</v>
      </c>
      <c r="J183" s="78">
        <v>8.6999999999999994E-3</v>
      </c>
      <c r="K183" s="78">
        <v>0</v>
      </c>
    </row>
    <row r="184" spans="2:11">
      <c r="B184" t="s">
        <v>1523</v>
      </c>
      <c r="C184" t="s">
        <v>1528</v>
      </c>
      <c r="D184" t="s">
        <v>123</v>
      </c>
      <c r="E184" t="s">
        <v>102</v>
      </c>
      <c r="F184" t="s">
        <v>230</v>
      </c>
      <c r="G184" s="77">
        <v>371799.59</v>
      </c>
      <c r="H184" s="77">
        <v>-1.7101999999999999</v>
      </c>
      <c r="I184" s="77">
        <v>-6.3585165881799997</v>
      </c>
      <c r="J184" s="78">
        <v>8.0999999999999996E-3</v>
      </c>
      <c r="K184" s="78">
        <v>0</v>
      </c>
    </row>
    <row r="185" spans="2:11">
      <c r="B185" t="s">
        <v>1529</v>
      </c>
      <c r="C185" t="s">
        <v>1530</v>
      </c>
      <c r="D185" t="s">
        <v>123</v>
      </c>
      <c r="E185" t="s">
        <v>102</v>
      </c>
      <c r="F185" t="s">
        <v>230</v>
      </c>
      <c r="G185" s="77">
        <v>1239490.95</v>
      </c>
      <c r="H185" s="77">
        <v>-1.4361999999999999</v>
      </c>
      <c r="I185" s="77">
        <v>-17.801569023900001</v>
      </c>
      <c r="J185" s="78">
        <v>2.2800000000000001E-2</v>
      </c>
      <c r="K185" s="78">
        <v>-1E-4</v>
      </c>
    </row>
    <row r="186" spans="2:11">
      <c r="B186" t="s">
        <v>1531</v>
      </c>
      <c r="C186" t="s">
        <v>1532</v>
      </c>
      <c r="D186" t="s">
        <v>123</v>
      </c>
      <c r="E186" t="s">
        <v>102</v>
      </c>
      <c r="F186" t="s">
        <v>230</v>
      </c>
      <c r="G186" s="77">
        <v>373294.83</v>
      </c>
      <c r="H186" s="77">
        <v>-1.2894000000000001</v>
      </c>
      <c r="I186" s="77">
        <v>-4.8132635380200002</v>
      </c>
      <c r="J186" s="78">
        <v>6.1999999999999998E-3</v>
      </c>
      <c r="K186" s="78">
        <v>0</v>
      </c>
    </row>
    <row r="187" spans="2:11">
      <c r="B187" t="s">
        <v>1531</v>
      </c>
      <c r="C187" t="s">
        <v>1533</v>
      </c>
      <c r="D187" t="s">
        <v>123</v>
      </c>
      <c r="E187" t="s">
        <v>102</v>
      </c>
      <c r="F187" t="s">
        <v>230</v>
      </c>
      <c r="G187" s="77">
        <v>466618.54</v>
      </c>
      <c r="H187" s="77">
        <v>-1.2894000000000001</v>
      </c>
      <c r="I187" s="77">
        <v>-6.0165794547599996</v>
      </c>
      <c r="J187" s="78">
        <v>7.7000000000000002E-3</v>
      </c>
      <c r="K187" s="78">
        <v>0</v>
      </c>
    </row>
    <row r="188" spans="2:11">
      <c r="B188" t="s">
        <v>1531</v>
      </c>
      <c r="C188" t="s">
        <v>1534</v>
      </c>
      <c r="D188" t="s">
        <v>123</v>
      </c>
      <c r="E188" t="s">
        <v>102</v>
      </c>
      <c r="F188" t="s">
        <v>230</v>
      </c>
      <c r="G188" s="77">
        <v>745970.95</v>
      </c>
      <c r="H188" s="77">
        <v>-1.3734</v>
      </c>
      <c r="I188" s="77">
        <v>-10.245165027300001</v>
      </c>
      <c r="J188" s="78">
        <v>1.3100000000000001E-2</v>
      </c>
      <c r="K188" s="78">
        <v>0</v>
      </c>
    </row>
    <row r="189" spans="2:11">
      <c r="B189" t="s">
        <v>1531</v>
      </c>
      <c r="C189" t="s">
        <v>1535</v>
      </c>
      <c r="D189" t="s">
        <v>123</v>
      </c>
      <c r="E189" t="s">
        <v>102</v>
      </c>
      <c r="F189" t="s">
        <v>230</v>
      </c>
      <c r="G189" s="77">
        <v>373294.83</v>
      </c>
      <c r="H189" s="77">
        <v>-1.2894000000000001</v>
      </c>
      <c r="I189" s="77">
        <v>-4.8132635380200002</v>
      </c>
      <c r="J189" s="78">
        <v>6.1999999999999998E-3</v>
      </c>
      <c r="K189" s="78">
        <v>0</v>
      </c>
    </row>
    <row r="190" spans="2:11">
      <c r="B190" t="s">
        <v>1536</v>
      </c>
      <c r="C190" t="s">
        <v>1537</v>
      </c>
      <c r="D190" t="s">
        <v>123</v>
      </c>
      <c r="E190" t="s">
        <v>102</v>
      </c>
      <c r="F190" t="s">
        <v>1275</v>
      </c>
      <c r="G190" s="77">
        <v>158858.85</v>
      </c>
      <c r="H190" s="77">
        <v>-3.3672</v>
      </c>
      <c r="I190" s="77">
        <v>-5.3490951971999996</v>
      </c>
      <c r="J190" s="78">
        <v>6.7999999999999996E-3</v>
      </c>
      <c r="K190" s="78">
        <v>0</v>
      </c>
    </row>
    <row r="191" spans="2:11">
      <c r="B191" t="s">
        <v>1536</v>
      </c>
      <c r="C191" t="s">
        <v>1538</v>
      </c>
      <c r="D191" t="s">
        <v>123</v>
      </c>
      <c r="E191" t="s">
        <v>102</v>
      </c>
      <c r="F191" t="s">
        <v>245</v>
      </c>
      <c r="G191" s="77">
        <v>749002.68</v>
      </c>
      <c r="H191" s="77">
        <v>-0.95640000000000003</v>
      </c>
      <c r="I191" s="77">
        <v>-7.1634616315199997</v>
      </c>
      <c r="J191" s="78">
        <v>9.1999999999999998E-3</v>
      </c>
      <c r="K191" s="78">
        <v>0</v>
      </c>
    </row>
    <row r="192" spans="2:11">
      <c r="B192" t="s">
        <v>1536</v>
      </c>
      <c r="C192" t="s">
        <v>1539</v>
      </c>
      <c r="D192" t="s">
        <v>123</v>
      </c>
      <c r="E192" t="s">
        <v>102</v>
      </c>
      <c r="F192" t="s">
        <v>245</v>
      </c>
      <c r="G192" s="77">
        <v>374326.04</v>
      </c>
      <c r="H192" s="77">
        <v>-1.0037</v>
      </c>
      <c r="I192" s="77">
        <v>-3.7571104634800001</v>
      </c>
      <c r="J192" s="78">
        <v>4.7999999999999996E-3</v>
      </c>
      <c r="K192" s="78">
        <v>0</v>
      </c>
    </row>
    <row r="193" spans="2:11">
      <c r="B193" t="s">
        <v>1536</v>
      </c>
      <c r="C193" t="s">
        <v>1540</v>
      </c>
      <c r="D193" t="s">
        <v>123</v>
      </c>
      <c r="E193" t="s">
        <v>102</v>
      </c>
      <c r="F193" t="s">
        <v>245</v>
      </c>
      <c r="G193" s="77">
        <v>561489.05000000005</v>
      </c>
      <c r="H193" s="77">
        <v>-1.0037</v>
      </c>
      <c r="I193" s="77">
        <v>-5.6356655948499998</v>
      </c>
      <c r="J193" s="78">
        <v>7.1999999999999998E-3</v>
      </c>
      <c r="K193" s="78">
        <v>0</v>
      </c>
    </row>
    <row r="194" spans="2:11">
      <c r="B194" t="s">
        <v>1536</v>
      </c>
      <c r="C194" t="s">
        <v>1541</v>
      </c>
      <c r="D194" t="s">
        <v>123</v>
      </c>
      <c r="E194" t="s">
        <v>102</v>
      </c>
      <c r="F194" t="s">
        <v>1275</v>
      </c>
      <c r="G194" s="77">
        <v>775063.71</v>
      </c>
      <c r="H194" s="77">
        <v>-3.6594000000000002</v>
      </c>
      <c r="I194" s="77">
        <v>-28.362681403740002</v>
      </c>
      <c r="J194" s="78">
        <v>3.6299999999999999E-2</v>
      </c>
      <c r="K194" s="78">
        <v>-1E-4</v>
      </c>
    </row>
    <row r="195" spans="2:11">
      <c r="B195" t="s">
        <v>1536</v>
      </c>
      <c r="C195" t="s">
        <v>1542</v>
      </c>
      <c r="D195" t="s">
        <v>123</v>
      </c>
      <c r="E195" t="s">
        <v>102</v>
      </c>
      <c r="F195" t="s">
        <v>1275</v>
      </c>
      <c r="G195" s="77">
        <v>319595.03000000003</v>
      </c>
      <c r="H195" s="77">
        <v>-3.5131000000000001</v>
      </c>
      <c r="I195" s="77">
        <v>-11.227692998929999</v>
      </c>
      <c r="J195" s="78">
        <v>1.44E-2</v>
      </c>
      <c r="K195" s="78">
        <v>0</v>
      </c>
    </row>
    <row r="196" spans="2:11">
      <c r="B196" t="s">
        <v>1543</v>
      </c>
      <c r="C196" t="s">
        <v>1544</v>
      </c>
      <c r="D196" t="s">
        <v>123</v>
      </c>
      <c r="E196" t="s">
        <v>106</v>
      </c>
      <c r="F196" t="s">
        <v>1545</v>
      </c>
      <c r="G196" s="77">
        <v>3610000</v>
      </c>
      <c r="H196" s="77">
        <v>4.3505882352941274</v>
      </c>
      <c r="I196" s="77">
        <v>157.05623529411801</v>
      </c>
      <c r="J196" s="78">
        <v>-0.20100000000000001</v>
      </c>
      <c r="K196" s="78">
        <v>5.9999999999999995E-4</v>
      </c>
    </row>
    <row r="197" spans="2:11">
      <c r="B197" t="s">
        <v>1546</v>
      </c>
      <c r="C197" t="s">
        <v>1547</v>
      </c>
      <c r="D197" t="s">
        <v>123</v>
      </c>
      <c r="E197" t="s">
        <v>106</v>
      </c>
      <c r="F197" t="s">
        <v>1548</v>
      </c>
      <c r="G197" s="77">
        <v>300000</v>
      </c>
      <c r="H197" s="77">
        <v>6.3049999999999997</v>
      </c>
      <c r="I197" s="77">
        <v>18.914999999999999</v>
      </c>
      <c r="J197" s="78">
        <v>-2.4199999999999999E-2</v>
      </c>
      <c r="K197" s="78">
        <v>1E-4</v>
      </c>
    </row>
    <row r="198" spans="2:11">
      <c r="B198" t="s">
        <v>1549</v>
      </c>
      <c r="C198" t="s">
        <v>1550</v>
      </c>
      <c r="D198" t="s">
        <v>123</v>
      </c>
      <c r="E198" t="s">
        <v>106</v>
      </c>
      <c r="F198" t="s">
        <v>1551</v>
      </c>
      <c r="G198" s="77">
        <v>-430000</v>
      </c>
      <c r="H198" s="77">
        <v>2.766025</v>
      </c>
      <c r="I198" s="77">
        <v>-11.893907499999999</v>
      </c>
      <c r="J198" s="78">
        <v>1.52E-2</v>
      </c>
      <c r="K198" s="78">
        <v>0</v>
      </c>
    </row>
    <row r="199" spans="2:11">
      <c r="B199" t="s">
        <v>1552</v>
      </c>
      <c r="C199" t="s">
        <v>1553</v>
      </c>
      <c r="D199" t="s">
        <v>123</v>
      </c>
      <c r="E199" t="s">
        <v>106</v>
      </c>
      <c r="F199" t="s">
        <v>1554</v>
      </c>
      <c r="G199" s="77">
        <v>-900000</v>
      </c>
      <c r="H199" s="77">
        <v>8.5512119402985114</v>
      </c>
      <c r="I199" s="77">
        <v>-76.960907462686606</v>
      </c>
      <c r="J199" s="78">
        <v>9.8500000000000004E-2</v>
      </c>
      <c r="K199" s="78">
        <v>-2.9999999999999997E-4</v>
      </c>
    </row>
    <row r="200" spans="2:11">
      <c r="B200" s="79" t="s">
        <v>1295</v>
      </c>
      <c r="C200" s="16"/>
      <c r="D200" s="16"/>
      <c r="G200" s="81">
        <v>9903763.1899999995</v>
      </c>
      <c r="I200" s="81">
        <v>-348.25416366912594</v>
      </c>
      <c r="J200" s="80">
        <v>0.44569999999999999</v>
      </c>
      <c r="K200" s="80">
        <v>-1.2999999999999999E-3</v>
      </c>
    </row>
    <row r="201" spans="2:11">
      <c r="B201" t="s">
        <v>1555</v>
      </c>
      <c r="C201" t="s">
        <v>1556</v>
      </c>
      <c r="D201" t="s">
        <v>123</v>
      </c>
      <c r="E201" t="s">
        <v>106</v>
      </c>
      <c r="F201" t="s">
        <v>245</v>
      </c>
      <c r="G201" s="77">
        <v>108652.51</v>
      </c>
      <c r="H201" s="77">
        <v>-2.3574000000000002</v>
      </c>
      <c r="I201" s="77">
        <v>-9.4565938075720801</v>
      </c>
      <c r="J201" s="78">
        <v>1.21E-2</v>
      </c>
      <c r="K201" s="78">
        <v>0</v>
      </c>
    </row>
    <row r="202" spans="2:11">
      <c r="B202" t="s">
        <v>1555</v>
      </c>
      <c r="C202" t="s">
        <v>1557</v>
      </c>
      <c r="D202" t="s">
        <v>123</v>
      </c>
      <c r="E202" t="s">
        <v>106</v>
      </c>
      <c r="F202" t="s">
        <v>1275</v>
      </c>
      <c r="G202" s="77">
        <v>55393.69</v>
      </c>
      <c r="H202" s="77">
        <v>-1.6791</v>
      </c>
      <c r="I202" s="77">
        <v>-3.4339862369326801</v>
      </c>
      <c r="J202" s="78">
        <v>4.4000000000000003E-3</v>
      </c>
      <c r="K202" s="78">
        <v>0</v>
      </c>
    </row>
    <row r="203" spans="2:11">
      <c r="B203" t="s">
        <v>1555</v>
      </c>
      <c r="C203" t="s">
        <v>1558</v>
      </c>
      <c r="D203" t="s">
        <v>123</v>
      </c>
      <c r="E203" t="s">
        <v>106</v>
      </c>
      <c r="F203" t="s">
        <v>1275</v>
      </c>
      <c r="G203" s="77">
        <v>111861.48</v>
      </c>
      <c r="H203" s="77">
        <v>0.57899999999999996</v>
      </c>
      <c r="I203" s="77">
        <v>2.3912270622863998</v>
      </c>
      <c r="J203" s="78">
        <v>-3.0999999999999999E-3</v>
      </c>
      <c r="K203" s="78">
        <v>0</v>
      </c>
    </row>
    <row r="204" spans="2:11">
      <c r="B204" t="s">
        <v>1555</v>
      </c>
      <c r="C204" t="s">
        <v>1559</v>
      </c>
      <c r="D204" t="s">
        <v>123</v>
      </c>
      <c r="E204" t="s">
        <v>106</v>
      </c>
      <c r="F204" t="s">
        <v>1275</v>
      </c>
      <c r="G204" s="77">
        <v>86324.43</v>
      </c>
      <c r="H204" s="77">
        <v>0.8982</v>
      </c>
      <c r="I204" s="77">
        <v>2.8626513837199199</v>
      </c>
      <c r="J204" s="78">
        <v>-3.7000000000000002E-3</v>
      </c>
      <c r="K204" s="78">
        <v>0</v>
      </c>
    </row>
    <row r="205" spans="2:11">
      <c r="B205" t="s">
        <v>1555</v>
      </c>
      <c r="C205" t="s">
        <v>1560</v>
      </c>
      <c r="D205" t="s">
        <v>123</v>
      </c>
      <c r="E205" t="s">
        <v>106</v>
      </c>
      <c r="F205" t="s">
        <v>1275</v>
      </c>
      <c r="G205" s="77">
        <v>86375.99</v>
      </c>
      <c r="H205" s="77">
        <v>0.95730000000000004</v>
      </c>
      <c r="I205" s="77">
        <v>3.0528311845808398</v>
      </c>
      <c r="J205" s="78">
        <v>-3.8999999999999998E-3</v>
      </c>
      <c r="K205" s="78">
        <v>0</v>
      </c>
    </row>
    <row r="206" spans="2:11">
      <c r="B206" t="s">
        <v>1555</v>
      </c>
      <c r="C206" t="s">
        <v>1561</v>
      </c>
      <c r="D206" t="s">
        <v>123</v>
      </c>
      <c r="E206" t="s">
        <v>106</v>
      </c>
      <c r="F206" t="s">
        <v>1275</v>
      </c>
      <c r="G206" s="77">
        <v>60959.46</v>
      </c>
      <c r="H206" s="77">
        <v>1.7636000000000001</v>
      </c>
      <c r="I206" s="77">
        <v>3.96919918697952</v>
      </c>
      <c r="J206" s="78">
        <v>-5.1000000000000004E-3</v>
      </c>
      <c r="K206" s="78">
        <v>0</v>
      </c>
    </row>
    <row r="207" spans="2:11">
      <c r="B207" t="s">
        <v>1555</v>
      </c>
      <c r="C207" t="s">
        <v>1562</v>
      </c>
      <c r="D207" t="s">
        <v>123</v>
      </c>
      <c r="E207" t="s">
        <v>106</v>
      </c>
      <c r="F207" t="s">
        <v>1275</v>
      </c>
      <c r="G207" s="77">
        <v>52436.58</v>
      </c>
      <c r="H207" s="77">
        <v>2.1114000000000002</v>
      </c>
      <c r="I207" s="77">
        <v>4.0875828478430396</v>
      </c>
      <c r="J207" s="78">
        <v>-5.1999999999999998E-3</v>
      </c>
      <c r="K207" s="78">
        <v>0</v>
      </c>
    </row>
    <row r="208" spans="2:11">
      <c r="B208" t="s">
        <v>1555</v>
      </c>
      <c r="C208" t="s">
        <v>1563</v>
      </c>
      <c r="D208" t="s">
        <v>123</v>
      </c>
      <c r="E208" t="s">
        <v>106</v>
      </c>
      <c r="F208" t="s">
        <v>1275</v>
      </c>
      <c r="G208" s="77">
        <v>78803.360000000001</v>
      </c>
      <c r="H208" s="77">
        <v>2.2957999999999998</v>
      </c>
      <c r="I208" s="77">
        <v>6.6794465535449596</v>
      </c>
      <c r="J208" s="78">
        <v>-8.5000000000000006E-3</v>
      </c>
      <c r="K208" s="78">
        <v>0</v>
      </c>
    </row>
    <row r="209" spans="2:11">
      <c r="B209" t="s">
        <v>1564</v>
      </c>
      <c r="C209" t="s">
        <v>1565</v>
      </c>
      <c r="D209" t="s">
        <v>123</v>
      </c>
      <c r="E209" t="s">
        <v>106</v>
      </c>
      <c r="F209" t="s">
        <v>236</v>
      </c>
      <c r="G209" s="77">
        <v>274935.76</v>
      </c>
      <c r="H209" s="77">
        <v>-0.3846</v>
      </c>
      <c r="I209" s="77">
        <v>-3.9039316284883201</v>
      </c>
      <c r="J209" s="78">
        <v>5.0000000000000001E-3</v>
      </c>
      <c r="K209" s="78">
        <v>0</v>
      </c>
    </row>
    <row r="210" spans="2:11">
      <c r="B210" t="s">
        <v>1564</v>
      </c>
      <c r="C210" t="s">
        <v>1566</v>
      </c>
      <c r="D210" t="s">
        <v>123</v>
      </c>
      <c r="E210" t="s">
        <v>106</v>
      </c>
      <c r="F210" t="s">
        <v>236</v>
      </c>
      <c r="G210" s="77">
        <v>77462.87</v>
      </c>
      <c r="H210" s="77">
        <v>-0.4239</v>
      </c>
      <c r="I210" s="77">
        <v>-1.21232397109356</v>
      </c>
      <c r="J210" s="78">
        <v>1.6000000000000001E-3</v>
      </c>
      <c r="K210" s="78">
        <v>0</v>
      </c>
    </row>
    <row r="211" spans="2:11">
      <c r="B211" t="s">
        <v>1564</v>
      </c>
      <c r="C211" t="s">
        <v>1567</v>
      </c>
      <c r="D211" t="s">
        <v>123</v>
      </c>
      <c r="E211" t="s">
        <v>106</v>
      </c>
      <c r="F211" t="s">
        <v>236</v>
      </c>
      <c r="G211" s="77">
        <v>58118.98</v>
      </c>
      <c r="H211" s="77">
        <v>-0.3861</v>
      </c>
      <c r="I211" s="77">
        <v>-0.82847513353176006</v>
      </c>
      <c r="J211" s="78">
        <v>1.1000000000000001E-3</v>
      </c>
      <c r="K211" s="78">
        <v>0</v>
      </c>
    </row>
    <row r="212" spans="2:11">
      <c r="B212" t="s">
        <v>1568</v>
      </c>
      <c r="C212" t="s">
        <v>1569</v>
      </c>
      <c r="D212" t="s">
        <v>123</v>
      </c>
      <c r="E212" t="s">
        <v>106</v>
      </c>
      <c r="F212" t="s">
        <v>230</v>
      </c>
      <c r="G212" s="77">
        <v>447245.63</v>
      </c>
      <c r="H212" s="77">
        <v>0.59109999999999996</v>
      </c>
      <c r="I212" s="77">
        <v>9.7604256486895604</v>
      </c>
      <c r="J212" s="78">
        <v>-1.2500000000000001E-2</v>
      </c>
      <c r="K212" s="78">
        <v>0</v>
      </c>
    </row>
    <row r="213" spans="2:11">
      <c r="B213" t="s">
        <v>1568</v>
      </c>
      <c r="C213" t="s">
        <v>1570</v>
      </c>
      <c r="D213" t="s">
        <v>123</v>
      </c>
      <c r="E213" t="s">
        <v>106</v>
      </c>
      <c r="F213" t="s">
        <v>230</v>
      </c>
      <c r="G213" s="77">
        <v>85118.96</v>
      </c>
      <c r="H213" s="77">
        <v>0.56850000000000001</v>
      </c>
      <c r="I213" s="77">
        <v>1.7865635538192</v>
      </c>
      <c r="J213" s="78">
        <v>-2.3E-3</v>
      </c>
      <c r="K213" s="78">
        <v>0</v>
      </c>
    </row>
    <row r="214" spans="2:11">
      <c r="B214" t="s">
        <v>1571</v>
      </c>
      <c r="C214" t="s">
        <v>1572</v>
      </c>
      <c r="D214" t="s">
        <v>123</v>
      </c>
      <c r="E214" t="s">
        <v>106</v>
      </c>
      <c r="F214" t="s">
        <v>1275</v>
      </c>
      <c r="G214" s="77">
        <v>56383.5</v>
      </c>
      <c r="H214" s="77">
        <v>6.5600000000000006E-2</v>
      </c>
      <c r="I214" s="77">
        <v>0.136558130592</v>
      </c>
      <c r="J214" s="78">
        <v>-2.0000000000000001E-4</v>
      </c>
      <c r="K214" s="78">
        <v>0</v>
      </c>
    </row>
    <row r="215" spans="2:11">
      <c r="B215" t="s">
        <v>1573</v>
      </c>
      <c r="C215" t="s">
        <v>1574</v>
      </c>
      <c r="D215" t="s">
        <v>123</v>
      </c>
      <c r="E215" t="s">
        <v>106</v>
      </c>
      <c r="F215" t="s">
        <v>1275</v>
      </c>
      <c r="G215" s="77">
        <v>271820</v>
      </c>
      <c r="H215" s="77">
        <v>-2.2141000000000002</v>
      </c>
      <c r="I215" s="77">
        <v>-22.219809561040002</v>
      </c>
      <c r="J215" s="78">
        <v>2.8400000000000002E-2</v>
      </c>
      <c r="K215" s="78">
        <v>-1E-4</v>
      </c>
    </row>
    <row r="216" spans="2:11">
      <c r="B216" t="s">
        <v>1573</v>
      </c>
      <c r="C216" t="s">
        <v>1575</v>
      </c>
      <c r="D216" t="s">
        <v>123</v>
      </c>
      <c r="E216" t="s">
        <v>106</v>
      </c>
      <c r="F216" t="s">
        <v>1275</v>
      </c>
      <c r="G216" s="77">
        <v>69341.84</v>
      </c>
      <c r="H216" s="77">
        <v>-2.2141000000000002</v>
      </c>
      <c r="I216" s="77">
        <v>-5.6683190324924801</v>
      </c>
      <c r="J216" s="78">
        <v>7.3000000000000001E-3</v>
      </c>
      <c r="K216" s="78">
        <v>0</v>
      </c>
    </row>
    <row r="217" spans="2:11">
      <c r="B217" t="s">
        <v>1576</v>
      </c>
      <c r="C217" t="s">
        <v>1577</v>
      </c>
      <c r="D217" t="s">
        <v>123</v>
      </c>
      <c r="E217" t="s">
        <v>106</v>
      </c>
      <c r="F217" t="s">
        <v>1275</v>
      </c>
      <c r="G217" s="77">
        <v>54683.69</v>
      </c>
      <c r="H217" s="77">
        <v>0.60580000000000001</v>
      </c>
      <c r="I217" s="77">
        <v>1.2230628475218399</v>
      </c>
      <c r="J217" s="78">
        <v>-1.6000000000000001E-3</v>
      </c>
      <c r="K217" s="78">
        <v>0</v>
      </c>
    </row>
    <row r="218" spans="2:11">
      <c r="B218" t="s">
        <v>1578</v>
      </c>
      <c r="C218" t="s">
        <v>1579</v>
      </c>
      <c r="D218" t="s">
        <v>123</v>
      </c>
      <c r="E218" t="s">
        <v>106</v>
      </c>
      <c r="F218" t="s">
        <v>230</v>
      </c>
      <c r="G218" s="77">
        <v>193946.57</v>
      </c>
      <c r="H218" s="77">
        <v>0.224</v>
      </c>
      <c r="I218" s="77">
        <v>1.6039536496255999</v>
      </c>
      <c r="J218" s="78">
        <v>-2.0999999999999999E-3</v>
      </c>
      <c r="K218" s="78">
        <v>0</v>
      </c>
    </row>
    <row r="219" spans="2:11">
      <c r="B219" t="s">
        <v>1578</v>
      </c>
      <c r="C219" t="s">
        <v>1580</v>
      </c>
      <c r="D219" t="s">
        <v>123</v>
      </c>
      <c r="E219" t="s">
        <v>106</v>
      </c>
      <c r="F219" t="s">
        <v>230</v>
      </c>
      <c r="G219" s="77">
        <v>254978.68</v>
      </c>
      <c r="H219" s="77">
        <v>0.20580000000000001</v>
      </c>
      <c r="I219" s="77">
        <v>1.9373626877404799</v>
      </c>
      <c r="J219" s="78">
        <v>-2.5000000000000001E-3</v>
      </c>
      <c r="K219" s="78">
        <v>0</v>
      </c>
    </row>
    <row r="220" spans="2:11">
      <c r="B220" t="s">
        <v>1581</v>
      </c>
      <c r="C220" t="s">
        <v>1582</v>
      </c>
      <c r="D220" t="s">
        <v>123</v>
      </c>
      <c r="E220" t="s">
        <v>106</v>
      </c>
      <c r="F220" t="s">
        <v>245</v>
      </c>
      <c r="G220" s="77">
        <v>56883.64</v>
      </c>
      <c r="H220" s="77">
        <v>0.58520000000000005</v>
      </c>
      <c r="I220" s="77">
        <v>1.22900426224576</v>
      </c>
      <c r="J220" s="78">
        <v>-1.6000000000000001E-3</v>
      </c>
      <c r="K220" s="78">
        <v>0</v>
      </c>
    </row>
    <row r="221" spans="2:11">
      <c r="B221" t="s">
        <v>1581</v>
      </c>
      <c r="C221" t="s">
        <v>1583</v>
      </c>
      <c r="D221" t="s">
        <v>123</v>
      </c>
      <c r="E221" t="s">
        <v>106</v>
      </c>
      <c r="F221" t="s">
        <v>245</v>
      </c>
      <c r="G221" s="77">
        <v>156431.42000000001</v>
      </c>
      <c r="H221" s="77">
        <v>0.58609999999999995</v>
      </c>
      <c r="I221" s="77">
        <v>3.3849900882730402</v>
      </c>
      <c r="J221" s="78">
        <v>-4.3E-3</v>
      </c>
      <c r="K221" s="78">
        <v>0</v>
      </c>
    </row>
    <row r="222" spans="2:11">
      <c r="B222" t="s">
        <v>1584</v>
      </c>
      <c r="C222" t="s">
        <v>1585</v>
      </c>
      <c r="D222" t="s">
        <v>123</v>
      </c>
      <c r="E222" t="s">
        <v>106</v>
      </c>
      <c r="F222" t="s">
        <v>239</v>
      </c>
      <c r="G222" s="77">
        <v>86654.11</v>
      </c>
      <c r="H222" s="77">
        <v>-1.3237000000000001</v>
      </c>
      <c r="I222" s="77">
        <v>-4.2348733564264398</v>
      </c>
      <c r="J222" s="78">
        <v>5.4000000000000003E-3</v>
      </c>
      <c r="K222" s="78">
        <v>0</v>
      </c>
    </row>
    <row r="223" spans="2:11">
      <c r="B223" t="s">
        <v>1584</v>
      </c>
      <c r="C223" t="s">
        <v>1586</v>
      </c>
      <c r="D223" t="s">
        <v>123</v>
      </c>
      <c r="E223" t="s">
        <v>106</v>
      </c>
      <c r="F223" t="s">
        <v>239</v>
      </c>
      <c r="G223" s="77">
        <v>83517.63</v>
      </c>
      <c r="H223" s="77">
        <v>-1.4105000000000001</v>
      </c>
      <c r="I223" s="77">
        <v>-4.3492357038857996</v>
      </c>
      <c r="J223" s="78">
        <v>5.5999999999999999E-3</v>
      </c>
      <c r="K223" s="78">
        <v>0</v>
      </c>
    </row>
    <row r="224" spans="2:11">
      <c r="B224" t="s">
        <v>1584</v>
      </c>
      <c r="C224" t="s">
        <v>1587</v>
      </c>
      <c r="D224" t="s">
        <v>123</v>
      </c>
      <c r="E224" t="s">
        <v>106</v>
      </c>
      <c r="F224" t="s">
        <v>239</v>
      </c>
      <c r="G224" s="77">
        <v>55710.64</v>
      </c>
      <c r="H224" s="77">
        <v>-1.3517999999999999</v>
      </c>
      <c r="I224" s="77">
        <v>-2.78043202517184</v>
      </c>
      <c r="J224" s="78">
        <v>3.5999999999999999E-3</v>
      </c>
      <c r="K224" s="78">
        <v>0</v>
      </c>
    </row>
    <row r="225" spans="2:11">
      <c r="B225" t="s">
        <v>1584</v>
      </c>
      <c r="C225" t="s">
        <v>1588</v>
      </c>
      <c r="D225" t="s">
        <v>123</v>
      </c>
      <c r="E225" t="s">
        <v>106</v>
      </c>
      <c r="F225" t="s">
        <v>1275</v>
      </c>
      <c r="G225" s="77">
        <v>104863.85</v>
      </c>
      <c r="H225" s="77">
        <v>8.6099999999999996E-2</v>
      </c>
      <c r="I225" s="77">
        <v>0.3333424647462</v>
      </c>
      <c r="J225" s="78">
        <v>-4.0000000000000002E-4</v>
      </c>
      <c r="K225" s="78">
        <v>0</v>
      </c>
    </row>
    <row r="226" spans="2:11">
      <c r="B226" t="s">
        <v>1589</v>
      </c>
      <c r="C226" t="s">
        <v>1590</v>
      </c>
      <c r="D226" t="s">
        <v>123</v>
      </c>
      <c r="E226" t="s">
        <v>106</v>
      </c>
      <c r="F226" t="s">
        <v>230</v>
      </c>
      <c r="G226" s="77">
        <v>407925.76000000001</v>
      </c>
      <c r="H226" s="77">
        <v>1.1330999999999987</v>
      </c>
      <c r="I226" s="77">
        <v>17.065187455979501</v>
      </c>
      <c r="J226" s="78">
        <v>-2.18E-2</v>
      </c>
      <c r="K226" s="78">
        <v>1E-4</v>
      </c>
    </row>
    <row r="227" spans="2:11">
      <c r="B227" t="s">
        <v>1589</v>
      </c>
      <c r="C227" t="s">
        <v>1591</v>
      </c>
      <c r="D227" t="s">
        <v>123</v>
      </c>
      <c r="E227" t="s">
        <v>106</v>
      </c>
      <c r="F227" t="s">
        <v>230</v>
      </c>
      <c r="G227" s="77">
        <v>352435.73</v>
      </c>
      <c r="H227" s="77">
        <v>1.130399999999997</v>
      </c>
      <c r="I227" s="77">
        <v>14.708682452168601</v>
      </c>
      <c r="J227" s="78">
        <v>-1.8800000000000001E-2</v>
      </c>
      <c r="K227" s="78">
        <v>1E-4</v>
      </c>
    </row>
    <row r="228" spans="2:11">
      <c r="B228" t="s">
        <v>1592</v>
      </c>
      <c r="C228" t="s">
        <v>1593</v>
      </c>
      <c r="D228" t="s">
        <v>123</v>
      </c>
      <c r="E228" t="s">
        <v>106</v>
      </c>
      <c r="F228" t="s">
        <v>239</v>
      </c>
      <c r="G228" s="77">
        <v>229947.1</v>
      </c>
      <c r="H228" s="77">
        <v>-2.0785</v>
      </c>
      <c r="I228" s="77">
        <v>-17.645731148162</v>
      </c>
      <c r="J228" s="78">
        <v>2.2599999999999999E-2</v>
      </c>
      <c r="K228" s="78">
        <v>-1E-4</v>
      </c>
    </row>
    <row r="229" spans="2:11">
      <c r="B229" t="s">
        <v>1592</v>
      </c>
      <c r="C229" t="s">
        <v>1594</v>
      </c>
      <c r="D229" t="s">
        <v>123</v>
      </c>
      <c r="E229" t="s">
        <v>106</v>
      </c>
      <c r="F229" t="s">
        <v>239</v>
      </c>
      <c r="G229" s="77">
        <v>193384.77</v>
      </c>
      <c r="H229" s="77">
        <v>-2.071799999999997</v>
      </c>
      <c r="I229" s="77">
        <v>-14.792166594663099</v>
      </c>
      <c r="J229" s="78">
        <v>1.89E-2</v>
      </c>
      <c r="K229" s="78">
        <v>-1E-4</v>
      </c>
    </row>
    <row r="230" spans="2:11">
      <c r="B230" t="s">
        <v>1592</v>
      </c>
      <c r="C230" t="s">
        <v>1595</v>
      </c>
      <c r="D230" t="s">
        <v>123</v>
      </c>
      <c r="E230" t="s">
        <v>106</v>
      </c>
      <c r="F230" t="s">
        <v>239</v>
      </c>
      <c r="G230" s="77">
        <v>69061.48</v>
      </c>
      <c r="H230" s="77">
        <v>-2.0785</v>
      </c>
      <c r="I230" s="77">
        <v>-5.2996550457655998</v>
      </c>
      <c r="J230" s="78">
        <v>6.7999999999999996E-3</v>
      </c>
      <c r="K230" s="78">
        <v>0</v>
      </c>
    </row>
    <row r="231" spans="2:11">
      <c r="B231" t="s">
        <v>1592</v>
      </c>
      <c r="C231" t="s">
        <v>1596</v>
      </c>
      <c r="D231" t="s">
        <v>123</v>
      </c>
      <c r="E231" t="s">
        <v>106</v>
      </c>
      <c r="F231" t="s">
        <v>239</v>
      </c>
      <c r="G231" s="77">
        <v>88567.81</v>
      </c>
      <c r="H231" s="77">
        <v>-1.8835999999999999</v>
      </c>
      <c r="I231" s="77">
        <v>-6.1592279897387199</v>
      </c>
      <c r="J231" s="78">
        <v>7.9000000000000008E-3</v>
      </c>
      <c r="K231" s="78">
        <v>0</v>
      </c>
    </row>
    <row r="232" spans="2:11">
      <c r="B232" t="s">
        <v>1597</v>
      </c>
      <c r="C232" t="s">
        <v>1598</v>
      </c>
      <c r="D232" t="s">
        <v>123</v>
      </c>
      <c r="E232" t="s">
        <v>106</v>
      </c>
      <c r="F232" t="s">
        <v>236</v>
      </c>
      <c r="G232" s="77">
        <v>149869.75</v>
      </c>
      <c r="H232" s="77">
        <v>-3.9828000000000001</v>
      </c>
      <c r="I232" s="77">
        <v>-22.037593791875999</v>
      </c>
      <c r="J232" s="78">
        <v>2.8199999999999999E-2</v>
      </c>
      <c r="K232" s="78">
        <v>-1E-4</v>
      </c>
    </row>
    <row r="233" spans="2:11">
      <c r="B233" t="s">
        <v>1597</v>
      </c>
      <c r="C233" t="s">
        <v>1599</v>
      </c>
      <c r="D233" t="s">
        <v>123</v>
      </c>
      <c r="E233" t="s">
        <v>106</v>
      </c>
      <c r="F233" t="s">
        <v>236</v>
      </c>
      <c r="G233" s="77">
        <v>219706.7</v>
      </c>
      <c r="H233" s="77">
        <v>-3.9392999999999998</v>
      </c>
      <c r="I233" s="77">
        <v>-31.9539130742052</v>
      </c>
      <c r="J233" s="78">
        <v>4.0899999999999999E-2</v>
      </c>
      <c r="K233" s="78">
        <v>-1E-4</v>
      </c>
    </row>
    <row r="234" spans="2:11">
      <c r="B234" t="s">
        <v>1597</v>
      </c>
      <c r="C234" t="s">
        <v>1600</v>
      </c>
      <c r="D234" t="s">
        <v>123</v>
      </c>
      <c r="E234" t="s">
        <v>106</v>
      </c>
      <c r="F234" t="s">
        <v>236</v>
      </c>
      <c r="G234" s="77">
        <v>235297.56</v>
      </c>
      <c r="H234" s="77">
        <v>-3.9845999999999977</v>
      </c>
      <c r="I234" s="77">
        <v>-34.6149609977059</v>
      </c>
      <c r="J234" s="78">
        <v>4.4299999999999999E-2</v>
      </c>
      <c r="K234" s="78">
        <v>-1E-4</v>
      </c>
    </row>
    <row r="235" spans="2:11">
      <c r="B235" t="s">
        <v>1601</v>
      </c>
      <c r="C235" t="s">
        <v>1602</v>
      </c>
      <c r="D235" t="s">
        <v>123</v>
      </c>
      <c r="E235" t="s">
        <v>106</v>
      </c>
      <c r="F235" t="s">
        <v>245</v>
      </c>
      <c r="G235" s="77">
        <v>193037.77</v>
      </c>
      <c r="H235" s="77">
        <v>-1.4185999999999943</v>
      </c>
      <c r="I235" s="77">
        <v>-10.1102976088722</v>
      </c>
      <c r="J235" s="78">
        <v>1.29E-2</v>
      </c>
      <c r="K235" s="78">
        <v>0</v>
      </c>
    </row>
    <row r="236" spans="2:11">
      <c r="B236" t="s">
        <v>1601</v>
      </c>
      <c r="C236" t="s">
        <v>1603</v>
      </c>
      <c r="D236" t="s">
        <v>123</v>
      </c>
      <c r="E236" t="s">
        <v>106</v>
      </c>
      <c r="F236" t="s">
        <v>245</v>
      </c>
      <c r="G236" s="77">
        <v>138319.35</v>
      </c>
      <c r="H236" s="77">
        <v>-1.4363999999999999</v>
      </c>
      <c r="I236" s="77">
        <v>-7.3353362774328001</v>
      </c>
      <c r="J236" s="78">
        <v>9.4000000000000004E-3</v>
      </c>
      <c r="K236" s="78">
        <v>0</v>
      </c>
    </row>
    <row r="237" spans="2:11">
      <c r="B237" t="s">
        <v>1601</v>
      </c>
      <c r="C237" t="s">
        <v>1604</v>
      </c>
      <c r="D237" t="s">
        <v>123</v>
      </c>
      <c r="E237" t="s">
        <v>106</v>
      </c>
      <c r="F237" t="s">
        <v>245</v>
      </c>
      <c r="G237" s="77">
        <v>64240.23</v>
      </c>
      <c r="H237" s="77">
        <v>-1.5853999999999999</v>
      </c>
      <c r="I237" s="77">
        <v>-3.7601713269026402</v>
      </c>
      <c r="J237" s="78">
        <v>4.7999999999999996E-3</v>
      </c>
      <c r="K237" s="78">
        <v>0</v>
      </c>
    </row>
    <row r="238" spans="2:11">
      <c r="B238" t="s">
        <v>1605</v>
      </c>
      <c r="C238" t="s">
        <v>1606</v>
      </c>
      <c r="D238" t="s">
        <v>123</v>
      </c>
      <c r="E238" t="s">
        <v>106</v>
      </c>
      <c r="F238" t="s">
        <v>245</v>
      </c>
      <c r="G238" s="77">
        <v>28181.06</v>
      </c>
      <c r="H238" s="77">
        <v>4.4668999999999999</v>
      </c>
      <c r="I238" s="77">
        <v>4.6475625876648801</v>
      </c>
      <c r="J238" s="78">
        <v>-5.8999999999999999E-3</v>
      </c>
      <c r="K238" s="78">
        <v>0</v>
      </c>
    </row>
    <row r="239" spans="2:11">
      <c r="B239" t="s">
        <v>1605</v>
      </c>
      <c r="C239" t="s">
        <v>1607</v>
      </c>
      <c r="D239" t="s">
        <v>123</v>
      </c>
      <c r="E239" t="s">
        <v>106</v>
      </c>
      <c r="F239" t="s">
        <v>245</v>
      </c>
      <c r="G239" s="77">
        <v>27488.880000000001</v>
      </c>
      <c r="H239" s="77">
        <v>4.4122000000000003</v>
      </c>
      <c r="I239" s="77">
        <v>4.47789522952512</v>
      </c>
      <c r="J239" s="78">
        <v>-5.7000000000000002E-3</v>
      </c>
      <c r="K239" s="78">
        <v>0</v>
      </c>
    </row>
    <row r="240" spans="2:11">
      <c r="B240" t="s">
        <v>1605</v>
      </c>
      <c r="C240" t="s">
        <v>1608</v>
      </c>
      <c r="D240" t="s">
        <v>123</v>
      </c>
      <c r="E240" t="s">
        <v>106</v>
      </c>
      <c r="F240" t="s">
        <v>245</v>
      </c>
      <c r="G240" s="77">
        <v>77980.31</v>
      </c>
      <c r="H240" s="77">
        <v>3.5655000000000001</v>
      </c>
      <c r="I240" s="77">
        <v>10.265192322660599</v>
      </c>
      <c r="J240" s="78">
        <v>-1.3100000000000001E-2</v>
      </c>
      <c r="K240" s="78">
        <v>0</v>
      </c>
    </row>
    <row r="241" spans="2:11">
      <c r="B241" t="s">
        <v>1605</v>
      </c>
      <c r="C241" t="s">
        <v>1609</v>
      </c>
      <c r="D241" t="s">
        <v>123</v>
      </c>
      <c r="E241" t="s">
        <v>106</v>
      </c>
      <c r="F241" t="s">
        <v>245</v>
      </c>
      <c r="G241" s="77">
        <v>111104.86</v>
      </c>
      <c r="H241" s="77">
        <v>3.080099999999995</v>
      </c>
      <c r="I241" s="77">
        <v>12.634543807239099</v>
      </c>
      <c r="J241" s="78">
        <v>-1.6199999999999999E-2</v>
      </c>
      <c r="K241" s="78">
        <v>0</v>
      </c>
    </row>
    <row r="242" spans="2:11">
      <c r="B242" t="s">
        <v>1605</v>
      </c>
      <c r="C242" t="s">
        <v>1610</v>
      </c>
      <c r="D242" t="s">
        <v>123</v>
      </c>
      <c r="E242" t="s">
        <v>106</v>
      </c>
      <c r="F242" t="s">
        <v>1275</v>
      </c>
      <c r="G242" s="77">
        <v>65118.94</v>
      </c>
      <c r="H242" s="77">
        <v>3.5364</v>
      </c>
      <c r="I242" s="77">
        <v>8.5021819888387196</v>
      </c>
      <c r="J242" s="78">
        <v>-1.09E-2</v>
      </c>
      <c r="K242" s="78">
        <v>0</v>
      </c>
    </row>
    <row r="243" spans="2:11">
      <c r="B243" t="s">
        <v>1605</v>
      </c>
      <c r="C243" t="s">
        <v>1611</v>
      </c>
      <c r="D243" t="s">
        <v>123</v>
      </c>
      <c r="E243" t="s">
        <v>106</v>
      </c>
      <c r="F243" t="s">
        <v>1275</v>
      </c>
      <c r="G243" s="77">
        <v>52095.9</v>
      </c>
      <c r="H243" s="77">
        <v>3.5377999999999998</v>
      </c>
      <c r="I243" s="77">
        <v>6.8045359857383998</v>
      </c>
      <c r="J243" s="78">
        <v>-8.6999999999999994E-3</v>
      </c>
      <c r="K243" s="78">
        <v>0</v>
      </c>
    </row>
    <row r="244" spans="2:11">
      <c r="B244" t="s">
        <v>1605</v>
      </c>
      <c r="C244" t="s">
        <v>1612</v>
      </c>
      <c r="D244" t="s">
        <v>123</v>
      </c>
      <c r="E244" t="s">
        <v>106</v>
      </c>
      <c r="F244" t="s">
        <v>1275</v>
      </c>
      <c r="G244" s="77">
        <v>65242.3</v>
      </c>
      <c r="H244" s="77">
        <v>3.7181000000000002</v>
      </c>
      <c r="I244" s="77">
        <v>8.9559574466595997</v>
      </c>
      <c r="J244" s="78">
        <v>-1.15E-2</v>
      </c>
      <c r="K244" s="78">
        <v>0</v>
      </c>
    </row>
    <row r="245" spans="2:11">
      <c r="B245" t="s">
        <v>1605</v>
      </c>
      <c r="C245" t="s">
        <v>1613</v>
      </c>
      <c r="D245" t="s">
        <v>123</v>
      </c>
      <c r="E245" t="s">
        <v>106</v>
      </c>
      <c r="F245" t="s">
        <v>1275</v>
      </c>
      <c r="G245" s="77">
        <v>55905.8</v>
      </c>
      <c r="H245" s="77">
        <v>3.6903000000000001</v>
      </c>
      <c r="I245" s="77">
        <v>7.6169346944807996</v>
      </c>
      <c r="J245" s="78">
        <v>-9.7000000000000003E-3</v>
      </c>
      <c r="K245" s="78">
        <v>0</v>
      </c>
    </row>
    <row r="246" spans="2:11">
      <c r="B246" t="s">
        <v>1605</v>
      </c>
      <c r="C246" t="s">
        <v>1614</v>
      </c>
      <c r="D246" t="s">
        <v>123</v>
      </c>
      <c r="E246" t="s">
        <v>106</v>
      </c>
      <c r="F246" t="s">
        <v>1275</v>
      </c>
      <c r="G246" s="77">
        <v>5568.04</v>
      </c>
      <c r="H246" s="77">
        <v>3.3018999999999998</v>
      </c>
      <c r="I246" s="77">
        <v>0.67877830830992003</v>
      </c>
      <c r="J246" s="78">
        <v>-8.9999999999999998E-4</v>
      </c>
      <c r="K246" s="78">
        <v>0</v>
      </c>
    </row>
    <row r="247" spans="2:11">
      <c r="B247" t="s">
        <v>1605</v>
      </c>
      <c r="C247" t="s">
        <v>1615</v>
      </c>
      <c r="D247" t="s">
        <v>123</v>
      </c>
      <c r="E247" t="s">
        <v>106</v>
      </c>
      <c r="F247" t="s">
        <v>1275</v>
      </c>
      <c r="G247" s="77">
        <v>74444.210000000006</v>
      </c>
      <c r="H247" s="77">
        <v>3.5655000000000001</v>
      </c>
      <c r="I247" s="77">
        <v>9.7997062714745997</v>
      </c>
      <c r="J247" s="78">
        <v>-1.2500000000000001E-2</v>
      </c>
      <c r="K247" s="78">
        <v>0</v>
      </c>
    </row>
    <row r="248" spans="2:11">
      <c r="B248" t="s">
        <v>1605</v>
      </c>
      <c r="C248" t="s">
        <v>1616</v>
      </c>
      <c r="D248" t="s">
        <v>123</v>
      </c>
      <c r="E248" t="s">
        <v>106</v>
      </c>
      <c r="F248" t="s">
        <v>1275</v>
      </c>
      <c r="G248" s="77">
        <v>65185.74</v>
      </c>
      <c r="H248" s="77">
        <v>3.6349</v>
      </c>
      <c r="I248" s="77">
        <v>8.7479594223559207</v>
      </c>
      <c r="J248" s="78">
        <v>-1.12E-2</v>
      </c>
      <c r="K248" s="78">
        <v>0</v>
      </c>
    </row>
    <row r="249" spans="2:11">
      <c r="B249" t="s">
        <v>1605</v>
      </c>
      <c r="C249" t="s">
        <v>1617</v>
      </c>
      <c r="D249" t="s">
        <v>123</v>
      </c>
      <c r="E249" t="s">
        <v>106</v>
      </c>
      <c r="F249" t="s">
        <v>1275</v>
      </c>
      <c r="G249" s="77">
        <v>65191.39</v>
      </c>
      <c r="H249" s="77">
        <v>3.6432000000000002</v>
      </c>
      <c r="I249" s="77">
        <v>8.7686946440121591</v>
      </c>
      <c r="J249" s="78">
        <v>-1.12E-2</v>
      </c>
      <c r="K249" s="78">
        <v>0</v>
      </c>
    </row>
    <row r="250" spans="2:11">
      <c r="B250" t="s">
        <v>1605</v>
      </c>
      <c r="C250" t="s">
        <v>1618</v>
      </c>
      <c r="D250" t="s">
        <v>123</v>
      </c>
      <c r="E250" t="s">
        <v>106</v>
      </c>
      <c r="F250" t="s">
        <v>1275</v>
      </c>
      <c r="G250" s="77">
        <v>52032.07</v>
      </c>
      <c r="H250" s="77">
        <v>3.4199000000000002</v>
      </c>
      <c r="I250" s="77">
        <v>6.5697100610455603</v>
      </c>
      <c r="J250" s="78">
        <v>-8.3999999999999995E-3</v>
      </c>
      <c r="K250" s="78">
        <v>0</v>
      </c>
    </row>
    <row r="251" spans="2:11">
      <c r="B251" t="s">
        <v>1619</v>
      </c>
      <c r="C251" t="s">
        <v>1620</v>
      </c>
      <c r="D251" t="s">
        <v>123</v>
      </c>
      <c r="E251" t="s">
        <v>120</v>
      </c>
      <c r="F251" t="s">
        <v>236</v>
      </c>
      <c r="G251" s="77">
        <v>66100.600000000006</v>
      </c>
      <c r="H251" s="77">
        <v>-5.5659999999999998</v>
      </c>
      <c r="I251" s="77">
        <v>-9.0087896970456001</v>
      </c>
      <c r="J251" s="78">
        <v>1.15E-2</v>
      </c>
      <c r="K251" s="78">
        <v>0</v>
      </c>
    </row>
    <row r="252" spans="2:11">
      <c r="B252" t="s">
        <v>1619</v>
      </c>
      <c r="C252" t="s">
        <v>1621</v>
      </c>
      <c r="D252" t="s">
        <v>123</v>
      </c>
      <c r="E252" t="s">
        <v>120</v>
      </c>
      <c r="F252" t="s">
        <v>236</v>
      </c>
      <c r="G252" s="77">
        <v>117477.02</v>
      </c>
      <c r="H252" s="77">
        <v>-5.5026999999999848</v>
      </c>
      <c r="I252" s="77">
        <v>-15.8287493787016</v>
      </c>
      <c r="J252" s="78">
        <v>2.0299999999999999E-2</v>
      </c>
      <c r="K252" s="78">
        <v>-1E-4</v>
      </c>
    </row>
    <row r="253" spans="2:11">
      <c r="B253" t="s">
        <v>1619</v>
      </c>
      <c r="C253" t="s">
        <v>1622</v>
      </c>
      <c r="D253" t="s">
        <v>123</v>
      </c>
      <c r="E253" t="s">
        <v>120</v>
      </c>
      <c r="F253" t="s">
        <v>245</v>
      </c>
      <c r="G253" s="77">
        <v>134958.46</v>
      </c>
      <c r="H253" s="77">
        <v>-2.1538999999999988</v>
      </c>
      <c r="I253" s="77">
        <v>-7.1177625429750799</v>
      </c>
      <c r="J253" s="78">
        <v>9.1000000000000004E-3</v>
      </c>
      <c r="K253" s="78">
        <v>0</v>
      </c>
    </row>
    <row r="254" spans="2:11">
      <c r="B254" t="s">
        <v>1619</v>
      </c>
      <c r="C254" t="s">
        <v>1623</v>
      </c>
      <c r="D254" t="s">
        <v>123</v>
      </c>
      <c r="E254" t="s">
        <v>120</v>
      </c>
      <c r="F254" t="s">
        <v>1275</v>
      </c>
      <c r="G254" s="77">
        <v>128900.15</v>
      </c>
      <c r="H254" s="77">
        <v>-2.5051999999999999</v>
      </c>
      <c r="I254" s="77">
        <v>-7.9070351774290799</v>
      </c>
      <c r="J254" s="78">
        <v>1.01E-2</v>
      </c>
      <c r="K254" s="78">
        <v>0</v>
      </c>
    </row>
    <row r="255" spans="2:11">
      <c r="B255" t="s">
        <v>1624</v>
      </c>
      <c r="C255" t="s">
        <v>1625</v>
      </c>
      <c r="D255" t="s">
        <v>123</v>
      </c>
      <c r="E255" t="s">
        <v>116</v>
      </c>
      <c r="F255" t="s">
        <v>230</v>
      </c>
      <c r="G255" s="77">
        <v>117556.94</v>
      </c>
      <c r="H255" s="77">
        <v>1.5887999999999989</v>
      </c>
      <c r="I255" s="77">
        <v>5.2001746899450199</v>
      </c>
      <c r="J255" s="78">
        <v>-6.7000000000000002E-3</v>
      </c>
      <c r="K255" s="78">
        <v>0</v>
      </c>
    </row>
    <row r="256" spans="2:11">
      <c r="B256" t="s">
        <v>1626</v>
      </c>
      <c r="C256" t="s">
        <v>1627</v>
      </c>
      <c r="D256" t="s">
        <v>123</v>
      </c>
      <c r="E256" t="s">
        <v>110</v>
      </c>
      <c r="F256" t="s">
        <v>1275</v>
      </c>
      <c r="G256" s="77">
        <v>77340.09</v>
      </c>
      <c r="H256" s="77">
        <v>1.798</v>
      </c>
      <c r="I256" s="77">
        <v>5.6087444717278796</v>
      </c>
      <c r="J256" s="78">
        <v>-7.1999999999999998E-3</v>
      </c>
      <c r="K256" s="78">
        <v>0</v>
      </c>
    </row>
    <row r="257" spans="2:11">
      <c r="B257" t="s">
        <v>1628</v>
      </c>
      <c r="C257" t="s">
        <v>1629</v>
      </c>
      <c r="D257" t="s">
        <v>123</v>
      </c>
      <c r="E257" t="s">
        <v>110</v>
      </c>
      <c r="F257" t="s">
        <v>1275</v>
      </c>
      <c r="G257" s="77">
        <v>95463.45</v>
      </c>
      <c r="H257" s="77">
        <v>-9.0899999999999995E-2</v>
      </c>
      <c r="I257" s="77">
        <v>-0.35000343182006999</v>
      </c>
      <c r="J257" s="78">
        <v>4.0000000000000002E-4</v>
      </c>
      <c r="K257" s="78">
        <v>0</v>
      </c>
    </row>
    <row r="258" spans="2:11">
      <c r="B258" t="s">
        <v>1630</v>
      </c>
      <c r="C258" t="s">
        <v>1631</v>
      </c>
      <c r="D258" t="s">
        <v>123</v>
      </c>
      <c r="E258" t="s">
        <v>110</v>
      </c>
      <c r="F258" t="s">
        <v>245</v>
      </c>
      <c r="G258" s="77">
        <v>40912.910000000003</v>
      </c>
      <c r="H258" s="77">
        <v>0.82129999999999881</v>
      </c>
      <c r="I258" s="77">
        <v>1.3552939114963201</v>
      </c>
      <c r="J258" s="78">
        <v>-1.6999999999999999E-3</v>
      </c>
      <c r="K258" s="78">
        <v>0</v>
      </c>
    </row>
    <row r="259" spans="2:11">
      <c r="B259" t="s">
        <v>1630</v>
      </c>
      <c r="C259" t="s">
        <v>1632</v>
      </c>
      <c r="D259" t="s">
        <v>123</v>
      </c>
      <c r="E259" t="s">
        <v>110</v>
      </c>
      <c r="F259" t="s">
        <v>245</v>
      </c>
      <c r="G259" s="77">
        <v>103120.12</v>
      </c>
      <c r="H259" s="77">
        <v>0.82129999999999903</v>
      </c>
      <c r="I259" s="77">
        <v>3.4159894954616998</v>
      </c>
      <c r="J259" s="78">
        <v>-4.4000000000000003E-3</v>
      </c>
      <c r="K259" s="78">
        <v>0</v>
      </c>
    </row>
    <row r="260" spans="2:11">
      <c r="B260" t="s">
        <v>1633</v>
      </c>
      <c r="C260" t="s">
        <v>1634</v>
      </c>
      <c r="D260" t="s">
        <v>123</v>
      </c>
      <c r="E260" t="s">
        <v>113</v>
      </c>
      <c r="F260" t="s">
        <v>1275</v>
      </c>
      <c r="G260" s="77">
        <v>64450.080000000002</v>
      </c>
      <c r="H260" s="77">
        <v>1.4098999999999986</v>
      </c>
      <c r="I260" s="77">
        <v>4.2450881947388597</v>
      </c>
      <c r="J260" s="78">
        <v>-5.4000000000000003E-3</v>
      </c>
      <c r="K260" s="78">
        <v>0</v>
      </c>
    </row>
    <row r="261" spans="2:11">
      <c r="B261" t="s">
        <v>1635</v>
      </c>
      <c r="C261" t="s">
        <v>1636</v>
      </c>
      <c r="D261" t="s">
        <v>123</v>
      </c>
      <c r="E261" t="s">
        <v>200</v>
      </c>
      <c r="F261" t="s">
        <v>236</v>
      </c>
      <c r="G261" s="77">
        <v>399590.47</v>
      </c>
      <c r="H261" s="77">
        <v>-1093.4400000000003</v>
      </c>
      <c r="I261" s="77">
        <v>-111.857989382336</v>
      </c>
      <c r="J261" s="78">
        <v>0.1431</v>
      </c>
      <c r="K261" s="78">
        <v>-4.0000000000000002E-4</v>
      </c>
    </row>
    <row r="262" spans="2:11">
      <c r="B262" t="s">
        <v>1635</v>
      </c>
      <c r="C262" t="s">
        <v>1637</v>
      </c>
      <c r="D262" t="s">
        <v>123</v>
      </c>
      <c r="E262" t="s">
        <v>200</v>
      </c>
      <c r="F262" t="s">
        <v>236</v>
      </c>
      <c r="G262" s="77">
        <v>180457.63</v>
      </c>
      <c r="H262" s="77">
        <v>-1110.3100000000011</v>
      </c>
      <c r="I262" s="77">
        <v>-51.295164897428499</v>
      </c>
      <c r="J262" s="78">
        <v>6.5600000000000006E-2</v>
      </c>
      <c r="K262" s="78">
        <v>-2.0000000000000001E-4</v>
      </c>
    </row>
    <row r="263" spans="2:11">
      <c r="B263" t="s">
        <v>1635</v>
      </c>
      <c r="C263" t="s">
        <v>1638</v>
      </c>
      <c r="D263" t="s">
        <v>123</v>
      </c>
      <c r="E263" t="s">
        <v>200</v>
      </c>
      <c r="F263" t="s">
        <v>236</v>
      </c>
      <c r="G263" s="77">
        <v>232020.27</v>
      </c>
      <c r="H263" s="77">
        <v>-1088.1899999999998</v>
      </c>
      <c r="I263" s="77">
        <v>-64.6379520498689</v>
      </c>
      <c r="J263" s="78">
        <v>8.2699999999999996E-2</v>
      </c>
      <c r="K263" s="78">
        <v>-2.0000000000000001E-4</v>
      </c>
    </row>
    <row r="264" spans="2:11">
      <c r="B264" t="s">
        <v>1635</v>
      </c>
      <c r="C264" t="s">
        <v>1639</v>
      </c>
      <c r="D264" t="s">
        <v>123</v>
      </c>
      <c r="E264" t="s">
        <v>200</v>
      </c>
      <c r="F264" t="s">
        <v>236</v>
      </c>
      <c r="G264" s="77">
        <v>458291.59</v>
      </c>
      <c r="H264" s="77">
        <v>-1076.0499999999984</v>
      </c>
      <c r="I264" s="77">
        <v>-126.24996579404601</v>
      </c>
      <c r="J264" s="78">
        <v>0.16159999999999999</v>
      </c>
      <c r="K264" s="78">
        <v>-5.0000000000000001E-4</v>
      </c>
    </row>
    <row r="265" spans="2:11">
      <c r="B265" t="s">
        <v>1635</v>
      </c>
      <c r="C265" t="s">
        <v>1640</v>
      </c>
      <c r="D265" t="s">
        <v>123</v>
      </c>
      <c r="E265" t="s">
        <v>200</v>
      </c>
      <c r="F265" t="s">
        <v>239</v>
      </c>
      <c r="G265" s="77">
        <v>40216.85</v>
      </c>
      <c r="H265" s="77">
        <v>-742.68</v>
      </c>
      <c r="I265" s="77">
        <v>-7.6465707229495798</v>
      </c>
      <c r="J265" s="78">
        <v>9.7999999999999997E-3</v>
      </c>
      <c r="K265" s="78">
        <v>0</v>
      </c>
    </row>
    <row r="266" spans="2:11">
      <c r="B266" t="s">
        <v>1635</v>
      </c>
      <c r="C266" t="s">
        <v>1641</v>
      </c>
      <c r="D266" t="s">
        <v>123</v>
      </c>
      <c r="E266" t="s">
        <v>200</v>
      </c>
      <c r="F266" t="s">
        <v>239</v>
      </c>
      <c r="G266" s="77">
        <v>180202.41</v>
      </c>
      <c r="H266" s="77">
        <v>-741.07999999999936</v>
      </c>
      <c r="I266" s="77">
        <v>-34.188702356736798</v>
      </c>
      <c r="J266" s="78">
        <v>4.3799999999999999E-2</v>
      </c>
      <c r="K266" s="78">
        <v>-1E-4</v>
      </c>
    </row>
    <row r="267" spans="2:11">
      <c r="B267" t="s">
        <v>1635</v>
      </c>
      <c r="C267" t="s">
        <v>1642</v>
      </c>
      <c r="D267" t="s">
        <v>123</v>
      </c>
      <c r="E267" t="s">
        <v>200</v>
      </c>
      <c r="F267" t="s">
        <v>239</v>
      </c>
      <c r="G267" s="77">
        <v>56200.47</v>
      </c>
      <c r="H267" s="77">
        <v>-741.08000000000163</v>
      </c>
      <c r="I267" s="77">
        <v>-10.6625718331887</v>
      </c>
      <c r="J267" s="78">
        <v>1.3599999999999999E-2</v>
      </c>
      <c r="K267" s="78">
        <v>0</v>
      </c>
    </row>
    <row r="268" spans="2:11">
      <c r="B268" t="s">
        <v>1643</v>
      </c>
      <c r="C268" t="s">
        <v>1644</v>
      </c>
      <c r="D268" t="s">
        <v>123</v>
      </c>
      <c r="E268" t="s">
        <v>113</v>
      </c>
      <c r="F268" t="s">
        <v>1645</v>
      </c>
      <c r="G268" s="77">
        <v>-110000</v>
      </c>
      <c r="H268" s="77">
        <v>17.857022222222181</v>
      </c>
      <c r="I268" s="77">
        <v>-19.642724444444401</v>
      </c>
      <c r="J268" s="78">
        <v>2.5100000000000001E-2</v>
      </c>
      <c r="K268" s="78">
        <v>-1E-4</v>
      </c>
    </row>
    <row r="269" spans="2:11">
      <c r="B269" t="s">
        <v>1646</v>
      </c>
      <c r="C269" t="s">
        <v>1647</v>
      </c>
      <c r="D269" t="s">
        <v>123</v>
      </c>
      <c r="E269" t="s">
        <v>106</v>
      </c>
      <c r="F269" t="s">
        <v>1648</v>
      </c>
      <c r="G269" s="77">
        <v>99226.52</v>
      </c>
      <c r="H269" s="77">
        <v>36.448054344826566</v>
      </c>
      <c r="I269" s="77">
        <v>36.166135934080202</v>
      </c>
      <c r="J269" s="78">
        <v>-4.6300000000000001E-2</v>
      </c>
      <c r="K269" s="78">
        <v>1E-4</v>
      </c>
    </row>
    <row r="270" spans="2:11">
      <c r="B270" t="s">
        <v>1649</v>
      </c>
      <c r="C270" t="s">
        <v>1650</v>
      </c>
      <c r="D270" t="s">
        <v>123</v>
      </c>
      <c r="E270" t="s">
        <v>110</v>
      </c>
      <c r="F270" t="s">
        <v>1651</v>
      </c>
      <c r="G270" s="77">
        <v>875000</v>
      </c>
      <c r="H270" s="77">
        <v>10.801163076923098</v>
      </c>
      <c r="I270" s="77">
        <v>94.510176923077097</v>
      </c>
      <c r="J270" s="78">
        <v>-0.12089999999999999</v>
      </c>
      <c r="K270" s="78">
        <v>2.9999999999999997E-4</v>
      </c>
    </row>
    <row r="271" spans="2:11">
      <c r="B271" t="s">
        <v>1652</v>
      </c>
      <c r="C271" t="s">
        <v>1653</v>
      </c>
      <c r="D271" t="s">
        <v>123</v>
      </c>
      <c r="E271" t="s">
        <v>110</v>
      </c>
      <c r="F271" t="s">
        <v>1654</v>
      </c>
      <c r="G271" s="77">
        <v>130000</v>
      </c>
      <c r="H271" s="77">
        <v>1.1339016393442616</v>
      </c>
      <c r="I271" s="77">
        <v>1.47407213114754</v>
      </c>
      <c r="J271" s="78">
        <v>-1.9E-3</v>
      </c>
      <c r="K271" s="78">
        <v>0</v>
      </c>
    </row>
    <row r="272" spans="2:11">
      <c r="B272" t="s">
        <v>1655</v>
      </c>
      <c r="C272" t="s">
        <v>1656</v>
      </c>
      <c r="D272" t="s">
        <v>123</v>
      </c>
      <c r="E272" t="s">
        <v>106</v>
      </c>
      <c r="F272" t="s">
        <v>1657</v>
      </c>
      <c r="G272" s="77">
        <v>300038.38</v>
      </c>
      <c r="H272" s="77">
        <v>1.0930109573872016</v>
      </c>
      <c r="I272" s="77">
        <v>3.2794523697670499</v>
      </c>
      <c r="J272" s="78">
        <v>-4.1999999999999997E-3</v>
      </c>
      <c r="K272" s="78">
        <v>0</v>
      </c>
    </row>
    <row r="273" spans="2:11">
      <c r="B273" s="79" t="s">
        <v>1199</v>
      </c>
      <c r="C273" s="16"/>
      <c r="D273" s="16"/>
      <c r="G273" s="81">
        <v>0</v>
      </c>
      <c r="I273" s="81">
        <v>0</v>
      </c>
      <c r="J273" s="80">
        <v>0</v>
      </c>
      <c r="K273" s="80">
        <v>0</v>
      </c>
    </row>
    <row r="274" spans="2:11">
      <c r="B274" t="s">
        <v>209</v>
      </c>
      <c r="C274" t="s">
        <v>209</v>
      </c>
      <c r="D274" t="s">
        <v>209</v>
      </c>
      <c r="E274" t="s">
        <v>209</v>
      </c>
      <c r="G274" s="77">
        <v>0</v>
      </c>
      <c r="H274" s="77">
        <v>0</v>
      </c>
      <c r="I274" s="77">
        <v>0</v>
      </c>
      <c r="J274" s="78">
        <v>0</v>
      </c>
      <c r="K274" s="78">
        <v>0</v>
      </c>
    </row>
    <row r="275" spans="2:11">
      <c r="B275" s="79" t="s">
        <v>261</v>
      </c>
      <c r="C275" s="16"/>
      <c r="D275" s="16"/>
      <c r="G275" s="81">
        <v>0</v>
      </c>
      <c r="I275" s="81">
        <v>0</v>
      </c>
      <c r="J275" s="80">
        <v>0</v>
      </c>
      <c r="K275" s="80">
        <v>0</v>
      </c>
    </row>
    <row r="276" spans="2:11">
      <c r="B276" t="s">
        <v>209</v>
      </c>
      <c r="C276" t="s">
        <v>209</v>
      </c>
      <c r="D276" t="s">
        <v>209</v>
      </c>
      <c r="E276" t="s">
        <v>209</v>
      </c>
      <c r="G276" s="77">
        <v>0</v>
      </c>
      <c r="H276" s="77">
        <v>0</v>
      </c>
      <c r="I276" s="77">
        <v>0</v>
      </c>
      <c r="J276" s="78">
        <v>0</v>
      </c>
      <c r="K276" s="78">
        <v>0</v>
      </c>
    </row>
    <row r="277" spans="2:11">
      <c r="B277" s="79" t="s">
        <v>220</v>
      </c>
      <c r="C277" s="16"/>
      <c r="D277" s="16"/>
      <c r="G277" s="81">
        <v>6267115.1200000001</v>
      </c>
      <c r="I277" s="81">
        <v>1399.4633550800127</v>
      </c>
      <c r="J277" s="80">
        <v>-1.7908999999999999</v>
      </c>
      <c r="K277" s="80">
        <v>5.1000000000000004E-3</v>
      </c>
    </row>
    <row r="278" spans="2:11">
      <c r="B278" s="79" t="s">
        <v>1189</v>
      </c>
      <c r="C278" s="16"/>
      <c r="D278" s="16"/>
      <c r="G278" s="81">
        <v>6267115.1200000001</v>
      </c>
      <c r="I278" s="81">
        <v>1399.4633550800127</v>
      </c>
      <c r="J278" s="80">
        <v>-1.7908999999999999</v>
      </c>
      <c r="K278" s="80">
        <v>5.1000000000000004E-3</v>
      </c>
    </row>
    <row r="279" spans="2:11">
      <c r="B279" t="s">
        <v>1658</v>
      </c>
      <c r="C279" t="s">
        <v>1659</v>
      </c>
      <c r="D279" t="s">
        <v>123</v>
      </c>
      <c r="E279" t="s">
        <v>200</v>
      </c>
      <c r="F279" t="s">
        <v>1275</v>
      </c>
      <c r="G279" s="77">
        <v>472508.77</v>
      </c>
      <c r="H279" s="77">
        <v>357.63000000000039</v>
      </c>
      <c r="I279" s="77">
        <v>43.261417555379801</v>
      </c>
      <c r="J279" s="78">
        <v>-5.5399999999999998E-2</v>
      </c>
      <c r="K279" s="78">
        <v>2.0000000000000001E-4</v>
      </c>
    </row>
    <row r="280" spans="2:11">
      <c r="B280" t="s">
        <v>1660</v>
      </c>
      <c r="C280" t="s">
        <v>1661</v>
      </c>
      <c r="D280" t="s">
        <v>123</v>
      </c>
      <c r="E280" t="s">
        <v>200</v>
      </c>
      <c r="F280" t="s">
        <v>236</v>
      </c>
      <c r="G280" s="77">
        <v>905447.64</v>
      </c>
      <c r="H280" s="77">
        <v>1630.4600000000019</v>
      </c>
      <c r="I280" s="77">
        <v>377.94657969487798</v>
      </c>
      <c r="J280" s="78">
        <v>-0.48370000000000002</v>
      </c>
      <c r="K280" s="78">
        <v>1.4E-3</v>
      </c>
    </row>
    <row r="281" spans="2:11">
      <c r="B281" t="s">
        <v>1662</v>
      </c>
      <c r="C281" t="s">
        <v>1663</v>
      </c>
      <c r="D281" t="s">
        <v>123</v>
      </c>
      <c r="E281" t="s">
        <v>200</v>
      </c>
      <c r="F281" t="s">
        <v>242</v>
      </c>
      <c r="G281" s="77">
        <v>669253.74</v>
      </c>
      <c r="H281" s="77">
        <v>2002.5099999999984</v>
      </c>
      <c r="I281" s="77">
        <v>343.10135243624302</v>
      </c>
      <c r="J281" s="78">
        <v>-0.43909999999999999</v>
      </c>
      <c r="K281" s="78">
        <v>1.2999999999999999E-3</v>
      </c>
    </row>
    <row r="282" spans="2:11">
      <c r="B282" t="s">
        <v>1664</v>
      </c>
      <c r="C282" t="s">
        <v>1665</v>
      </c>
      <c r="D282" t="s">
        <v>123</v>
      </c>
      <c r="E282" t="s">
        <v>106</v>
      </c>
      <c r="F282" t="s">
        <v>1298</v>
      </c>
      <c r="G282" s="77">
        <v>290208.15999999997</v>
      </c>
      <c r="H282" s="77">
        <v>21.008000000000038</v>
      </c>
      <c r="I282" s="77">
        <v>225.08990649333799</v>
      </c>
      <c r="J282" s="78">
        <v>-0.28799999999999998</v>
      </c>
      <c r="K282" s="78">
        <v>8.0000000000000004E-4</v>
      </c>
    </row>
    <row r="283" spans="2:11">
      <c r="B283" t="s">
        <v>1666</v>
      </c>
      <c r="C283" t="s">
        <v>1667</v>
      </c>
      <c r="D283" t="s">
        <v>123</v>
      </c>
      <c r="E283" t="s">
        <v>106</v>
      </c>
      <c r="F283" t="s">
        <v>1668</v>
      </c>
      <c r="G283" s="77">
        <v>1301930.49</v>
      </c>
      <c r="H283" s="77">
        <v>0.29789999999999961</v>
      </c>
      <c r="I283" s="77">
        <v>14.319240832489299</v>
      </c>
      <c r="J283" s="78">
        <v>-1.83E-2</v>
      </c>
      <c r="K283" s="78">
        <v>1E-4</v>
      </c>
    </row>
    <row r="284" spans="2:11">
      <c r="B284" t="s">
        <v>1669</v>
      </c>
      <c r="C284" t="s">
        <v>1670</v>
      </c>
      <c r="D284" t="s">
        <v>123</v>
      </c>
      <c r="E284" t="s">
        <v>106</v>
      </c>
      <c r="F284" t="s">
        <v>236</v>
      </c>
      <c r="G284" s="77">
        <v>1284941.3600000001</v>
      </c>
      <c r="H284" s="77">
        <v>4.8663000000000096</v>
      </c>
      <c r="I284" s="77">
        <v>230.85744237500299</v>
      </c>
      <c r="J284" s="78">
        <v>-0.2954</v>
      </c>
      <c r="K284" s="78">
        <v>8.0000000000000004E-4</v>
      </c>
    </row>
    <row r="285" spans="2:11">
      <c r="B285" t="s">
        <v>1671</v>
      </c>
      <c r="C285" t="s">
        <v>1672</v>
      </c>
      <c r="D285" t="s">
        <v>123</v>
      </c>
      <c r="E285" t="s">
        <v>106</v>
      </c>
      <c r="F285" t="s">
        <v>245</v>
      </c>
      <c r="G285" s="77">
        <v>129321.87</v>
      </c>
      <c r="H285" s="77">
        <v>4.1739000000000086</v>
      </c>
      <c r="I285" s="77">
        <v>19.9285503438856</v>
      </c>
      <c r="J285" s="78">
        <v>-2.5499999999999998E-2</v>
      </c>
      <c r="K285" s="78">
        <v>1E-4</v>
      </c>
    </row>
    <row r="286" spans="2:11">
      <c r="B286" t="s">
        <v>1673</v>
      </c>
      <c r="C286" t="s">
        <v>1674</v>
      </c>
      <c r="D286" t="s">
        <v>123</v>
      </c>
      <c r="E286" t="s">
        <v>106</v>
      </c>
      <c r="F286" t="s">
        <v>245</v>
      </c>
      <c r="G286" s="77">
        <v>1019889.23</v>
      </c>
      <c r="H286" s="77">
        <v>5.8132999999999928</v>
      </c>
      <c r="I286" s="77">
        <v>218.89580248322201</v>
      </c>
      <c r="J286" s="78">
        <v>-0.28010000000000002</v>
      </c>
      <c r="K286" s="78">
        <v>8.0000000000000004E-4</v>
      </c>
    </row>
    <row r="287" spans="2:11">
      <c r="B287" t="s">
        <v>1675</v>
      </c>
      <c r="C287" t="s">
        <v>1676</v>
      </c>
      <c r="D287" t="s">
        <v>123</v>
      </c>
      <c r="E287" t="s">
        <v>106</v>
      </c>
      <c r="F287" t="s">
        <v>233</v>
      </c>
      <c r="G287" s="77">
        <v>193613.86</v>
      </c>
      <c r="H287" s="77">
        <v>-10.343400000000003</v>
      </c>
      <c r="I287" s="77">
        <v>-73.936937134426103</v>
      </c>
      <c r="J287" s="78">
        <v>9.4600000000000004E-2</v>
      </c>
      <c r="K287" s="78">
        <v>-2.9999999999999997E-4</v>
      </c>
    </row>
    <row r="288" spans="2:11">
      <c r="B288" s="79" t="s">
        <v>1204</v>
      </c>
      <c r="C288" s="16"/>
      <c r="D288" s="16"/>
      <c r="G288" s="81">
        <v>0</v>
      </c>
      <c r="I288" s="81">
        <v>0</v>
      </c>
      <c r="J288" s="80">
        <v>0</v>
      </c>
      <c r="K288" s="80">
        <v>0</v>
      </c>
    </row>
    <row r="289" spans="2:11">
      <c r="B289" t="s">
        <v>209</v>
      </c>
      <c r="C289" t="s">
        <v>209</v>
      </c>
      <c r="D289" t="s">
        <v>209</v>
      </c>
      <c r="E289" t="s">
        <v>209</v>
      </c>
      <c r="G289" s="77">
        <v>0</v>
      </c>
      <c r="H289" s="77">
        <v>0</v>
      </c>
      <c r="I289" s="77">
        <v>0</v>
      </c>
      <c r="J289" s="78">
        <v>0</v>
      </c>
      <c r="K289" s="78">
        <v>0</v>
      </c>
    </row>
    <row r="290" spans="2:11">
      <c r="B290" s="79" t="s">
        <v>1199</v>
      </c>
      <c r="C290" s="16"/>
      <c r="D290" s="16"/>
      <c r="G290" s="81">
        <v>0</v>
      </c>
      <c r="I290" s="81">
        <v>0</v>
      </c>
      <c r="J290" s="80">
        <v>0</v>
      </c>
      <c r="K290" s="80">
        <v>0</v>
      </c>
    </row>
    <row r="291" spans="2:11">
      <c r="B291" t="s">
        <v>209</v>
      </c>
      <c r="C291" t="s">
        <v>209</v>
      </c>
      <c r="D291" t="s">
        <v>209</v>
      </c>
      <c r="E291" t="s">
        <v>209</v>
      </c>
      <c r="G291" s="77">
        <v>0</v>
      </c>
      <c r="H291" s="77">
        <v>0</v>
      </c>
      <c r="I291" s="77">
        <v>0</v>
      </c>
      <c r="J291" s="78">
        <v>0</v>
      </c>
      <c r="K291" s="78">
        <v>0</v>
      </c>
    </row>
    <row r="292" spans="2:11">
      <c r="B292" s="79" t="s">
        <v>261</v>
      </c>
      <c r="C292" s="16"/>
      <c r="D292" s="16"/>
      <c r="G292" s="81">
        <v>0</v>
      </c>
      <c r="I292" s="81">
        <v>0</v>
      </c>
      <c r="J292" s="80">
        <v>0</v>
      </c>
      <c r="K292" s="80">
        <v>0</v>
      </c>
    </row>
    <row r="293" spans="2:11">
      <c r="B293" t="s">
        <v>209</v>
      </c>
      <c r="C293" t="s">
        <v>209</v>
      </c>
      <c r="D293" t="s">
        <v>209</v>
      </c>
      <c r="E293" t="s">
        <v>209</v>
      </c>
      <c r="G293" s="77">
        <v>0</v>
      </c>
      <c r="H293" s="77">
        <v>0</v>
      </c>
      <c r="I293" s="77">
        <v>0</v>
      </c>
      <c r="J293" s="78">
        <v>0</v>
      </c>
      <c r="K293" s="78">
        <v>0</v>
      </c>
    </row>
    <row r="294" spans="2:11">
      <c r="B294" t="s">
        <v>222</v>
      </c>
      <c r="C294" s="16"/>
      <c r="D294" s="16"/>
    </row>
    <row r="295" spans="2:11">
      <c r="B295" t="s">
        <v>253</v>
      </c>
      <c r="C295" s="16"/>
      <c r="D295" s="16"/>
    </row>
    <row r="296" spans="2:11">
      <c r="B296" t="s">
        <v>254</v>
      </c>
      <c r="C296" s="16"/>
      <c r="D296" s="16"/>
    </row>
    <row r="297" spans="2:11">
      <c r="B297" t="s">
        <v>255</v>
      </c>
      <c r="C297" s="16"/>
      <c r="D297" s="16"/>
    </row>
    <row r="298" spans="2:11">
      <c r="C298" s="16"/>
      <c r="D298" s="16"/>
    </row>
    <row r="299" spans="2:11">
      <c r="C299" s="16"/>
      <c r="D299" s="16"/>
    </row>
    <row r="300" spans="2:11">
      <c r="C300" s="16"/>
      <c r="D300" s="16"/>
    </row>
    <row r="301" spans="2:11">
      <c r="C301" s="16"/>
      <c r="D301" s="16"/>
    </row>
    <row r="302" spans="2:11">
      <c r="C302" s="16"/>
      <c r="D302" s="16"/>
    </row>
    <row r="303" spans="2:11">
      <c r="C303" s="16"/>
      <c r="D303" s="16"/>
    </row>
    <row r="304" spans="2:11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5:XFD1048576 C1:C4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topLeftCell="A15" workbookViewId="0">
      <selection sqref="A1:XFD4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 s="1" customFormat="1">
      <c r="B1" s="2" t="s">
        <v>0</v>
      </c>
      <c r="C1" s="103">
        <v>45106</v>
      </c>
    </row>
    <row r="2" spans="2:78" s="1" customFormat="1">
      <c r="B2" s="2" t="s">
        <v>1</v>
      </c>
      <c r="C2" s="12" t="s">
        <v>1708</v>
      </c>
    </row>
    <row r="3" spans="2:78" s="1" customFormat="1">
      <c r="B3" s="2" t="s">
        <v>2</v>
      </c>
      <c r="C3" s="104" t="s">
        <v>1709</v>
      </c>
    </row>
    <row r="4" spans="2:78" s="1" customFormat="1">
      <c r="B4" s="2" t="s">
        <v>3</v>
      </c>
      <c r="C4" s="105" t="s">
        <v>197</v>
      </c>
    </row>
    <row r="6" spans="2:78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</row>
    <row r="7" spans="2:78" ht="26.25" customHeight="1">
      <c r="B7" s="100" t="s">
        <v>145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2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202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1218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209</v>
      </c>
      <c r="C14" t="s">
        <v>209</v>
      </c>
      <c r="D14" s="16"/>
      <c r="E14" t="s">
        <v>209</v>
      </c>
      <c r="H14" s="77">
        <v>0</v>
      </c>
      <c r="I14" t="s">
        <v>209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1219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209</v>
      </c>
      <c r="C16" t="s">
        <v>209</v>
      </c>
      <c r="D16" s="16"/>
      <c r="E16" t="s">
        <v>209</v>
      </c>
      <c r="H16" s="77">
        <v>0</v>
      </c>
      <c r="I16" t="s">
        <v>209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1220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1221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209</v>
      </c>
      <c r="C19" t="s">
        <v>209</v>
      </c>
      <c r="D19" s="16"/>
      <c r="E19" t="s">
        <v>209</v>
      </c>
      <c r="H19" s="77">
        <v>0</v>
      </c>
      <c r="I19" t="s">
        <v>209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1222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209</v>
      </c>
      <c r="C21" t="s">
        <v>209</v>
      </c>
      <c r="D21" s="16"/>
      <c r="E21" t="s">
        <v>209</v>
      </c>
      <c r="H21" s="77">
        <v>0</v>
      </c>
      <c r="I21" t="s">
        <v>209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1223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209</v>
      </c>
      <c r="C23" t="s">
        <v>209</v>
      </c>
      <c r="D23" s="16"/>
      <c r="E23" t="s">
        <v>209</v>
      </c>
      <c r="H23" s="77">
        <v>0</v>
      </c>
      <c r="I23" t="s">
        <v>209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1224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209</v>
      </c>
      <c r="C25" t="s">
        <v>209</v>
      </c>
      <c r="D25" s="16"/>
      <c r="E25" t="s">
        <v>209</v>
      </c>
      <c r="H25" s="77">
        <v>0</v>
      </c>
      <c r="I25" t="s">
        <v>209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220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1218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209</v>
      </c>
      <c r="C28" t="s">
        <v>209</v>
      </c>
      <c r="D28" s="16"/>
      <c r="E28" t="s">
        <v>209</v>
      </c>
      <c r="H28" s="77">
        <v>0</v>
      </c>
      <c r="I28" t="s">
        <v>209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1219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209</v>
      </c>
      <c r="C30" t="s">
        <v>209</v>
      </c>
      <c r="D30" s="16"/>
      <c r="E30" t="s">
        <v>209</v>
      </c>
      <c r="H30" s="77">
        <v>0</v>
      </c>
      <c r="I30" t="s">
        <v>209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1220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1221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209</v>
      </c>
      <c r="C33" t="s">
        <v>209</v>
      </c>
      <c r="D33" s="16"/>
      <c r="E33" t="s">
        <v>209</v>
      </c>
      <c r="H33" s="77">
        <v>0</v>
      </c>
      <c r="I33" t="s">
        <v>209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1222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209</v>
      </c>
      <c r="C35" t="s">
        <v>209</v>
      </c>
      <c r="D35" s="16"/>
      <c r="E35" t="s">
        <v>209</v>
      </c>
      <c r="H35" s="77">
        <v>0</v>
      </c>
      <c r="I35" t="s">
        <v>209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1223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209</v>
      </c>
      <c r="C37" t="s">
        <v>209</v>
      </c>
      <c r="D37" s="16"/>
      <c r="E37" t="s">
        <v>209</v>
      </c>
      <c r="H37" s="77">
        <v>0</v>
      </c>
      <c r="I37" t="s">
        <v>209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1224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209</v>
      </c>
      <c r="C39" t="s">
        <v>209</v>
      </c>
      <c r="D39" s="16"/>
      <c r="E39" t="s">
        <v>209</v>
      </c>
      <c r="H39" s="77">
        <v>0</v>
      </c>
      <c r="I39" t="s">
        <v>209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222</v>
      </c>
      <c r="D40" s="16"/>
    </row>
    <row r="41" spans="2:17">
      <c r="B41" t="s">
        <v>253</v>
      </c>
      <c r="D41" s="16"/>
    </row>
    <row r="42" spans="2:17">
      <c r="B42" t="s">
        <v>254</v>
      </c>
      <c r="D42" s="16"/>
    </row>
    <row r="43" spans="2:17">
      <c r="B43" t="s">
        <v>255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5:XFD1048576 C1:C4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4"/>
  <sheetViews>
    <sheetView rightToLeft="1" topLeftCell="A12" workbookViewId="0">
      <selection sqref="A1:XFD4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 s="1" customFormat="1">
      <c r="B1" s="2" t="s">
        <v>0</v>
      </c>
      <c r="C1" s="103">
        <v>45106</v>
      </c>
    </row>
    <row r="2" spans="2:60" s="1" customFormat="1">
      <c r="B2" s="2" t="s">
        <v>1</v>
      </c>
      <c r="C2" s="12" t="s">
        <v>1708</v>
      </c>
    </row>
    <row r="3" spans="2:60" s="1" customFormat="1">
      <c r="B3" s="2" t="s">
        <v>2</v>
      </c>
      <c r="C3" s="104" t="s">
        <v>1709</v>
      </c>
    </row>
    <row r="4" spans="2:60" s="1" customFormat="1">
      <c r="B4" s="2" t="s">
        <v>3</v>
      </c>
      <c r="C4" s="105" t="s">
        <v>197</v>
      </c>
    </row>
    <row r="5" spans="2:60">
      <c r="B5" s="2"/>
      <c r="C5" s="2"/>
    </row>
    <row r="6" spans="2:60">
      <c r="B6" s="2"/>
      <c r="C6" s="2"/>
    </row>
    <row r="7" spans="2:60" ht="26.25" customHeight="1">
      <c r="B7" s="100" t="s">
        <v>146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2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202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1677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209</v>
      </c>
      <c r="D14" t="s">
        <v>209</v>
      </c>
      <c r="F14" t="s">
        <v>209</v>
      </c>
      <c r="I14" s="77">
        <v>0</v>
      </c>
      <c r="J14" t="s">
        <v>209</v>
      </c>
      <c r="K14" t="s">
        <v>209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1678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209</v>
      </c>
      <c r="D16" t="s">
        <v>209</v>
      </c>
      <c r="F16" t="s">
        <v>209</v>
      </c>
      <c r="I16" s="77">
        <v>0</v>
      </c>
      <c r="J16" t="s">
        <v>209</v>
      </c>
      <c r="K16" t="s">
        <v>209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1679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209</v>
      </c>
      <c r="D18" t="s">
        <v>209</v>
      </c>
      <c r="F18" t="s">
        <v>209</v>
      </c>
      <c r="I18" s="77">
        <v>0</v>
      </c>
      <c r="J18" t="s">
        <v>209</v>
      </c>
      <c r="K18" t="s">
        <v>209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1680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209</v>
      </c>
      <c r="D20" t="s">
        <v>209</v>
      </c>
      <c r="F20" t="s">
        <v>209</v>
      </c>
      <c r="I20" s="77">
        <v>0</v>
      </c>
      <c r="J20" t="s">
        <v>209</v>
      </c>
      <c r="K20" t="s">
        <v>209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1681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209</v>
      </c>
      <c r="D22" t="s">
        <v>209</v>
      </c>
      <c r="F22" t="s">
        <v>209</v>
      </c>
      <c r="I22" s="77">
        <v>0</v>
      </c>
      <c r="J22" t="s">
        <v>209</v>
      </c>
      <c r="K22" t="s">
        <v>209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1682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1683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209</v>
      </c>
      <c r="D25" t="s">
        <v>209</v>
      </c>
      <c r="F25" t="s">
        <v>209</v>
      </c>
      <c r="I25" s="77">
        <v>0</v>
      </c>
      <c r="J25" t="s">
        <v>209</v>
      </c>
      <c r="K25" t="s">
        <v>209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1684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209</v>
      </c>
      <c r="D27" t="s">
        <v>209</v>
      </c>
      <c r="F27" t="s">
        <v>209</v>
      </c>
      <c r="I27" s="77">
        <v>0</v>
      </c>
      <c r="J27" t="s">
        <v>209</v>
      </c>
      <c r="K27" t="s">
        <v>209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1685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209</v>
      </c>
      <c r="D29" t="s">
        <v>209</v>
      </c>
      <c r="F29" t="s">
        <v>209</v>
      </c>
      <c r="I29" s="77">
        <v>0</v>
      </c>
      <c r="J29" t="s">
        <v>209</v>
      </c>
      <c r="K29" t="s">
        <v>209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1686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209</v>
      </c>
      <c r="D31" t="s">
        <v>209</v>
      </c>
      <c r="F31" t="s">
        <v>209</v>
      </c>
      <c r="I31" s="77">
        <v>0</v>
      </c>
      <c r="J31" t="s">
        <v>209</v>
      </c>
      <c r="K31" t="s">
        <v>209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220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1687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209</v>
      </c>
      <c r="D34" t="s">
        <v>209</v>
      </c>
      <c r="F34" t="s">
        <v>209</v>
      </c>
      <c r="I34" s="77">
        <v>0</v>
      </c>
      <c r="J34" t="s">
        <v>209</v>
      </c>
      <c r="K34" t="s">
        <v>209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1679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209</v>
      </c>
      <c r="D36" t="s">
        <v>209</v>
      </c>
      <c r="F36" t="s">
        <v>209</v>
      </c>
      <c r="I36" s="77">
        <v>0</v>
      </c>
      <c r="J36" t="s">
        <v>209</v>
      </c>
      <c r="K36" t="s">
        <v>209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1680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209</v>
      </c>
      <c r="D38" t="s">
        <v>209</v>
      </c>
      <c r="F38" t="s">
        <v>209</v>
      </c>
      <c r="I38" s="77">
        <v>0</v>
      </c>
      <c r="J38" t="s">
        <v>209</v>
      </c>
      <c r="K38" t="s">
        <v>209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1686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209</v>
      </c>
      <c r="D40" t="s">
        <v>209</v>
      </c>
      <c r="F40" t="s">
        <v>209</v>
      </c>
      <c r="I40" s="77">
        <v>0</v>
      </c>
      <c r="J40" t="s">
        <v>209</v>
      </c>
      <c r="K40" t="s">
        <v>209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222</v>
      </c>
    </row>
    <row r="42" spans="2:18">
      <c r="B42" t="s">
        <v>253</v>
      </c>
    </row>
    <row r="43" spans="2:18">
      <c r="B43" t="s">
        <v>254</v>
      </c>
    </row>
    <row r="44" spans="2:18">
      <c r="B44" t="s">
        <v>255</v>
      </c>
    </row>
  </sheetData>
  <mergeCells count="1">
    <mergeCell ref="B7:R7"/>
  </mergeCells>
  <dataValidations count="1">
    <dataValidation allowBlank="1" showInputMessage="1" showErrorMessage="1" sqref="A5:XFD1048576 C1:C4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 s="1" customFormat="1">
      <c r="B1" s="2" t="s">
        <v>0</v>
      </c>
      <c r="C1" s="103">
        <v>45106</v>
      </c>
    </row>
    <row r="2" spans="2:64" s="1" customFormat="1">
      <c r="B2" s="2" t="s">
        <v>1</v>
      </c>
      <c r="C2" s="12" t="s">
        <v>1708</v>
      </c>
    </row>
    <row r="3" spans="2:64" s="1" customFormat="1">
      <c r="B3" s="2" t="s">
        <v>2</v>
      </c>
      <c r="C3" s="104" t="s">
        <v>1709</v>
      </c>
    </row>
    <row r="4" spans="2:64" s="1" customFormat="1">
      <c r="B4" s="2" t="s">
        <v>3</v>
      </c>
      <c r="C4" s="105" t="s">
        <v>197</v>
      </c>
    </row>
    <row r="5" spans="2:64">
      <c r="B5" s="2"/>
    </row>
    <row r="7" spans="2:64" ht="26.25" customHeight="1">
      <c r="B7" s="100" t="s">
        <v>153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1230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209</v>
      </c>
      <c r="C14" t="s">
        <v>209</v>
      </c>
      <c r="E14" t="s">
        <v>209</v>
      </c>
      <c r="G14" s="77">
        <v>0</v>
      </c>
      <c r="H14" t="s">
        <v>209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1231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209</v>
      </c>
      <c r="C16" t="s">
        <v>209</v>
      </c>
      <c r="E16" t="s">
        <v>209</v>
      </c>
      <c r="G16" s="77">
        <v>0</v>
      </c>
      <c r="H16" t="s">
        <v>209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1688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209</v>
      </c>
      <c r="C18" t="s">
        <v>209</v>
      </c>
      <c r="E18" t="s">
        <v>209</v>
      </c>
      <c r="G18" s="77">
        <v>0</v>
      </c>
      <c r="H18" t="s">
        <v>209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1689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209</v>
      </c>
      <c r="C20" t="s">
        <v>209</v>
      </c>
      <c r="E20" t="s">
        <v>209</v>
      </c>
      <c r="G20" s="77">
        <v>0</v>
      </c>
      <c r="H20" t="s">
        <v>209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261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209</v>
      </c>
      <c r="C22" t="s">
        <v>209</v>
      </c>
      <c r="E22" t="s">
        <v>209</v>
      </c>
      <c r="G22" s="77">
        <v>0</v>
      </c>
      <c r="H22" t="s">
        <v>209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220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209</v>
      </c>
      <c r="C24" t="s">
        <v>209</v>
      </c>
      <c r="E24" t="s">
        <v>209</v>
      </c>
      <c r="G24" s="77">
        <v>0</v>
      </c>
      <c r="H24" t="s">
        <v>209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222</v>
      </c>
    </row>
    <row r="26" spans="2:15">
      <c r="B26" t="s">
        <v>253</v>
      </c>
    </row>
    <row r="27" spans="2:15">
      <c r="B27" t="s">
        <v>254</v>
      </c>
    </row>
    <row r="28" spans="2:15">
      <c r="B28" t="s">
        <v>255</v>
      </c>
    </row>
  </sheetData>
  <mergeCells count="1">
    <mergeCell ref="B7:O7"/>
  </mergeCells>
  <dataValidations count="1">
    <dataValidation allowBlank="1" showInputMessage="1" showErrorMessage="1" sqref="A5:XFD1048576 C1:C4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 s="1" customFormat="1">
      <c r="B1" s="2" t="s">
        <v>0</v>
      </c>
      <c r="C1" s="103">
        <v>45106</v>
      </c>
    </row>
    <row r="2" spans="2:55" s="1" customFormat="1">
      <c r="B2" s="2" t="s">
        <v>1</v>
      </c>
      <c r="C2" s="12" t="s">
        <v>1708</v>
      </c>
    </row>
    <row r="3" spans="2:55" s="1" customFormat="1">
      <c r="B3" s="2" t="s">
        <v>2</v>
      </c>
      <c r="C3" s="104" t="s">
        <v>1709</v>
      </c>
    </row>
    <row r="4" spans="2:55" s="1" customFormat="1">
      <c r="B4" s="2" t="s">
        <v>3</v>
      </c>
      <c r="C4" s="105" t="s">
        <v>197</v>
      </c>
    </row>
    <row r="5" spans="2:55">
      <c r="B5" s="2"/>
    </row>
    <row r="7" spans="2:55" ht="26.25" customHeight="1">
      <c r="B7" s="100" t="s">
        <v>156</v>
      </c>
      <c r="C7" s="101"/>
      <c r="D7" s="101"/>
      <c r="E7" s="101"/>
      <c r="F7" s="101"/>
      <c r="G7" s="101"/>
      <c r="H7" s="101"/>
      <c r="I7" s="101"/>
      <c r="J7" s="102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202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1690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209</v>
      </c>
      <c r="E14" s="78">
        <v>0</v>
      </c>
      <c r="F14" t="s">
        <v>209</v>
      </c>
      <c r="G14" s="77">
        <v>0</v>
      </c>
      <c r="H14" s="78">
        <v>0</v>
      </c>
      <c r="I14" s="78">
        <v>0</v>
      </c>
    </row>
    <row r="15" spans="2:55">
      <c r="B15" s="79" t="s">
        <v>1691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209</v>
      </c>
      <c r="E16" s="78">
        <v>0</v>
      </c>
      <c r="F16" t="s">
        <v>209</v>
      </c>
      <c r="G16" s="77">
        <v>0</v>
      </c>
      <c r="H16" s="78">
        <v>0</v>
      </c>
      <c r="I16" s="78">
        <v>0</v>
      </c>
    </row>
    <row r="17" spans="2:9">
      <c r="B17" s="79" t="s">
        <v>220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1690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209</v>
      </c>
      <c r="E19" s="78">
        <v>0</v>
      </c>
      <c r="F19" t="s">
        <v>209</v>
      </c>
      <c r="G19" s="77">
        <v>0</v>
      </c>
      <c r="H19" s="78">
        <v>0</v>
      </c>
      <c r="I19" s="78">
        <v>0</v>
      </c>
    </row>
    <row r="20" spans="2:9">
      <c r="B20" s="79" t="s">
        <v>1691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209</v>
      </c>
      <c r="E21" s="78">
        <v>0</v>
      </c>
      <c r="F21" t="s">
        <v>209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5:XFD1048576 C1:C4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 s="1" customFormat="1">
      <c r="B1" s="2" t="s">
        <v>0</v>
      </c>
      <c r="C1" s="103">
        <v>45106</v>
      </c>
    </row>
    <row r="2" spans="2:60" s="1" customFormat="1">
      <c r="B2" s="2" t="s">
        <v>1</v>
      </c>
      <c r="C2" s="12" t="s">
        <v>1708</v>
      </c>
    </row>
    <row r="3" spans="2:60" s="1" customFormat="1">
      <c r="B3" s="2" t="s">
        <v>2</v>
      </c>
      <c r="C3" s="104" t="s">
        <v>1709</v>
      </c>
    </row>
    <row r="4" spans="2:60" s="1" customFormat="1">
      <c r="B4" s="2" t="s">
        <v>3</v>
      </c>
      <c r="C4" s="105" t="s">
        <v>197</v>
      </c>
    </row>
    <row r="5" spans="2:60">
      <c r="B5" s="2"/>
      <c r="C5" s="2"/>
    </row>
    <row r="7" spans="2:60" ht="26.25" customHeight="1">
      <c r="B7" s="100" t="s">
        <v>162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209</v>
      </c>
      <c r="D13" t="s">
        <v>209</v>
      </c>
      <c r="E13" s="19"/>
      <c r="F13" s="78">
        <v>0</v>
      </c>
      <c r="G13" t="s">
        <v>209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220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209</v>
      </c>
      <c r="D15" t="s">
        <v>209</v>
      </c>
      <c r="E15" s="19"/>
      <c r="F15" s="78">
        <v>0</v>
      </c>
      <c r="G15" t="s">
        <v>209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5:XFD1048576 C1:C4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 s="1" customFormat="1">
      <c r="B1" s="2" t="s">
        <v>0</v>
      </c>
      <c r="C1" s="103">
        <v>45106</v>
      </c>
    </row>
    <row r="2" spans="2:60" s="1" customFormat="1">
      <c r="B2" s="2" t="s">
        <v>1</v>
      </c>
      <c r="C2" s="12" t="s">
        <v>1708</v>
      </c>
    </row>
    <row r="3" spans="2:60" s="1" customFormat="1">
      <c r="B3" s="2" t="s">
        <v>2</v>
      </c>
      <c r="C3" s="104" t="s">
        <v>1709</v>
      </c>
    </row>
    <row r="4" spans="2:60" s="1" customFormat="1">
      <c r="B4" s="2" t="s">
        <v>3</v>
      </c>
      <c r="C4" s="105" t="s">
        <v>197</v>
      </c>
    </row>
    <row r="5" spans="2:60">
      <c r="B5" s="2"/>
    </row>
    <row r="7" spans="2:60" ht="26.25" customHeight="1">
      <c r="B7" s="100" t="s">
        <v>167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2179.5842600207602</v>
      </c>
      <c r="J11" s="76">
        <v>1</v>
      </c>
      <c r="K11" s="76">
        <v>8.0000000000000002E-3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1692</v>
      </c>
      <c r="C12" s="15"/>
      <c r="D12" s="15"/>
      <c r="E12" s="15"/>
      <c r="F12" s="15"/>
      <c r="G12" s="15"/>
      <c r="H12" s="80">
        <v>0</v>
      </c>
      <c r="I12" s="81">
        <v>2179.5842600207602</v>
      </c>
      <c r="J12" s="80">
        <v>1</v>
      </c>
      <c r="K12" s="80">
        <v>8.0000000000000002E-3</v>
      </c>
    </row>
    <row r="13" spans="2:60">
      <c r="B13" t="s">
        <v>1693</v>
      </c>
      <c r="C13" t="s">
        <v>209</v>
      </c>
      <c r="D13" t="s">
        <v>209</v>
      </c>
      <c r="E13" t="s">
        <v>210</v>
      </c>
      <c r="F13" s="78">
        <v>0</v>
      </c>
      <c r="G13" t="s">
        <v>209</v>
      </c>
      <c r="H13" s="78">
        <v>0</v>
      </c>
      <c r="I13" s="77">
        <v>-104.96</v>
      </c>
      <c r="J13" s="78">
        <v>-4.82E-2</v>
      </c>
      <c r="K13" s="78">
        <v>-4.0000000000000002E-4</v>
      </c>
    </row>
    <row r="14" spans="2:60">
      <c r="B14" t="s">
        <v>1694</v>
      </c>
      <c r="C14" t="s">
        <v>209</v>
      </c>
      <c r="D14" t="s">
        <v>209</v>
      </c>
      <c r="E14" t="s">
        <v>210</v>
      </c>
      <c r="F14" s="78">
        <v>0</v>
      </c>
      <c r="G14" t="s">
        <v>209</v>
      </c>
      <c r="H14" s="78">
        <v>0</v>
      </c>
      <c r="I14" s="77">
        <v>-20.96</v>
      </c>
      <c r="J14" s="78">
        <v>-9.5999999999999992E-3</v>
      </c>
      <c r="K14" s="78">
        <v>-1E-4</v>
      </c>
    </row>
    <row r="15" spans="2:60">
      <c r="B15" t="s">
        <v>1695</v>
      </c>
      <c r="C15" t="s">
        <v>209</v>
      </c>
      <c r="D15" t="s">
        <v>209</v>
      </c>
      <c r="E15" t="s">
        <v>210</v>
      </c>
      <c r="F15" s="78">
        <v>0</v>
      </c>
      <c r="G15" t="s">
        <v>209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B16" t="s">
        <v>1696</v>
      </c>
      <c r="C16" t="s">
        <v>1697</v>
      </c>
      <c r="D16" t="s">
        <v>209</v>
      </c>
      <c r="E16" t="s">
        <v>210</v>
      </c>
      <c r="F16" s="78">
        <v>0</v>
      </c>
      <c r="G16" t="s">
        <v>106</v>
      </c>
      <c r="H16" s="78">
        <v>0</v>
      </c>
      <c r="I16" s="77">
        <v>16.535286559999999</v>
      </c>
      <c r="J16" s="78">
        <v>7.6E-3</v>
      </c>
      <c r="K16" s="78">
        <v>1E-4</v>
      </c>
    </row>
    <row r="17" spans="2:11">
      <c r="B17" t="s">
        <v>1698</v>
      </c>
      <c r="C17" t="s">
        <v>1699</v>
      </c>
      <c r="D17" t="s">
        <v>209</v>
      </c>
      <c r="E17" t="s">
        <v>210</v>
      </c>
      <c r="F17" s="78">
        <v>0</v>
      </c>
      <c r="G17" t="s">
        <v>102</v>
      </c>
      <c r="H17" s="78">
        <v>0</v>
      </c>
      <c r="I17" s="77">
        <v>4.4527700000000001</v>
      </c>
      <c r="J17" s="78">
        <v>2E-3</v>
      </c>
      <c r="K17" s="78">
        <v>0</v>
      </c>
    </row>
    <row r="18" spans="2:11">
      <c r="B18" t="s">
        <v>1700</v>
      </c>
      <c r="C18" t="s">
        <v>1701</v>
      </c>
      <c r="D18" t="s">
        <v>209</v>
      </c>
      <c r="E18" t="s">
        <v>210</v>
      </c>
      <c r="F18" s="78">
        <v>0</v>
      </c>
      <c r="G18" t="s">
        <v>102</v>
      </c>
      <c r="H18" s="78">
        <v>0</v>
      </c>
      <c r="I18" s="77">
        <v>-10.257669999999999</v>
      </c>
      <c r="J18" s="78">
        <v>-4.7000000000000002E-3</v>
      </c>
      <c r="K18" s="78">
        <v>0</v>
      </c>
    </row>
    <row r="19" spans="2:11">
      <c r="B19" t="s">
        <v>1702</v>
      </c>
      <c r="C19" t="s">
        <v>1703</v>
      </c>
      <c r="D19" t="s">
        <v>209</v>
      </c>
      <c r="E19" t="s">
        <v>210</v>
      </c>
      <c r="F19" s="78">
        <v>0</v>
      </c>
      <c r="G19" t="s">
        <v>106</v>
      </c>
      <c r="H19" s="78">
        <v>0</v>
      </c>
      <c r="I19" s="77">
        <v>2100.0241833999999</v>
      </c>
      <c r="J19" s="78">
        <v>0.96350000000000002</v>
      </c>
      <c r="K19" s="78">
        <v>7.7000000000000002E-3</v>
      </c>
    </row>
    <row r="20" spans="2:11">
      <c r="B20" t="s">
        <v>1704</v>
      </c>
      <c r="C20" t="s">
        <v>1705</v>
      </c>
      <c r="D20" t="s">
        <v>209</v>
      </c>
      <c r="E20" t="s">
        <v>210</v>
      </c>
      <c r="F20" s="78">
        <v>0</v>
      </c>
      <c r="G20" t="s">
        <v>200</v>
      </c>
      <c r="H20" s="78">
        <v>0</v>
      </c>
      <c r="I20" s="77">
        <v>-30.255139939239999</v>
      </c>
      <c r="J20" s="78">
        <v>-1.3899999999999999E-2</v>
      </c>
      <c r="K20" s="78">
        <v>-1E-4</v>
      </c>
    </row>
    <row r="21" spans="2:11">
      <c r="B21" t="s">
        <v>1706</v>
      </c>
      <c r="C21" t="s">
        <v>1707</v>
      </c>
      <c r="D21" t="s">
        <v>205</v>
      </c>
      <c r="E21" t="s">
        <v>206</v>
      </c>
      <c r="F21" s="78">
        <v>0</v>
      </c>
      <c r="G21" t="s">
        <v>102</v>
      </c>
      <c r="H21" s="78">
        <v>0</v>
      </c>
      <c r="I21" s="77">
        <v>225.00483</v>
      </c>
      <c r="J21" s="78">
        <v>0.1032</v>
      </c>
      <c r="K21" s="78">
        <v>8.0000000000000004E-4</v>
      </c>
    </row>
    <row r="22" spans="2:11">
      <c r="B22" s="79" t="s">
        <v>220</v>
      </c>
      <c r="D22" s="19"/>
      <c r="E22" s="19"/>
      <c r="F22" s="19"/>
      <c r="G22" s="19"/>
      <c r="H22" s="80">
        <v>0</v>
      </c>
      <c r="I22" s="81">
        <v>0</v>
      </c>
      <c r="J22" s="80">
        <v>0</v>
      </c>
      <c r="K22" s="80">
        <v>0</v>
      </c>
    </row>
    <row r="23" spans="2:11">
      <c r="B23" t="s">
        <v>209</v>
      </c>
      <c r="C23" t="s">
        <v>209</v>
      </c>
      <c r="D23" t="s">
        <v>209</v>
      </c>
      <c r="E23" s="19"/>
      <c r="F23" s="78">
        <v>0</v>
      </c>
      <c r="G23" t="s">
        <v>209</v>
      </c>
      <c r="H23" s="78">
        <v>0</v>
      </c>
      <c r="I23" s="77">
        <v>0</v>
      </c>
      <c r="J23" s="78">
        <v>0</v>
      </c>
      <c r="K23" s="78">
        <v>0</v>
      </c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5:XFD1048576 C1:C4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35"/>
  <sheetViews>
    <sheetView rightToLeft="1" topLeftCell="A10" workbookViewId="0">
      <selection activeCell="I17" sqref="I17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 s="1" customFormat="1">
      <c r="B1" s="2" t="s">
        <v>0</v>
      </c>
      <c r="C1" s="103">
        <v>45106</v>
      </c>
    </row>
    <row r="2" spans="2:17" s="1" customFormat="1">
      <c r="B2" s="2" t="s">
        <v>1</v>
      </c>
      <c r="C2" s="12" t="s">
        <v>1708</v>
      </c>
    </row>
    <row r="3" spans="2:17" s="1" customFormat="1">
      <c r="B3" s="2" t="s">
        <v>2</v>
      </c>
      <c r="C3" s="104" t="s">
        <v>1709</v>
      </c>
    </row>
    <row r="4" spans="2:17" s="1" customFormat="1">
      <c r="B4" s="2" t="s">
        <v>3</v>
      </c>
      <c r="C4" s="105" t="s">
        <v>197</v>
      </c>
    </row>
    <row r="5" spans="2:17">
      <c r="B5" s="2"/>
    </row>
    <row r="7" spans="2:17" ht="26.25" customHeight="1">
      <c r="B7" s="100" t="s">
        <v>169</v>
      </c>
      <c r="C7" s="101"/>
      <c r="D7" s="101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f>C12+C20</f>
        <v>2696.8954254935911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202</v>
      </c>
      <c r="C12" s="81">
        <f>SUM(C13:C19)</f>
        <v>526.65316784798233</v>
      </c>
    </row>
    <row r="13" spans="2:17">
      <c r="B13" t="s">
        <v>1739</v>
      </c>
      <c r="C13" s="110">
        <v>35.380946238210306</v>
      </c>
      <c r="D13" s="111">
        <v>48212</v>
      </c>
    </row>
    <row r="14" spans="2:17">
      <c r="B14" t="s">
        <v>1740</v>
      </c>
      <c r="C14" s="110">
        <v>45.569839298802002</v>
      </c>
      <c r="D14" s="111">
        <v>48212</v>
      </c>
    </row>
    <row r="15" spans="2:17">
      <c r="B15" t="s">
        <v>1741</v>
      </c>
      <c r="C15" s="110">
        <v>147.12847167780546</v>
      </c>
      <c r="D15" s="111">
        <v>48233</v>
      </c>
    </row>
    <row r="16" spans="2:17">
      <c r="B16" t="s">
        <v>1738</v>
      </c>
      <c r="C16" s="110">
        <v>58.559890368535932</v>
      </c>
      <c r="D16" s="111">
        <v>48274</v>
      </c>
    </row>
    <row r="17" spans="2:4">
      <c r="B17" t="s">
        <v>1280</v>
      </c>
      <c r="C17" s="110">
        <v>35.362581035464416</v>
      </c>
      <c r="D17" s="111">
        <v>48274</v>
      </c>
    </row>
    <row r="18" spans="2:4">
      <c r="B18" t="s">
        <v>1742</v>
      </c>
      <c r="C18" s="110">
        <v>204.65143922916425</v>
      </c>
      <c r="D18" s="111">
        <v>48297</v>
      </c>
    </row>
    <row r="19" spans="2:4">
      <c r="B19"/>
      <c r="C19" s="77"/>
    </row>
    <row r="20" spans="2:4">
      <c r="B20" s="79" t="s">
        <v>220</v>
      </c>
      <c r="C20" s="81">
        <f>SUM(C21:C32)</f>
        <v>2170.2422576456088</v>
      </c>
    </row>
    <row r="21" spans="2:4">
      <c r="B21" t="s">
        <v>1744</v>
      </c>
      <c r="C21" s="110">
        <v>131.68767731596111</v>
      </c>
      <c r="D21" s="111">
        <v>47848</v>
      </c>
    </row>
    <row r="22" spans="2:4">
      <c r="B22" t="s">
        <v>1278</v>
      </c>
      <c r="C22" s="110">
        <v>60.369378860111993</v>
      </c>
      <c r="D22" s="111">
        <v>47848</v>
      </c>
    </row>
    <row r="23" spans="2:4">
      <c r="B23" t="s">
        <v>1743</v>
      </c>
      <c r="C23" s="110">
        <v>0.52903423100655311</v>
      </c>
      <c r="D23" s="111">
        <v>48122</v>
      </c>
    </row>
    <row r="24" spans="2:4">
      <c r="B24" t="s">
        <v>1282</v>
      </c>
      <c r="C24" s="110">
        <v>143.35773119674406</v>
      </c>
      <c r="D24" s="111">
        <v>48180</v>
      </c>
    </row>
    <row r="25" spans="2:4">
      <c r="B25" t="s">
        <v>1745</v>
      </c>
      <c r="C25" s="110">
        <v>248.5786704172603</v>
      </c>
      <c r="D25" s="111">
        <v>48332</v>
      </c>
    </row>
    <row r="26" spans="2:4">
      <c r="B26" t="s">
        <v>1746</v>
      </c>
      <c r="C26" s="110">
        <v>170.54291538317673</v>
      </c>
      <c r="D26" s="111">
        <v>48395</v>
      </c>
    </row>
    <row r="27" spans="2:4">
      <c r="B27" t="s">
        <v>1273</v>
      </c>
      <c r="C27" s="110">
        <v>81.007867222910363</v>
      </c>
      <c r="D27" s="111">
        <v>48395</v>
      </c>
    </row>
    <row r="28" spans="2:4">
      <c r="B28" t="s">
        <v>1748</v>
      </c>
      <c r="C28" s="110">
        <v>351.52724443181842</v>
      </c>
      <c r="D28" s="111">
        <v>48669</v>
      </c>
    </row>
    <row r="29" spans="2:4">
      <c r="B29" t="s">
        <v>1749</v>
      </c>
      <c r="C29" s="110">
        <v>547.31989992126034</v>
      </c>
      <c r="D29" s="111">
        <v>48693</v>
      </c>
    </row>
    <row r="30" spans="2:4">
      <c r="B30" t="s">
        <v>1747</v>
      </c>
      <c r="C30" s="110">
        <v>192.27057813504416</v>
      </c>
      <c r="D30" s="111">
        <v>48757</v>
      </c>
    </row>
    <row r="31" spans="2:4">
      <c r="B31" t="s">
        <v>1750</v>
      </c>
      <c r="C31" s="110">
        <v>243.05126053031461</v>
      </c>
      <c r="D31" s="111">
        <v>48760</v>
      </c>
    </row>
    <row r="32" spans="2:4">
      <c r="B32"/>
      <c r="C32" s="77"/>
    </row>
    <row r="34" spans="2:4">
      <c r="B34"/>
      <c r="C34" s="110"/>
      <c r="D34"/>
    </row>
    <row r="35" spans="2:4">
      <c r="B35"/>
      <c r="C35" s="110"/>
      <c r="D35"/>
    </row>
  </sheetData>
  <sortState xmlns:xlrd2="http://schemas.microsoft.com/office/spreadsheetml/2017/richdata2" ref="A21:BI40">
    <sortCondition ref="D21:D40"/>
  </sortState>
  <mergeCells count="1">
    <mergeCell ref="B7:D7"/>
  </mergeCells>
  <dataValidations count="1">
    <dataValidation allowBlank="1" showInputMessage="1" showErrorMessage="1" sqref="C1:C4 B36:D1048576 E23:XFD1048576 A5:XFD22 A23:A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 s="1" customFormat="1">
      <c r="B1" s="2" t="s">
        <v>0</v>
      </c>
      <c r="C1" s="103">
        <v>45106</v>
      </c>
    </row>
    <row r="2" spans="2:18" s="1" customFormat="1">
      <c r="B2" s="2" t="s">
        <v>1</v>
      </c>
      <c r="C2" s="12" t="s">
        <v>1708</v>
      </c>
    </row>
    <row r="3" spans="2:18" s="1" customFormat="1">
      <c r="B3" s="2" t="s">
        <v>2</v>
      </c>
      <c r="C3" s="104" t="s">
        <v>1709</v>
      </c>
    </row>
    <row r="4" spans="2:18" s="1" customFormat="1">
      <c r="B4" s="2" t="s">
        <v>3</v>
      </c>
      <c r="C4" s="105" t="s">
        <v>197</v>
      </c>
    </row>
    <row r="5" spans="2:18">
      <c r="B5" s="2"/>
    </row>
    <row r="7" spans="2:18" ht="26.25" customHeight="1">
      <c r="B7" s="100" t="s">
        <v>173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257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209</v>
      </c>
      <c r="C14" t="s">
        <v>209</v>
      </c>
      <c r="D14" t="s">
        <v>209</v>
      </c>
      <c r="E14" t="s">
        <v>209</v>
      </c>
      <c r="H14" s="77">
        <v>0</v>
      </c>
      <c r="I14" t="s">
        <v>209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225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209</v>
      </c>
      <c r="C16" t="s">
        <v>209</v>
      </c>
      <c r="D16" t="s">
        <v>209</v>
      </c>
      <c r="E16" t="s">
        <v>209</v>
      </c>
      <c r="H16" s="77">
        <v>0</v>
      </c>
      <c r="I16" t="s">
        <v>209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258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209</v>
      </c>
      <c r="C18" t="s">
        <v>209</v>
      </c>
      <c r="D18" t="s">
        <v>209</v>
      </c>
      <c r="E18" t="s">
        <v>209</v>
      </c>
      <c r="H18" s="77">
        <v>0</v>
      </c>
      <c r="I18" t="s">
        <v>209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261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209</v>
      </c>
      <c r="C20" t="s">
        <v>209</v>
      </c>
      <c r="D20" t="s">
        <v>209</v>
      </c>
      <c r="E20" t="s">
        <v>209</v>
      </c>
      <c r="H20" s="77">
        <v>0</v>
      </c>
      <c r="I20" t="s">
        <v>209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220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259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209</v>
      </c>
      <c r="C23" t="s">
        <v>209</v>
      </c>
      <c r="D23" t="s">
        <v>209</v>
      </c>
      <c r="E23" t="s">
        <v>209</v>
      </c>
      <c r="H23" s="77">
        <v>0</v>
      </c>
      <c r="I23" t="s">
        <v>209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260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209</v>
      </c>
      <c r="C25" t="s">
        <v>209</v>
      </c>
      <c r="D25" t="s">
        <v>209</v>
      </c>
      <c r="E25" t="s">
        <v>209</v>
      </c>
      <c r="H25" s="77">
        <v>0</v>
      </c>
      <c r="I25" t="s">
        <v>209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222</v>
      </c>
      <c r="D26" s="16"/>
    </row>
    <row r="27" spans="2:16">
      <c r="B27" t="s">
        <v>253</v>
      </c>
      <c r="D27" s="16"/>
    </row>
    <row r="28" spans="2:16">
      <c r="B28" t="s">
        <v>255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5:XFD1048576 C1:C4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 s="1" customFormat="1">
      <c r="B1" s="2" t="s">
        <v>0</v>
      </c>
      <c r="C1" s="103">
        <v>45106</v>
      </c>
    </row>
    <row r="2" spans="2:18" s="1" customFormat="1">
      <c r="B2" s="2" t="s">
        <v>1</v>
      </c>
      <c r="C2" s="12" t="s">
        <v>1708</v>
      </c>
    </row>
    <row r="3" spans="2:18" s="1" customFormat="1">
      <c r="B3" s="2" t="s">
        <v>2</v>
      </c>
      <c r="C3" s="104" t="s">
        <v>1709</v>
      </c>
    </row>
    <row r="4" spans="2:18" s="1" customFormat="1">
      <c r="B4" s="2" t="s">
        <v>3</v>
      </c>
      <c r="C4" s="105" t="s">
        <v>197</v>
      </c>
    </row>
    <row r="5" spans="2:18">
      <c r="B5" s="2"/>
    </row>
    <row r="7" spans="2:18" ht="26.25" customHeight="1">
      <c r="B7" s="100" t="s">
        <v>177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1230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209</v>
      </c>
      <c r="C14" t="s">
        <v>209</v>
      </c>
      <c r="D14" t="s">
        <v>209</v>
      </c>
      <c r="E14" t="s">
        <v>209</v>
      </c>
      <c r="H14" s="77">
        <v>0</v>
      </c>
      <c r="I14" t="s">
        <v>209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1231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209</v>
      </c>
      <c r="C16" t="s">
        <v>209</v>
      </c>
      <c r="D16" t="s">
        <v>209</v>
      </c>
      <c r="E16" t="s">
        <v>209</v>
      </c>
      <c r="H16" s="77">
        <v>0</v>
      </c>
      <c r="I16" t="s">
        <v>209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258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209</v>
      </c>
      <c r="C18" t="s">
        <v>209</v>
      </c>
      <c r="D18" t="s">
        <v>209</v>
      </c>
      <c r="E18" t="s">
        <v>209</v>
      </c>
      <c r="H18" s="77">
        <v>0</v>
      </c>
      <c r="I18" t="s">
        <v>209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261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209</v>
      </c>
      <c r="C20" t="s">
        <v>209</v>
      </c>
      <c r="D20" t="s">
        <v>209</v>
      </c>
      <c r="E20" t="s">
        <v>209</v>
      </c>
      <c r="H20" s="77">
        <v>0</v>
      </c>
      <c r="I20" t="s">
        <v>209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220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259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209</v>
      </c>
      <c r="C23" t="s">
        <v>209</v>
      </c>
      <c r="D23" t="s">
        <v>209</v>
      </c>
      <c r="E23" t="s">
        <v>209</v>
      </c>
      <c r="H23" s="77">
        <v>0</v>
      </c>
      <c r="I23" t="s">
        <v>209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260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209</v>
      </c>
      <c r="C25" t="s">
        <v>209</v>
      </c>
      <c r="D25" t="s">
        <v>209</v>
      </c>
      <c r="E25" t="s">
        <v>209</v>
      </c>
      <c r="H25" s="77">
        <v>0</v>
      </c>
      <c r="I25" t="s">
        <v>209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222</v>
      </c>
      <c r="D26" s="16"/>
    </row>
    <row r="27" spans="2:16">
      <c r="B27" t="s">
        <v>253</v>
      </c>
      <c r="D27" s="16"/>
    </row>
    <row r="28" spans="2:16">
      <c r="B28" t="s">
        <v>255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5:XFD1048576 C1:C4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workbookViewId="0">
      <selection activeCell="G18" sqref="G18:G4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 s="1" customFormat="1">
      <c r="B1" s="2" t="s">
        <v>0</v>
      </c>
      <c r="C1" s="103">
        <v>45106</v>
      </c>
    </row>
    <row r="2" spans="2:53" s="1" customFormat="1">
      <c r="B2" s="2" t="s">
        <v>1</v>
      </c>
      <c r="C2" s="12" t="s">
        <v>1708</v>
      </c>
    </row>
    <row r="3" spans="2:53" s="1" customFormat="1">
      <c r="B3" s="2" t="s">
        <v>2</v>
      </c>
      <c r="C3" s="104" t="s">
        <v>1709</v>
      </c>
    </row>
    <row r="4" spans="2:53" s="1" customFormat="1">
      <c r="B4" s="2" t="s">
        <v>3</v>
      </c>
      <c r="C4" s="105" t="s">
        <v>197</v>
      </c>
    </row>
    <row r="6" spans="2:53" ht="21.75" customHeight="1">
      <c r="B6" s="92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4"/>
    </row>
    <row r="7" spans="2:53" ht="27.7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0.55000000000000004</v>
      </c>
      <c r="I11" s="7"/>
      <c r="J11" s="7"/>
      <c r="K11" s="76">
        <v>4.8000000000000001E-2</v>
      </c>
      <c r="L11" s="75">
        <v>13866367.76</v>
      </c>
      <c r="M11" s="7"/>
      <c r="N11" s="75">
        <v>0</v>
      </c>
      <c r="O11" s="75">
        <v>13510.803535454001</v>
      </c>
      <c r="P11" s="7"/>
      <c r="Q11" s="76">
        <v>1</v>
      </c>
      <c r="R11" s="76">
        <v>4.9599999999999998E-2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202</v>
      </c>
      <c r="C12" s="16"/>
      <c r="D12" s="16"/>
      <c r="H12" s="81">
        <v>0.55000000000000004</v>
      </c>
      <c r="K12" s="80">
        <v>4.8000000000000001E-2</v>
      </c>
      <c r="L12" s="81">
        <v>13866367.76</v>
      </c>
      <c r="N12" s="81">
        <v>0</v>
      </c>
      <c r="O12" s="81">
        <v>13510.803535454001</v>
      </c>
      <c r="Q12" s="80">
        <v>1</v>
      </c>
      <c r="R12" s="80">
        <v>4.9599999999999998E-2</v>
      </c>
    </row>
    <row r="13" spans="2:53">
      <c r="B13" s="79" t="s">
        <v>223</v>
      </c>
      <c r="C13" s="16"/>
      <c r="D13" s="16"/>
      <c r="H13" s="81">
        <v>0</v>
      </c>
      <c r="K13" s="80">
        <v>0</v>
      </c>
      <c r="L13" s="81">
        <v>0</v>
      </c>
      <c r="N13" s="81">
        <v>0</v>
      </c>
      <c r="O13" s="81">
        <v>0</v>
      </c>
      <c r="Q13" s="80">
        <v>0</v>
      </c>
      <c r="R13" s="80">
        <v>0</v>
      </c>
    </row>
    <row r="14" spans="2:53">
      <c r="B14" s="79" t="s">
        <v>224</v>
      </c>
      <c r="C14" s="16"/>
      <c r="D14" s="16"/>
      <c r="H14" s="81">
        <v>0</v>
      </c>
      <c r="K14" s="80">
        <v>0</v>
      </c>
      <c r="L14" s="81">
        <v>0</v>
      </c>
      <c r="N14" s="81">
        <v>0</v>
      </c>
      <c r="O14" s="81">
        <v>0</v>
      </c>
      <c r="Q14" s="80">
        <v>0</v>
      </c>
      <c r="R14" s="80">
        <v>0</v>
      </c>
    </row>
    <row r="15" spans="2:53">
      <c r="B15" t="s">
        <v>209</v>
      </c>
      <c r="C15" t="s">
        <v>209</v>
      </c>
      <c r="D15" s="16"/>
      <c r="E15" t="s">
        <v>209</v>
      </c>
      <c r="H15" s="77">
        <v>0</v>
      </c>
      <c r="I15" t="s">
        <v>209</v>
      </c>
      <c r="J15" s="78">
        <v>0</v>
      </c>
      <c r="K15" s="78">
        <v>0</v>
      </c>
      <c r="L15" s="77">
        <v>0</v>
      </c>
      <c r="M15" s="77">
        <v>0</v>
      </c>
      <c r="O15" s="77">
        <v>0</v>
      </c>
      <c r="P15" s="78">
        <v>0</v>
      </c>
      <c r="Q15" s="78">
        <v>0</v>
      </c>
      <c r="R15" s="78">
        <v>0</v>
      </c>
    </row>
    <row r="16" spans="2:53">
      <c r="B16" s="79" t="s">
        <v>225</v>
      </c>
      <c r="C16" s="16"/>
      <c r="D16" s="16"/>
      <c r="H16" s="81">
        <v>0.55000000000000004</v>
      </c>
      <c r="K16" s="80">
        <v>4.8000000000000001E-2</v>
      </c>
      <c r="L16" s="81">
        <v>13866367.76</v>
      </c>
      <c r="N16" s="81">
        <v>0</v>
      </c>
      <c r="O16" s="81">
        <v>13510.803535454001</v>
      </c>
      <c r="Q16" s="80">
        <v>1</v>
      </c>
      <c r="R16" s="80">
        <v>4.9599999999999998E-2</v>
      </c>
    </row>
    <row r="17" spans="2:18">
      <c r="B17" s="79" t="s">
        <v>226</v>
      </c>
      <c r="C17" s="16"/>
      <c r="D17" s="16"/>
      <c r="H17" s="81">
        <v>0.55000000000000004</v>
      </c>
      <c r="K17" s="80">
        <v>4.8000000000000001E-2</v>
      </c>
      <c r="L17" s="81">
        <v>13861953.1</v>
      </c>
      <c r="N17" s="81">
        <v>0</v>
      </c>
      <c r="O17" s="81">
        <v>13506.406534094</v>
      </c>
      <c r="Q17" s="80">
        <v>0.99970000000000003</v>
      </c>
      <c r="R17" s="80">
        <v>4.9599999999999998E-2</v>
      </c>
    </row>
    <row r="18" spans="2:18">
      <c r="B18" t="s">
        <v>227</v>
      </c>
      <c r="C18" t="s">
        <v>228</v>
      </c>
      <c r="D18" t="s">
        <v>100</v>
      </c>
      <c r="E18" t="s">
        <v>229</v>
      </c>
      <c r="G18"/>
      <c r="H18" s="77">
        <v>0.76</v>
      </c>
      <c r="I18" t="s">
        <v>102</v>
      </c>
      <c r="J18" s="78">
        <v>0</v>
      </c>
      <c r="K18" s="78">
        <v>4.82E-2</v>
      </c>
      <c r="L18" s="77">
        <v>166605.62</v>
      </c>
      <c r="M18" s="77">
        <v>96.48</v>
      </c>
      <c r="N18" s="77">
        <v>0</v>
      </c>
      <c r="O18" s="77">
        <v>160.741102176</v>
      </c>
      <c r="P18" s="78">
        <v>0</v>
      </c>
      <c r="Q18" s="78">
        <v>1.1900000000000001E-2</v>
      </c>
      <c r="R18" s="78">
        <v>5.9999999999999995E-4</v>
      </c>
    </row>
    <row r="19" spans="2:18">
      <c r="B19" t="s">
        <v>231</v>
      </c>
      <c r="C19" t="s">
        <v>232</v>
      </c>
      <c r="D19" t="s">
        <v>100</v>
      </c>
      <c r="E19" t="s">
        <v>229</v>
      </c>
      <c r="G19"/>
      <c r="H19" s="77">
        <v>0.51</v>
      </c>
      <c r="I19" t="s">
        <v>102</v>
      </c>
      <c r="J19" s="78">
        <v>0</v>
      </c>
      <c r="K19" s="78">
        <v>4.7899999999999998E-2</v>
      </c>
      <c r="L19" s="77">
        <v>8362764.4100000001</v>
      </c>
      <c r="M19" s="77">
        <v>97.63</v>
      </c>
      <c r="N19" s="77">
        <v>0</v>
      </c>
      <c r="O19" s="77">
        <v>8164.5668934830001</v>
      </c>
      <c r="P19" s="78">
        <v>2.0000000000000001E-4</v>
      </c>
      <c r="Q19" s="78">
        <v>0.60429999999999995</v>
      </c>
      <c r="R19" s="78">
        <v>0.03</v>
      </c>
    </row>
    <row r="20" spans="2:18">
      <c r="B20" t="s">
        <v>234</v>
      </c>
      <c r="C20" t="s">
        <v>235</v>
      </c>
      <c r="D20" t="s">
        <v>100</v>
      </c>
      <c r="E20" t="s">
        <v>229</v>
      </c>
      <c r="G20"/>
      <c r="H20" s="77">
        <v>0.61</v>
      </c>
      <c r="I20" t="s">
        <v>102</v>
      </c>
      <c r="J20" s="78">
        <v>0</v>
      </c>
      <c r="K20" s="78">
        <v>4.8000000000000001E-2</v>
      </c>
      <c r="L20" s="77">
        <v>1983190.2</v>
      </c>
      <c r="M20" s="77">
        <v>97.19</v>
      </c>
      <c r="N20" s="77">
        <v>0</v>
      </c>
      <c r="O20" s="77">
        <v>1927.4625553799999</v>
      </c>
      <c r="P20" s="78">
        <v>1E-4</v>
      </c>
      <c r="Q20" s="78">
        <v>0.14269999999999999</v>
      </c>
      <c r="R20" s="78">
        <v>7.1000000000000004E-3</v>
      </c>
    </row>
    <row r="21" spans="2:18">
      <c r="B21" t="s">
        <v>237</v>
      </c>
      <c r="C21" t="s">
        <v>238</v>
      </c>
      <c r="D21" t="s">
        <v>100</v>
      </c>
      <c r="E21" t="s">
        <v>229</v>
      </c>
      <c r="G21"/>
      <c r="H21" s="77">
        <v>0.68</v>
      </c>
      <c r="I21" t="s">
        <v>102</v>
      </c>
      <c r="J21" s="78">
        <v>0</v>
      </c>
      <c r="K21" s="78">
        <v>4.8500000000000001E-2</v>
      </c>
      <c r="L21" s="77">
        <v>2329469.7599999998</v>
      </c>
      <c r="M21" s="77">
        <v>96.81</v>
      </c>
      <c r="N21" s="77">
        <v>0</v>
      </c>
      <c r="O21" s="77">
        <v>2255.1596746559999</v>
      </c>
      <c r="P21" s="78">
        <v>1E-4</v>
      </c>
      <c r="Q21" s="78">
        <v>0.16689999999999999</v>
      </c>
      <c r="R21" s="78">
        <v>8.3000000000000001E-3</v>
      </c>
    </row>
    <row r="22" spans="2:18">
      <c r="B22" t="s">
        <v>240</v>
      </c>
      <c r="C22" t="s">
        <v>241</v>
      </c>
      <c r="D22" t="s">
        <v>100</v>
      </c>
      <c r="E22" t="s">
        <v>229</v>
      </c>
      <c r="G22"/>
      <c r="H22" s="77">
        <v>0.44</v>
      </c>
      <c r="I22" t="s">
        <v>102</v>
      </c>
      <c r="J22" s="78">
        <v>0</v>
      </c>
      <c r="K22" s="78">
        <v>4.7699999999999999E-2</v>
      </c>
      <c r="L22" s="77">
        <v>971392.49</v>
      </c>
      <c r="M22" s="77">
        <v>97.99</v>
      </c>
      <c r="N22" s="77">
        <v>0</v>
      </c>
      <c r="O22" s="77">
        <v>951.86750095100001</v>
      </c>
      <c r="P22" s="78">
        <v>0</v>
      </c>
      <c r="Q22" s="78">
        <v>7.0499999999999993E-2</v>
      </c>
      <c r="R22" s="78">
        <v>3.5000000000000001E-3</v>
      </c>
    </row>
    <row r="23" spans="2:18">
      <c r="B23" t="s">
        <v>243</v>
      </c>
      <c r="C23" t="s">
        <v>244</v>
      </c>
      <c r="D23" t="s">
        <v>100</v>
      </c>
      <c r="E23" t="s">
        <v>229</v>
      </c>
      <c r="G23"/>
      <c r="H23" s="77">
        <v>0.86</v>
      </c>
      <c r="I23" t="s">
        <v>102</v>
      </c>
      <c r="J23" s="78">
        <v>0</v>
      </c>
      <c r="K23" s="78">
        <v>4.82E-2</v>
      </c>
      <c r="L23" s="77">
        <v>48530.62</v>
      </c>
      <c r="M23" s="77">
        <v>96.04</v>
      </c>
      <c r="N23" s="77">
        <v>0</v>
      </c>
      <c r="O23" s="77">
        <v>46.608807448</v>
      </c>
      <c r="P23" s="78">
        <v>0</v>
      </c>
      <c r="Q23" s="78">
        <v>3.3999999999999998E-3</v>
      </c>
      <c r="R23" s="78">
        <v>2.0000000000000001E-4</v>
      </c>
    </row>
    <row r="24" spans="2:18">
      <c r="B24" s="79" t="s">
        <v>246</v>
      </c>
      <c r="C24" s="16"/>
      <c r="D24" s="16"/>
      <c r="H24" s="81">
        <v>0.42</v>
      </c>
      <c r="K24" s="80">
        <v>4.6100000000000002E-2</v>
      </c>
      <c r="L24" s="81">
        <v>4414.66</v>
      </c>
      <c r="N24" s="81">
        <v>0</v>
      </c>
      <c r="O24" s="81">
        <v>4.39700136</v>
      </c>
      <c r="Q24" s="80">
        <v>2.9999999999999997E-4</v>
      </c>
      <c r="R24" s="80">
        <v>0</v>
      </c>
    </row>
    <row r="25" spans="2:18">
      <c r="B25" t="s">
        <v>247</v>
      </c>
      <c r="C25" t="s">
        <v>248</v>
      </c>
      <c r="D25" t="s">
        <v>100</v>
      </c>
      <c r="E25" t="s">
        <v>229</v>
      </c>
      <c r="G25"/>
      <c r="H25" s="77">
        <v>0.42</v>
      </c>
      <c r="I25" t="s">
        <v>102</v>
      </c>
      <c r="J25" s="78">
        <v>1.4999999999999999E-2</v>
      </c>
      <c r="K25" s="78">
        <v>4.6100000000000002E-2</v>
      </c>
      <c r="L25" s="77">
        <v>4414.66</v>
      </c>
      <c r="M25" s="77">
        <v>99.6</v>
      </c>
      <c r="N25" s="77">
        <v>0</v>
      </c>
      <c r="O25" s="77">
        <v>4.39700136</v>
      </c>
      <c r="P25" s="78">
        <v>0</v>
      </c>
      <c r="Q25" s="78">
        <v>2.9999999999999997E-4</v>
      </c>
      <c r="R25" s="78">
        <v>0</v>
      </c>
    </row>
    <row r="26" spans="2:18">
      <c r="B26" s="79" t="s">
        <v>249</v>
      </c>
      <c r="C26" s="16"/>
      <c r="D26" s="16"/>
      <c r="H26" s="81">
        <v>0</v>
      </c>
      <c r="K26" s="80">
        <v>0</v>
      </c>
      <c r="L26" s="81">
        <v>0</v>
      </c>
      <c r="N26" s="81">
        <v>0</v>
      </c>
      <c r="O26" s="81">
        <v>0</v>
      </c>
      <c r="Q26" s="80">
        <v>0</v>
      </c>
      <c r="R26" s="80">
        <v>0</v>
      </c>
    </row>
    <row r="27" spans="2:18">
      <c r="B27" t="s">
        <v>209</v>
      </c>
      <c r="C27" t="s">
        <v>209</v>
      </c>
      <c r="D27" s="16"/>
      <c r="E27" t="s">
        <v>209</v>
      </c>
      <c r="H27" s="77">
        <v>0</v>
      </c>
      <c r="I27" t="s">
        <v>209</v>
      </c>
      <c r="J27" s="78">
        <v>0</v>
      </c>
      <c r="K27" s="78">
        <v>0</v>
      </c>
      <c r="L27" s="77">
        <v>0</v>
      </c>
      <c r="M27" s="77">
        <v>0</v>
      </c>
      <c r="O27" s="77">
        <v>0</v>
      </c>
      <c r="P27" s="78">
        <v>0</v>
      </c>
      <c r="Q27" s="78">
        <v>0</v>
      </c>
      <c r="R27" s="78">
        <v>0</v>
      </c>
    </row>
    <row r="28" spans="2:18">
      <c r="B28" s="79" t="s">
        <v>250</v>
      </c>
      <c r="C28" s="16"/>
      <c r="D28" s="16"/>
      <c r="H28" s="81">
        <v>0</v>
      </c>
      <c r="K28" s="80">
        <v>0</v>
      </c>
      <c r="L28" s="81">
        <v>0</v>
      </c>
      <c r="N28" s="81">
        <v>0</v>
      </c>
      <c r="O28" s="81">
        <v>0</v>
      </c>
      <c r="Q28" s="80">
        <v>0</v>
      </c>
      <c r="R28" s="80">
        <v>0</v>
      </c>
    </row>
    <row r="29" spans="2:18">
      <c r="B29" t="s">
        <v>209</v>
      </c>
      <c r="C29" t="s">
        <v>209</v>
      </c>
      <c r="D29" s="16"/>
      <c r="E29" t="s">
        <v>209</v>
      </c>
      <c r="H29" s="77">
        <v>0</v>
      </c>
      <c r="I29" t="s">
        <v>209</v>
      </c>
      <c r="J29" s="78">
        <v>0</v>
      </c>
      <c r="K29" s="78">
        <v>0</v>
      </c>
      <c r="L29" s="77">
        <v>0</v>
      </c>
      <c r="M29" s="77">
        <v>0</v>
      </c>
      <c r="O29" s="77">
        <v>0</v>
      </c>
      <c r="P29" s="78">
        <v>0</v>
      </c>
      <c r="Q29" s="78">
        <v>0</v>
      </c>
      <c r="R29" s="78">
        <v>0</v>
      </c>
    </row>
    <row r="30" spans="2:18">
      <c r="B30" s="79" t="s">
        <v>220</v>
      </c>
      <c r="C30" s="16"/>
      <c r="D30" s="16"/>
      <c r="H30" s="81">
        <v>0</v>
      </c>
      <c r="K30" s="80">
        <v>0</v>
      </c>
      <c r="L30" s="81">
        <v>0</v>
      </c>
      <c r="N30" s="81">
        <v>0</v>
      </c>
      <c r="O30" s="81">
        <v>0</v>
      </c>
      <c r="Q30" s="80">
        <v>0</v>
      </c>
      <c r="R30" s="80">
        <v>0</v>
      </c>
    </row>
    <row r="31" spans="2:18">
      <c r="B31" s="79" t="s">
        <v>251</v>
      </c>
      <c r="C31" s="16"/>
      <c r="D31" s="16"/>
      <c r="H31" s="81">
        <v>0</v>
      </c>
      <c r="K31" s="80">
        <v>0</v>
      </c>
      <c r="L31" s="81">
        <v>0</v>
      </c>
      <c r="N31" s="81">
        <v>0</v>
      </c>
      <c r="O31" s="81">
        <v>0</v>
      </c>
      <c r="Q31" s="80">
        <v>0</v>
      </c>
      <c r="R31" s="80">
        <v>0</v>
      </c>
    </row>
    <row r="32" spans="2:18">
      <c r="B32" t="s">
        <v>209</v>
      </c>
      <c r="C32" t="s">
        <v>209</v>
      </c>
      <c r="D32" s="16"/>
      <c r="E32" t="s">
        <v>209</v>
      </c>
      <c r="H32" s="77">
        <v>0</v>
      </c>
      <c r="I32" t="s">
        <v>209</v>
      </c>
      <c r="J32" s="78">
        <v>0</v>
      </c>
      <c r="K32" s="78">
        <v>0</v>
      </c>
      <c r="L32" s="77">
        <v>0</v>
      </c>
      <c r="M32" s="77">
        <v>0</v>
      </c>
      <c r="O32" s="77">
        <v>0</v>
      </c>
      <c r="P32" s="78">
        <v>0</v>
      </c>
      <c r="Q32" s="78">
        <v>0</v>
      </c>
      <c r="R32" s="78">
        <v>0</v>
      </c>
    </row>
    <row r="33" spans="2:18">
      <c r="B33" s="79" t="s">
        <v>252</v>
      </c>
      <c r="C33" s="16"/>
      <c r="D33" s="16"/>
      <c r="H33" s="81">
        <v>0</v>
      </c>
      <c r="K33" s="80">
        <v>0</v>
      </c>
      <c r="L33" s="81">
        <v>0</v>
      </c>
      <c r="N33" s="81">
        <v>0</v>
      </c>
      <c r="O33" s="81">
        <v>0</v>
      </c>
      <c r="Q33" s="80">
        <v>0</v>
      </c>
      <c r="R33" s="80">
        <v>0</v>
      </c>
    </row>
    <row r="34" spans="2:18">
      <c r="B34" t="s">
        <v>209</v>
      </c>
      <c r="C34" t="s">
        <v>209</v>
      </c>
      <c r="D34" s="16"/>
      <c r="E34" t="s">
        <v>209</v>
      </c>
      <c r="H34" s="77">
        <v>0</v>
      </c>
      <c r="I34" t="s">
        <v>209</v>
      </c>
      <c r="J34" s="78">
        <v>0</v>
      </c>
      <c r="K34" s="78">
        <v>0</v>
      </c>
      <c r="L34" s="77">
        <v>0</v>
      </c>
      <c r="M34" s="77">
        <v>0</v>
      </c>
      <c r="O34" s="77">
        <v>0</v>
      </c>
      <c r="P34" s="78">
        <v>0</v>
      </c>
      <c r="Q34" s="78">
        <v>0</v>
      </c>
      <c r="R34" s="78">
        <v>0</v>
      </c>
    </row>
    <row r="35" spans="2:18">
      <c r="B35" t="s">
        <v>253</v>
      </c>
      <c r="C35" s="16"/>
      <c r="D35" s="16"/>
    </row>
    <row r="36" spans="2:18">
      <c r="B36" t="s">
        <v>254</v>
      </c>
      <c r="C36" s="16"/>
      <c r="D36" s="16"/>
    </row>
    <row r="37" spans="2:18">
      <c r="B37" t="s">
        <v>255</v>
      </c>
      <c r="C37" s="16"/>
      <c r="D37" s="16"/>
    </row>
    <row r="38" spans="2:18">
      <c r="B38" t="s">
        <v>256</v>
      </c>
      <c r="C38" s="16"/>
      <c r="D38" s="16"/>
    </row>
    <row r="39" spans="2:18">
      <c r="C39" s="16"/>
      <c r="D39" s="16"/>
    </row>
    <row r="40" spans="2:18">
      <c r="C40" s="16"/>
      <c r="D40" s="16"/>
    </row>
    <row r="41" spans="2:18">
      <c r="C41" s="16"/>
      <c r="D41" s="16"/>
    </row>
    <row r="42" spans="2:18">
      <c r="C42" s="16"/>
      <c r="D42" s="16"/>
    </row>
    <row r="43" spans="2:18">
      <c r="C43" s="16"/>
      <c r="D43" s="16"/>
    </row>
    <row r="44" spans="2:18"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O5:XFD1048576 N5:N7 N9 N11:N1048576 A5:M1048576 C1:C4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 s="1" customFormat="1">
      <c r="B1" s="2" t="s">
        <v>0</v>
      </c>
      <c r="C1" s="103">
        <v>45106</v>
      </c>
    </row>
    <row r="2" spans="2:23" s="1" customFormat="1">
      <c r="B2" s="2" t="s">
        <v>1</v>
      </c>
      <c r="C2" s="12" t="s">
        <v>1708</v>
      </c>
    </row>
    <row r="3" spans="2:23" s="1" customFormat="1">
      <c r="B3" s="2" t="s">
        <v>2</v>
      </c>
      <c r="C3" s="104" t="s">
        <v>1709</v>
      </c>
    </row>
    <row r="4" spans="2:23" s="1" customFormat="1">
      <c r="B4" s="2" t="s">
        <v>3</v>
      </c>
      <c r="C4" s="105" t="s">
        <v>197</v>
      </c>
    </row>
    <row r="5" spans="2:23">
      <c r="B5" s="2"/>
    </row>
    <row r="7" spans="2:23" ht="26.25" customHeight="1">
      <c r="B7" s="100" t="s">
        <v>179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202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1230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209</v>
      </c>
      <c r="C14" t="s">
        <v>209</v>
      </c>
      <c r="D14" t="s">
        <v>209</v>
      </c>
      <c r="E14" t="s">
        <v>209</v>
      </c>
      <c r="F14" s="15"/>
      <c r="G14" s="15"/>
      <c r="H14" s="77">
        <v>0</v>
      </c>
      <c r="I14" t="s">
        <v>209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1231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209</v>
      </c>
      <c r="C16" t="s">
        <v>209</v>
      </c>
      <c r="D16" t="s">
        <v>209</v>
      </c>
      <c r="E16" t="s">
        <v>209</v>
      </c>
      <c r="F16" s="15"/>
      <c r="G16" s="15"/>
      <c r="H16" s="77">
        <v>0</v>
      </c>
      <c r="I16" t="s">
        <v>209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258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209</v>
      </c>
      <c r="C18" t="s">
        <v>209</v>
      </c>
      <c r="D18" t="s">
        <v>209</v>
      </c>
      <c r="E18" t="s">
        <v>209</v>
      </c>
      <c r="F18" s="15"/>
      <c r="G18" s="15"/>
      <c r="H18" s="77">
        <v>0</v>
      </c>
      <c r="I18" t="s">
        <v>209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261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209</v>
      </c>
      <c r="C20" t="s">
        <v>209</v>
      </c>
      <c r="D20" t="s">
        <v>209</v>
      </c>
      <c r="E20" t="s">
        <v>209</v>
      </c>
      <c r="F20" s="15"/>
      <c r="G20" s="15"/>
      <c r="H20" s="77">
        <v>0</v>
      </c>
      <c r="I20" t="s">
        <v>209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220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259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209</v>
      </c>
      <c r="C23" t="s">
        <v>209</v>
      </c>
      <c r="D23" t="s">
        <v>209</v>
      </c>
      <c r="E23" t="s">
        <v>209</v>
      </c>
      <c r="H23" s="77">
        <v>0</v>
      </c>
      <c r="I23" t="s">
        <v>209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260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209</v>
      </c>
      <c r="C25" t="s">
        <v>209</v>
      </c>
      <c r="D25" t="s">
        <v>209</v>
      </c>
      <c r="E25" t="s">
        <v>209</v>
      </c>
      <c r="H25" s="77">
        <v>0</v>
      </c>
      <c r="I25" t="s">
        <v>209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222</v>
      </c>
      <c r="D26" s="16"/>
    </row>
    <row r="27" spans="2:23">
      <c r="B27" t="s">
        <v>253</v>
      </c>
      <c r="D27" s="16"/>
    </row>
    <row r="28" spans="2:23">
      <c r="B28" t="s">
        <v>254</v>
      </c>
      <c r="D28" s="16"/>
    </row>
    <row r="29" spans="2:23">
      <c r="B29" t="s">
        <v>255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5:XFD1048576 C1:C4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 s="1" customFormat="1">
      <c r="B1" s="2" t="s">
        <v>0</v>
      </c>
      <c r="C1" s="103">
        <v>45106</v>
      </c>
    </row>
    <row r="2" spans="2:68" s="1" customFormat="1">
      <c r="B2" s="2" t="s">
        <v>1</v>
      </c>
      <c r="C2" s="12" t="s">
        <v>1708</v>
      </c>
    </row>
    <row r="3" spans="2:68" s="1" customFormat="1">
      <c r="B3" s="2" t="s">
        <v>2</v>
      </c>
      <c r="C3" s="104" t="s">
        <v>1709</v>
      </c>
    </row>
    <row r="4" spans="2:68" s="1" customFormat="1">
      <c r="B4" s="2" t="s">
        <v>3</v>
      </c>
      <c r="C4" s="105" t="s">
        <v>197</v>
      </c>
    </row>
    <row r="6" spans="2:68" ht="26.25" customHeight="1">
      <c r="B6" s="95" t="s">
        <v>68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9"/>
      <c r="BP6" s="19"/>
    </row>
    <row r="7" spans="2:68" ht="26.25" customHeight="1">
      <c r="B7" s="95" t="s">
        <v>82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9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202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257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209</v>
      </c>
      <c r="C14" t="s">
        <v>209</v>
      </c>
      <c r="D14" s="16"/>
      <c r="E14" s="16"/>
      <c r="F14" s="16"/>
      <c r="G14" t="s">
        <v>209</v>
      </c>
      <c r="H14" t="s">
        <v>209</v>
      </c>
      <c r="K14" s="77">
        <v>0</v>
      </c>
      <c r="L14" t="s">
        <v>209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225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209</v>
      </c>
      <c r="C16" t="s">
        <v>209</v>
      </c>
      <c r="D16" s="16"/>
      <c r="E16" s="16"/>
      <c r="F16" s="16"/>
      <c r="G16" t="s">
        <v>209</v>
      </c>
      <c r="H16" t="s">
        <v>209</v>
      </c>
      <c r="K16" s="77">
        <v>0</v>
      </c>
      <c r="L16" t="s">
        <v>209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258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209</v>
      </c>
      <c r="C18" t="s">
        <v>209</v>
      </c>
      <c r="D18" s="16"/>
      <c r="E18" s="16"/>
      <c r="F18" s="16"/>
      <c r="G18" t="s">
        <v>209</v>
      </c>
      <c r="H18" t="s">
        <v>209</v>
      </c>
      <c r="K18" s="77">
        <v>0</v>
      </c>
      <c r="L18" t="s">
        <v>209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220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259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209</v>
      </c>
      <c r="C21" t="s">
        <v>209</v>
      </c>
      <c r="D21" s="16"/>
      <c r="E21" s="16"/>
      <c r="F21" s="16"/>
      <c r="G21" t="s">
        <v>209</v>
      </c>
      <c r="H21" t="s">
        <v>209</v>
      </c>
      <c r="K21" s="77">
        <v>0</v>
      </c>
      <c r="L21" t="s">
        <v>209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260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209</v>
      </c>
      <c r="C23" t="s">
        <v>209</v>
      </c>
      <c r="D23" s="16"/>
      <c r="E23" s="16"/>
      <c r="F23" s="16"/>
      <c r="G23" t="s">
        <v>209</v>
      </c>
      <c r="H23" t="s">
        <v>209</v>
      </c>
      <c r="K23" s="77">
        <v>0</v>
      </c>
      <c r="L23" t="s">
        <v>209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222</v>
      </c>
      <c r="C24" s="16"/>
      <c r="D24" s="16"/>
      <c r="E24" s="16"/>
      <c r="F24" s="16"/>
      <c r="G24" s="16"/>
    </row>
    <row r="25" spans="2:21">
      <c r="B25" t="s">
        <v>253</v>
      </c>
      <c r="C25" s="16"/>
      <c r="D25" s="16"/>
      <c r="E25" s="16"/>
      <c r="F25" s="16"/>
      <c r="G25" s="16"/>
    </row>
    <row r="26" spans="2:21">
      <c r="B26" t="s">
        <v>254</v>
      </c>
      <c r="C26" s="16"/>
      <c r="D26" s="16"/>
      <c r="E26" s="16"/>
      <c r="F26" s="16"/>
      <c r="G26" s="16"/>
    </row>
    <row r="27" spans="2:21">
      <c r="B27" t="s">
        <v>255</v>
      </c>
      <c r="C27" s="16"/>
      <c r="D27" s="16"/>
      <c r="E27" s="16"/>
      <c r="F27" s="16"/>
      <c r="G27" s="16"/>
    </row>
    <row r="28" spans="2:21">
      <c r="B28" t="s">
        <v>256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Q9 C1:C4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topLeftCell="A9" workbookViewId="0">
      <selection activeCell="J23" sqref="J23:J25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 s="1" customFormat="1">
      <c r="B1" s="2" t="s">
        <v>0</v>
      </c>
      <c r="C1" s="103">
        <v>45106</v>
      </c>
    </row>
    <row r="2" spans="2:66" s="1" customFormat="1">
      <c r="B2" s="2" t="s">
        <v>1</v>
      </c>
      <c r="C2" s="12" t="s">
        <v>1708</v>
      </c>
    </row>
    <row r="3" spans="2:66" s="1" customFormat="1">
      <c r="B3" s="2" t="s">
        <v>2</v>
      </c>
      <c r="C3" s="104" t="s">
        <v>1709</v>
      </c>
    </row>
    <row r="4" spans="2:66" s="1" customFormat="1">
      <c r="B4" s="2" t="s">
        <v>3</v>
      </c>
      <c r="C4" s="105" t="s">
        <v>197</v>
      </c>
    </row>
    <row r="6" spans="2:66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2"/>
    </row>
    <row r="7" spans="2:66" ht="26.25" customHeight="1">
      <c r="B7" s="100" t="s">
        <v>89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2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82">
        <v>2.09</v>
      </c>
      <c r="L11" s="7"/>
      <c r="M11" s="7"/>
      <c r="N11" s="83">
        <v>-3.1199999999999999E-2</v>
      </c>
      <c r="O11" s="82">
        <v>99090.84</v>
      </c>
      <c r="P11" s="33"/>
      <c r="Q11" s="82">
        <v>0</v>
      </c>
      <c r="R11" s="82">
        <v>408.32761554359797</v>
      </c>
      <c r="S11" s="7"/>
      <c r="T11" s="83">
        <v>1</v>
      </c>
      <c r="U11" s="83">
        <v>1.5E-3</v>
      </c>
      <c r="V11" s="35"/>
      <c r="BI11" s="16"/>
      <c r="BJ11" s="19"/>
      <c r="BK11" s="16"/>
      <c r="BN11" s="16"/>
    </row>
    <row r="12" spans="2:66">
      <c r="B12" s="84" t="s">
        <v>202</v>
      </c>
      <c r="C12" s="16"/>
      <c r="D12" s="16"/>
      <c r="E12" s="16"/>
      <c r="F12" s="16"/>
      <c r="K12" s="85">
        <v>0</v>
      </c>
      <c r="N12" s="86">
        <v>0</v>
      </c>
      <c r="O12" s="85">
        <v>0</v>
      </c>
      <c r="Q12" s="85">
        <v>0</v>
      </c>
      <c r="R12" s="85">
        <v>0</v>
      </c>
      <c r="T12" s="86">
        <v>0</v>
      </c>
      <c r="U12" s="86">
        <v>0</v>
      </c>
    </row>
    <row r="13" spans="2:66">
      <c r="B13" s="84" t="s">
        <v>257</v>
      </c>
      <c r="C13" s="16"/>
      <c r="D13" s="16"/>
      <c r="E13" s="16"/>
      <c r="F13" s="16"/>
      <c r="K13" s="85">
        <v>0</v>
      </c>
      <c r="N13" s="86">
        <v>0</v>
      </c>
      <c r="O13" s="85">
        <v>0</v>
      </c>
      <c r="Q13" s="85">
        <v>0</v>
      </c>
      <c r="R13" s="85">
        <v>0</v>
      </c>
      <c r="T13" s="86">
        <v>0</v>
      </c>
      <c r="U13" s="86">
        <v>0</v>
      </c>
    </row>
    <row r="14" spans="2:66">
      <c r="B14" t="s">
        <v>209</v>
      </c>
      <c r="C14" t="s">
        <v>209</v>
      </c>
      <c r="D14" s="16"/>
      <c r="E14" s="16"/>
      <c r="F14" s="16"/>
      <c r="G14" t="s">
        <v>209</v>
      </c>
      <c r="H14" t="s">
        <v>209</v>
      </c>
      <c r="K14" s="77">
        <v>0</v>
      </c>
      <c r="L14" t="s">
        <v>209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6">
      <c r="B15" s="84" t="s">
        <v>225</v>
      </c>
      <c r="C15" s="16"/>
      <c r="D15" s="16"/>
      <c r="E15" s="16"/>
      <c r="F15" s="16"/>
      <c r="K15" s="85">
        <v>0</v>
      </c>
      <c r="N15" s="86">
        <v>0</v>
      </c>
      <c r="O15" s="85">
        <v>0</v>
      </c>
      <c r="Q15" s="85">
        <v>0</v>
      </c>
      <c r="R15" s="85">
        <v>0</v>
      </c>
      <c r="T15" s="86">
        <v>0</v>
      </c>
      <c r="U15" s="86">
        <v>0</v>
      </c>
    </row>
    <row r="16" spans="2:66">
      <c r="B16" t="s">
        <v>209</v>
      </c>
      <c r="C16" t="s">
        <v>209</v>
      </c>
      <c r="D16" s="16"/>
      <c r="E16" s="16"/>
      <c r="F16" s="16"/>
      <c r="G16" t="s">
        <v>209</v>
      </c>
      <c r="H16" t="s">
        <v>209</v>
      </c>
      <c r="K16" s="77">
        <v>0</v>
      </c>
      <c r="L16" t="s">
        <v>209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84" t="s">
        <v>258</v>
      </c>
      <c r="C17" s="16"/>
      <c r="D17" s="16"/>
      <c r="E17" s="16"/>
      <c r="F17" s="16"/>
      <c r="K17" s="85">
        <v>0</v>
      </c>
      <c r="N17" s="86">
        <v>0</v>
      </c>
      <c r="O17" s="85">
        <v>0</v>
      </c>
      <c r="Q17" s="85">
        <v>0</v>
      </c>
      <c r="R17" s="85">
        <v>0</v>
      </c>
      <c r="T17" s="86">
        <v>0</v>
      </c>
      <c r="U17" s="86">
        <v>0</v>
      </c>
    </row>
    <row r="18" spans="2:21">
      <c r="B18" t="s">
        <v>209</v>
      </c>
      <c r="C18" t="s">
        <v>209</v>
      </c>
      <c r="D18" s="16"/>
      <c r="E18" s="16"/>
      <c r="F18" s="16"/>
      <c r="G18" t="s">
        <v>209</v>
      </c>
      <c r="H18" t="s">
        <v>209</v>
      </c>
      <c r="K18" s="77">
        <v>0</v>
      </c>
      <c r="L18" t="s">
        <v>209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84" t="s">
        <v>261</v>
      </c>
      <c r="C19" s="16"/>
      <c r="D19" s="16"/>
      <c r="E19" s="16"/>
      <c r="F19" s="16"/>
      <c r="K19" s="85">
        <v>0</v>
      </c>
      <c r="N19" s="86">
        <v>0</v>
      </c>
      <c r="O19" s="85">
        <v>0</v>
      </c>
      <c r="Q19" s="85">
        <v>0</v>
      </c>
      <c r="R19" s="85">
        <v>0</v>
      </c>
      <c r="T19" s="86">
        <v>0</v>
      </c>
      <c r="U19" s="86">
        <v>0</v>
      </c>
    </row>
    <row r="20" spans="2:21">
      <c r="B20" t="s">
        <v>209</v>
      </c>
      <c r="C20" t="s">
        <v>209</v>
      </c>
      <c r="D20" s="16"/>
      <c r="E20" s="16"/>
      <c r="F20" s="16"/>
      <c r="G20" t="s">
        <v>209</v>
      </c>
      <c r="H20" t="s">
        <v>209</v>
      </c>
      <c r="K20" s="77">
        <v>0</v>
      </c>
      <c r="L20" t="s">
        <v>209</v>
      </c>
      <c r="M20" s="78">
        <v>0</v>
      </c>
      <c r="N20" s="78">
        <v>0</v>
      </c>
      <c r="O20" s="77">
        <v>0</v>
      </c>
      <c r="P20" s="77">
        <v>0</v>
      </c>
      <c r="R20" s="77">
        <v>0</v>
      </c>
      <c r="S20" s="78">
        <v>0</v>
      </c>
      <c r="T20" s="78">
        <v>0</v>
      </c>
      <c r="U20" s="78">
        <v>0</v>
      </c>
    </row>
    <row r="21" spans="2:21">
      <c r="B21" s="84" t="s">
        <v>220</v>
      </c>
      <c r="C21" s="16"/>
      <c r="D21" s="16"/>
      <c r="E21" s="16"/>
      <c r="F21" s="16"/>
      <c r="K21" s="85">
        <v>2.09</v>
      </c>
      <c r="N21" s="86">
        <v>-3.1199999999999999E-2</v>
      </c>
      <c r="O21" s="85">
        <v>99090.84</v>
      </c>
      <c r="Q21" s="85">
        <v>0</v>
      </c>
      <c r="R21" s="85">
        <v>408.32761554359797</v>
      </c>
      <c r="T21" s="86">
        <v>1</v>
      </c>
      <c r="U21" s="86">
        <v>1.5E-3</v>
      </c>
    </row>
    <row r="22" spans="2:21">
      <c r="B22" s="84" t="s">
        <v>259</v>
      </c>
      <c r="C22" s="16"/>
      <c r="D22" s="16"/>
      <c r="E22" s="16"/>
      <c r="F22" s="16"/>
      <c r="K22" s="85">
        <v>0.01</v>
      </c>
      <c r="N22" s="86">
        <v>-7.3800000000000004E-2</v>
      </c>
      <c r="O22" s="85">
        <v>43667.15</v>
      </c>
      <c r="Q22" s="85">
        <v>0</v>
      </c>
      <c r="R22" s="85">
        <v>185.77440163211801</v>
      </c>
      <c r="T22" s="86">
        <v>0.45500000000000002</v>
      </c>
      <c r="U22" s="86">
        <v>6.9999999999999999E-4</v>
      </c>
    </row>
    <row r="23" spans="2:21">
      <c r="B23" t="s">
        <v>262</v>
      </c>
      <c r="C23" t="s">
        <v>263</v>
      </c>
      <c r="D23" t="s">
        <v>123</v>
      </c>
      <c r="E23" t="s">
        <v>264</v>
      </c>
      <c r="F23" t="s">
        <v>265</v>
      </c>
      <c r="G23" t="s">
        <v>266</v>
      </c>
      <c r="H23" t="s">
        <v>209</v>
      </c>
      <c r="I23" t="s">
        <v>210</v>
      </c>
      <c r="J23"/>
      <c r="K23" s="77">
        <v>0.01</v>
      </c>
      <c r="L23" t="s">
        <v>106</v>
      </c>
      <c r="M23" s="78">
        <v>0</v>
      </c>
      <c r="N23" s="78">
        <v>-7.3800000000000004E-2</v>
      </c>
      <c r="O23" s="77">
        <v>43667.15</v>
      </c>
      <c r="P23" s="77">
        <v>115.23099999999999</v>
      </c>
      <c r="Q23" s="77">
        <v>0</v>
      </c>
      <c r="R23" s="77">
        <v>185.77440163211801</v>
      </c>
      <c r="S23" s="78">
        <v>1E-4</v>
      </c>
      <c r="T23" s="78">
        <v>0.45500000000000002</v>
      </c>
      <c r="U23" s="78">
        <v>6.9999999999999999E-4</v>
      </c>
    </row>
    <row r="24" spans="2:21">
      <c r="B24" s="84" t="s">
        <v>260</v>
      </c>
      <c r="C24" s="16"/>
      <c r="D24" s="16"/>
      <c r="E24" s="16"/>
      <c r="F24" s="16"/>
      <c r="K24" s="85">
        <v>3.83</v>
      </c>
      <c r="N24" s="86">
        <v>4.4000000000000003E-3</v>
      </c>
      <c r="O24" s="85">
        <v>55423.69</v>
      </c>
      <c r="Q24" s="85">
        <v>0</v>
      </c>
      <c r="R24" s="85">
        <v>222.55321391147999</v>
      </c>
      <c r="T24" s="86">
        <v>0.54500000000000004</v>
      </c>
      <c r="U24" s="86">
        <v>8.0000000000000004E-4</v>
      </c>
    </row>
    <row r="25" spans="2:21">
      <c r="B25" t="s">
        <v>267</v>
      </c>
      <c r="C25" t="s">
        <v>268</v>
      </c>
      <c r="D25" t="s">
        <v>123</v>
      </c>
      <c r="E25" t="s">
        <v>264</v>
      </c>
      <c r="F25" t="s">
        <v>269</v>
      </c>
      <c r="G25" t="s">
        <v>278</v>
      </c>
      <c r="H25" t="s">
        <v>209</v>
      </c>
      <c r="I25" t="s">
        <v>210</v>
      </c>
      <c r="J25"/>
      <c r="K25" s="77">
        <v>3.83</v>
      </c>
      <c r="L25" t="s">
        <v>106</v>
      </c>
      <c r="M25" s="78">
        <v>2.5000000000000001E-2</v>
      </c>
      <c r="N25" s="78">
        <v>4.4000000000000003E-3</v>
      </c>
      <c r="O25" s="77">
        <v>55423.69</v>
      </c>
      <c r="P25" s="77">
        <v>108.76188880368646</v>
      </c>
      <c r="Q25" s="77">
        <v>0</v>
      </c>
      <c r="R25" s="77">
        <v>222.55321391147999</v>
      </c>
      <c r="S25" s="78">
        <v>1E-4</v>
      </c>
      <c r="T25" s="78">
        <v>0.54500000000000004</v>
      </c>
      <c r="U25" s="78">
        <v>8.0000000000000004E-4</v>
      </c>
    </row>
    <row r="26" spans="2:21">
      <c r="B26" t="s">
        <v>222</v>
      </c>
      <c r="C26" s="16"/>
      <c r="D26" s="16"/>
      <c r="E26" s="16"/>
      <c r="F26" s="16"/>
    </row>
    <row r="27" spans="2:21">
      <c r="B27" t="s">
        <v>253</v>
      </c>
      <c r="C27" s="16"/>
      <c r="D27" s="16"/>
      <c r="E27" s="16"/>
      <c r="F27" s="16"/>
    </row>
    <row r="28" spans="2:21">
      <c r="B28" t="s">
        <v>254</v>
      </c>
      <c r="C28" s="16"/>
      <c r="D28" s="16"/>
      <c r="E28" s="16"/>
      <c r="F28" s="16"/>
    </row>
    <row r="29" spans="2:21">
      <c r="B29" t="s">
        <v>255</v>
      </c>
      <c r="C29" s="16"/>
      <c r="D29" s="16"/>
      <c r="E29" s="16"/>
      <c r="F29" s="16"/>
    </row>
    <row r="30" spans="2:21">
      <c r="B30" t="s">
        <v>256</v>
      </c>
      <c r="C30" s="16"/>
      <c r="D30" s="16"/>
      <c r="E30" s="16"/>
      <c r="F30" s="16"/>
    </row>
    <row r="31" spans="2:21">
      <c r="C31" s="16"/>
      <c r="D31" s="16"/>
      <c r="E31" s="16"/>
      <c r="F31" s="16"/>
    </row>
    <row r="32" spans="2:21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BC9CE8EE-B765-4243-86B5-5095405C4936}">
      <formula1>$BN$7:$BN$11</formula1>
    </dataValidation>
    <dataValidation type="list" allowBlank="1" showInputMessage="1" showErrorMessage="1" sqref="E12:E799" xr:uid="{13545002-3F74-47E8-94DA-920F983AA798}">
      <formula1>$BI$7:$BI$11</formula1>
    </dataValidation>
    <dataValidation type="list" allowBlank="1" showInputMessage="1" showErrorMessage="1" sqref="I12:I805" xr:uid="{DD1E29F3-ECCB-4196-B532-5F8B6D90BDF4}">
      <formula1>$BM$7:$BM$10</formula1>
    </dataValidation>
    <dataValidation allowBlank="1" showInputMessage="1" showErrorMessage="1" sqref="Q9 C1:C4" xr:uid="{072247E7-6D00-41C5-A54C-7538D2E72CC2}"/>
    <dataValidation type="list" allowBlank="1" showInputMessage="1" showErrorMessage="1" sqref="G12:G805" xr:uid="{9178D96E-4A0B-485D-803F-C07B02D808B9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 s="1" customFormat="1">
      <c r="B1" s="2" t="s">
        <v>0</v>
      </c>
      <c r="C1" s="103">
        <v>45106</v>
      </c>
    </row>
    <row r="2" spans="2:62" s="1" customFormat="1">
      <c r="B2" s="2" t="s">
        <v>1</v>
      </c>
      <c r="C2" s="12" t="s">
        <v>1708</v>
      </c>
    </row>
    <row r="3" spans="2:62" s="1" customFormat="1">
      <c r="B3" s="2" t="s">
        <v>2</v>
      </c>
      <c r="C3" s="104" t="s">
        <v>1709</v>
      </c>
    </row>
    <row r="4" spans="2:62" s="1" customFormat="1">
      <c r="B4" s="2" t="s">
        <v>3</v>
      </c>
      <c r="C4" s="105" t="s">
        <v>197</v>
      </c>
    </row>
    <row r="6" spans="2:62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2"/>
      <c r="BJ6" s="19"/>
    </row>
    <row r="7" spans="2:62" ht="26.25" customHeight="1">
      <c r="B7" s="100" t="s">
        <v>91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4617490.8600000003</v>
      </c>
      <c r="J11" s="7"/>
      <c r="K11" s="75">
        <v>38.756210000000003</v>
      </c>
      <c r="L11" s="75">
        <v>90789.454046401283</v>
      </c>
      <c r="M11" s="7"/>
      <c r="N11" s="76">
        <v>1</v>
      </c>
      <c r="O11" s="76">
        <v>0.3332</v>
      </c>
      <c r="BF11" s="16"/>
      <c r="BG11" s="19"/>
      <c r="BH11" s="16"/>
      <c r="BJ11" s="16"/>
    </row>
    <row r="12" spans="2:62">
      <c r="B12" s="79" t="s">
        <v>202</v>
      </c>
      <c r="E12" s="16"/>
      <c r="F12" s="16"/>
      <c r="G12" s="16"/>
      <c r="I12" s="81">
        <v>4394521.5999999996</v>
      </c>
      <c r="K12" s="81">
        <v>25.415240000000001</v>
      </c>
      <c r="L12" s="81">
        <v>68407.537087239994</v>
      </c>
      <c r="N12" s="80">
        <v>0.75349999999999995</v>
      </c>
      <c r="O12" s="80">
        <v>0.25109999999999999</v>
      </c>
    </row>
    <row r="13" spans="2:62">
      <c r="B13" s="79" t="s">
        <v>271</v>
      </c>
      <c r="E13" s="16"/>
      <c r="F13" s="16"/>
      <c r="G13" s="16"/>
      <c r="I13" s="81">
        <v>1441271.96</v>
      </c>
      <c r="K13" s="81">
        <v>24.3048</v>
      </c>
      <c r="L13" s="81">
        <v>42136.542381569998</v>
      </c>
      <c r="N13" s="80">
        <v>0.46410000000000001</v>
      </c>
      <c r="O13" s="80">
        <v>0.15459999999999999</v>
      </c>
    </row>
    <row r="14" spans="2:62">
      <c r="B14" t="s">
        <v>272</v>
      </c>
      <c r="C14" t="s">
        <v>273</v>
      </c>
      <c r="D14" t="s">
        <v>100</v>
      </c>
      <c r="E14" t="s">
        <v>123</v>
      </c>
      <c r="F14" t="s">
        <v>274</v>
      </c>
      <c r="G14" t="s">
        <v>270</v>
      </c>
      <c r="H14" t="s">
        <v>102</v>
      </c>
      <c r="I14" s="77">
        <v>39378.629999999997</v>
      </c>
      <c r="J14" s="77">
        <v>2442</v>
      </c>
      <c r="K14" s="77">
        <v>0</v>
      </c>
      <c r="L14" s="77">
        <v>961.62614459999998</v>
      </c>
      <c r="M14" s="78">
        <v>2.0000000000000001E-4</v>
      </c>
      <c r="N14" s="78">
        <v>1.06E-2</v>
      </c>
      <c r="O14" s="78">
        <v>3.5000000000000001E-3</v>
      </c>
    </row>
    <row r="15" spans="2:62">
      <c r="B15" t="s">
        <v>275</v>
      </c>
      <c r="C15" t="s">
        <v>276</v>
      </c>
      <c r="D15" t="s">
        <v>100</v>
      </c>
      <c r="E15" t="s">
        <v>123</v>
      </c>
      <c r="F15" t="s">
        <v>277</v>
      </c>
      <c r="G15" t="s">
        <v>278</v>
      </c>
      <c r="H15" t="s">
        <v>102</v>
      </c>
      <c r="I15" s="77">
        <v>4805.25</v>
      </c>
      <c r="J15" s="77">
        <v>29830</v>
      </c>
      <c r="K15" s="77">
        <v>0</v>
      </c>
      <c r="L15" s="77">
        <v>1433.4060750000001</v>
      </c>
      <c r="M15" s="78">
        <v>1E-4</v>
      </c>
      <c r="N15" s="78">
        <v>1.5800000000000002E-2</v>
      </c>
      <c r="O15" s="78">
        <v>5.3E-3</v>
      </c>
    </row>
    <row r="16" spans="2:62">
      <c r="B16" t="s">
        <v>279</v>
      </c>
      <c r="C16" t="s">
        <v>280</v>
      </c>
      <c r="D16" t="s">
        <v>100</v>
      </c>
      <c r="E16" t="s">
        <v>123</v>
      </c>
      <c r="F16" t="s">
        <v>281</v>
      </c>
      <c r="G16" t="s">
        <v>278</v>
      </c>
      <c r="H16" t="s">
        <v>102</v>
      </c>
      <c r="I16" s="77">
        <v>18258.71</v>
      </c>
      <c r="J16" s="77">
        <v>6515</v>
      </c>
      <c r="K16" s="77">
        <v>0</v>
      </c>
      <c r="L16" s="77">
        <v>1189.5549564999999</v>
      </c>
      <c r="M16" s="78">
        <v>2.0000000000000001E-4</v>
      </c>
      <c r="N16" s="78">
        <v>1.3100000000000001E-2</v>
      </c>
      <c r="O16" s="78">
        <v>4.4000000000000003E-3</v>
      </c>
    </row>
    <row r="17" spans="2:15">
      <c r="B17" t="s">
        <v>282</v>
      </c>
      <c r="C17" t="s">
        <v>283</v>
      </c>
      <c r="D17" t="s">
        <v>100</v>
      </c>
      <c r="E17" t="s">
        <v>123</v>
      </c>
      <c r="F17" t="s">
        <v>284</v>
      </c>
      <c r="G17" t="s">
        <v>278</v>
      </c>
      <c r="H17" t="s">
        <v>102</v>
      </c>
      <c r="I17" s="77">
        <v>80333.600000000006</v>
      </c>
      <c r="J17" s="77">
        <v>1200</v>
      </c>
      <c r="K17" s="77">
        <v>0</v>
      </c>
      <c r="L17" s="77">
        <v>964.00319999999999</v>
      </c>
      <c r="M17" s="78">
        <v>1E-4</v>
      </c>
      <c r="N17" s="78">
        <v>1.06E-2</v>
      </c>
      <c r="O17" s="78">
        <v>3.5000000000000001E-3</v>
      </c>
    </row>
    <row r="18" spans="2:15">
      <c r="B18" t="s">
        <v>285</v>
      </c>
      <c r="C18" t="s">
        <v>286</v>
      </c>
      <c r="D18" t="s">
        <v>100</v>
      </c>
      <c r="E18" t="s">
        <v>123</v>
      </c>
      <c r="F18" t="s">
        <v>287</v>
      </c>
      <c r="G18" t="s">
        <v>288</v>
      </c>
      <c r="H18" t="s">
        <v>102</v>
      </c>
      <c r="I18" s="77">
        <v>22888.639999999999</v>
      </c>
      <c r="J18" s="77">
        <v>3725</v>
      </c>
      <c r="K18" s="77">
        <v>0</v>
      </c>
      <c r="L18" s="77">
        <v>852.60184000000004</v>
      </c>
      <c r="M18" s="78">
        <v>1E-4</v>
      </c>
      <c r="N18" s="78">
        <v>9.4000000000000004E-3</v>
      </c>
      <c r="O18" s="78">
        <v>3.0999999999999999E-3</v>
      </c>
    </row>
    <row r="19" spans="2:15">
      <c r="B19" t="s">
        <v>289</v>
      </c>
      <c r="C19" t="s">
        <v>290</v>
      </c>
      <c r="D19" t="s">
        <v>100</v>
      </c>
      <c r="E19" t="s">
        <v>123</v>
      </c>
      <c r="F19" t="s">
        <v>291</v>
      </c>
      <c r="G19" t="s">
        <v>288</v>
      </c>
      <c r="H19" t="s">
        <v>102</v>
      </c>
      <c r="I19" s="77">
        <v>18619.18</v>
      </c>
      <c r="J19" s="77">
        <v>2884</v>
      </c>
      <c r="K19" s="77">
        <v>0</v>
      </c>
      <c r="L19" s="77">
        <v>536.97715119999998</v>
      </c>
      <c r="M19" s="78">
        <v>1E-4</v>
      </c>
      <c r="N19" s="78">
        <v>5.8999999999999999E-3</v>
      </c>
      <c r="O19" s="78">
        <v>2E-3</v>
      </c>
    </row>
    <row r="20" spans="2:15">
      <c r="B20" t="s">
        <v>292</v>
      </c>
      <c r="C20" t="s">
        <v>293</v>
      </c>
      <c r="D20" t="s">
        <v>100</v>
      </c>
      <c r="E20" t="s">
        <v>123</v>
      </c>
      <c r="F20" t="s">
        <v>294</v>
      </c>
      <c r="G20" t="s">
        <v>295</v>
      </c>
      <c r="H20" t="s">
        <v>102</v>
      </c>
      <c r="I20" s="77">
        <v>3764.36</v>
      </c>
      <c r="J20" s="77">
        <v>77200</v>
      </c>
      <c r="K20" s="77">
        <v>7.0209599999999996</v>
      </c>
      <c r="L20" s="77">
        <v>2913.1068799999998</v>
      </c>
      <c r="M20" s="78">
        <v>1E-4</v>
      </c>
      <c r="N20" s="78">
        <v>3.2099999999999997E-2</v>
      </c>
      <c r="O20" s="78">
        <v>1.0699999999999999E-2</v>
      </c>
    </row>
    <row r="21" spans="2:15">
      <c r="B21" t="s">
        <v>296</v>
      </c>
      <c r="C21" t="s">
        <v>297</v>
      </c>
      <c r="D21" t="s">
        <v>100</v>
      </c>
      <c r="E21" t="s">
        <v>123</v>
      </c>
      <c r="F21" t="s">
        <v>298</v>
      </c>
      <c r="G21" t="s">
        <v>299</v>
      </c>
      <c r="H21" t="s">
        <v>102</v>
      </c>
      <c r="I21" s="77">
        <v>2350.9499999999998</v>
      </c>
      <c r="J21" s="77">
        <v>5122</v>
      </c>
      <c r="K21" s="77">
        <v>0</v>
      </c>
      <c r="L21" s="77">
        <v>120.41565900000001</v>
      </c>
      <c r="M21" s="78">
        <v>0</v>
      </c>
      <c r="N21" s="78">
        <v>1.2999999999999999E-3</v>
      </c>
      <c r="O21" s="78">
        <v>4.0000000000000002E-4</v>
      </c>
    </row>
    <row r="22" spans="2:15">
      <c r="B22" t="s">
        <v>300</v>
      </c>
      <c r="C22" t="s">
        <v>301</v>
      </c>
      <c r="D22" t="s">
        <v>100</v>
      </c>
      <c r="E22" t="s">
        <v>123</v>
      </c>
      <c r="F22" t="s">
        <v>302</v>
      </c>
      <c r="G22" t="s">
        <v>299</v>
      </c>
      <c r="H22" t="s">
        <v>102</v>
      </c>
      <c r="I22" s="77">
        <v>50727.5</v>
      </c>
      <c r="J22" s="77">
        <v>789.1</v>
      </c>
      <c r="K22" s="77">
        <v>0</v>
      </c>
      <c r="L22" s="77">
        <v>400.29070250000001</v>
      </c>
      <c r="M22" s="78">
        <v>1E-4</v>
      </c>
      <c r="N22" s="78">
        <v>4.4000000000000003E-3</v>
      </c>
      <c r="O22" s="78">
        <v>1.5E-3</v>
      </c>
    </row>
    <row r="23" spans="2:15">
      <c r="B23" t="s">
        <v>303</v>
      </c>
      <c r="C23" t="s">
        <v>304</v>
      </c>
      <c r="D23" t="s">
        <v>100</v>
      </c>
      <c r="E23" t="s">
        <v>123</v>
      </c>
      <c r="F23" t="s">
        <v>305</v>
      </c>
      <c r="G23" t="s">
        <v>306</v>
      </c>
      <c r="H23" t="s">
        <v>102</v>
      </c>
      <c r="I23" s="77">
        <v>105974.11</v>
      </c>
      <c r="J23" s="77">
        <v>1840</v>
      </c>
      <c r="K23" s="77">
        <v>0</v>
      </c>
      <c r="L23" s="77">
        <v>1949.923624</v>
      </c>
      <c r="M23" s="78">
        <v>1E-4</v>
      </c>
      <c r="N23" s="78">
        <v>2.1499999999999998E-2</v>
      </c>
      <c r="O23" s="78">
        <v>7.1999999999999998E-3</v>
      </c>
    </row>
    <row r="24" spans="2:15">
      <c r="B24" t="s">
        <v>307</v>
      </c>
      <c r="C24" t="s">
        <v>308</v>
      </c>
      <c r="D24" t="s">
        <v>100</v>
      </c>
      <c r="E24" t="s">
        <v>123</v>
      </c>
      <c r="F24" t="s">
        <v>309</v>
      </c>
      <c r="G24" t="s">
        <v>306</v>
      </c>
      <c r="H24" t="s">
        <v>102</v>
      </c>
      <c r="I24" s="77">
        <v>126353.08</v>
      </c>
      <c r="J24" s="77">
        <v>3038</v>
      </c>
      <c r="K24" s="77">
        <v>0</v>
      </c>
      <c r="L24" s="77">
        <v>3838.6065703999998</v>
      </c>
      <c r="M24" s="78">
        <v>1E-4</v>
      </c>
      <c r="N24" s="78">
        <v>4.2299999999999997E-2</v>
      </c>
      <c r="O24" s="78">
        <v>1.41E-2</v>
      </c>
    </row>
    <row r="25" spans="2:15">
      <c r="B25" t="s">
        <v>310</v>
      </c>
      <c r="C25" t="s">
        <v>311</v>
      </c>
      <c r="D25" t="s">
        <v>100</v>
      </c>
      <c r="E25" t="s">
        <v>123</v>
      </c>
      <c r="F25" t="s">
        <v>312</v>
      </c>
      <c r="G25" t="s">
        <v>306</v>
      </c>
      <c r="H25" t="s">
        <v>102</v>
      </c>
      <c r="I25" s="77">
        <v>147812.25</v>
      </c>
      <c r="J25" s="77">
        <v>2759</v>
      </c>
      <c r="K25" s="77">
        <v>0</v>
      </c>
      <c r="L25" s="77">
        <v>4078.1399775</v>
      </c>
      <c r="M25" s="78">
        <v>1E-4</v>
      </c>
      <c r="N25" s="78">
        <v>4.4900000000000002E-2</v>
      </c>
      <c r="O25" s="78">
        <v>1.4999999999999999E-2</v>
      </c>
    </row>
    <row r="26" spans="2:15">
      <c r="B26" t="s">
        <v>313</v>
      </c>
      <c r="C26" t="s">
        <v>314</v>
      </c>
      <c r="D26" t="s">
        <v>100</v>
      </c>
      <c r="E26" t="s">
        <v>123</v>
      </c>
      <c r="F26" t="s">
        <v>315</v>
      </c>
      <c r="G26" t="s">
        <v>306</v>
      </c>
      <c r="H26" t="s">
        <v>102</v>
      </c>
      <c r="I26" s="77">
        <v>24381.3</v>
      </c>
      <c r="J26" s="77">
        <v>12330</v>
      </c>
      <c r="K26" s="77">
        <v>0</v>
      </c>
      <c r="L26" s="77">
        <v>3006.2142899999999</v>
      </c>
      <c r="M26" s="78">
        <v>1E-4</v>
      </c>
      <c r="N26" s="78">
        <v>3.3099999999999997E-2</v>
      </c>
      <c r="O26" s="78">
        <v>1.0999999999999999E-2</v>
      </c>
    </row>
    <row r="27" spans="2:15">
      <c r="B27" t="s">
        <v>316</v>
      </c>
      <c r="C27" t="s">
        <v>317</v>
      </c>
      <c r="D27" t="s">
        <v>100</v>
      </c>
      <c r="E27" t="s">
        <v>123</v>
      </c>
      <c r="F27" t="s">
        <v>318</v>
      </c>
      <c r="G27" t="s">
        <v>306</v>
      </c>
      <c r="H27" t="s">
        <v>102</v>
      </c>
      <c r="I27" s="77">
        <v>4534.29</v>
      </c>
      <c r="J27" s="77">
        <v>14420</v>
      </c>
      <c r="K27" s="77">
        <v>0</v>
      </c>
      <c r="L27" s="77">
        <v>653.84461799999997</v>
      </c>
      <c r="M27" s="78">
        <v>0</v>
      </c>
      <c r="N27" s="78">
        <v>7.1999999999999998E-3</v>
      </c>
      <c r="O27" s="78">
        <v>2.3999999999999998E-3</v>
      </c>
    </row>
    <row r="28" spans="2:15">
      <c r="B28" t="s">
        <v>319</v>
      </c>
      <c r="C28" t="s">
        <v>320</v>
      </c>
      <c r="D28" t="s">
        <v>100</v>
      </c>
      <c r="E28" t="s">
        <v>123</v>
      </c>
      <c r="F28" t="s">
        <v>321</v>
      </c>
      <c r="G28" t="s">
        <v>112</v>
      </c>
      <c r="H28" t="s">
        <v>102</v>
      </c>
      <c r="I28" s="77">
        <v>910.62</v>
      </c>
      <c r="J28" s="77">
        <v>152880</v>
      </c>
      <c r="K28" s="77">
        <v>0</v>
      </c>
      <c r="L28" s="77">
        <v>1392.1558560000001</v>
      </c>
      <c r="M28" s="78">
        <v>2.0000000000000001E-4</v>
      </c>
      <c r="N28" s="78">
        <v>1.5299999999999999E-2</v>
      </c>
      <c r="O28" s="78">
        <v>5.1000000000000004E-3</v>
      </c>
    </row>
    <row r="29" spans="2:15">
      <c r="B29" t="s">
        <v>322</v>
      </c>
      <c r="C29" t="s">
        <v>323</v>
      </c>
      <c r="D29" t="s">
        <v>100</v>
      </c>
      <c r="E29" t="s">
        <v>123</v>
      </c>
      <c r="F29" t="s">
        <v>324</v>
      </c>
      <c r="G29" t="s">
        <v>112</v>
      </c>
      <c r="H29" t="s">
        <v>102</v>
      </c>
      <c r="I29" s="77">
        <v>431.12</v>
      </c>
      <c r="J29" s="77">
        <v>97110</v>
      </c>
      <c r="K29" s="77">
        <v>0</v>
      </c>
      <c r="L29" s="77">
        <v>418.66063200000002</v>
      </c>
      <c r="M29" s="78">
        <v>1E-4</v>
      </c>
      <c r="N29" s="78">
        <v>4.5999999999999999E-3</v>
      </c>
      <c r="O29" s="78">
        <v>1.5E-3</v>
      </c>
    </row>
    <row r="30" spans="2:15">
      <c r="B30" t="s">
        <v>325</v>
      </c>
      <c r="C30" t="s">
        <v>326</v>
      </c>
      <c r="D30" t="s">
        <v>100</v>
      </c>
      <c r="E30" t="s">
        <v>123</v>
      </c>
      <c r="F30" t="s">
        <v>327</v>
      </c>
      <c r="G30" t="s">
        <v>328</v>
      </c>
      <c r="H30" t="s">
        <v>102</v>
      </c>
      <c r="I30" s="77">
        <v>7609.05</v>
      </c>
      <c r="J30" s="77">
        <v>4750</v>
      </c>
      <c r="K30" s="77">
        <v>8.3055800000000009</v>
      </c>
      <c r="L30" s="77">
        <v>369.735455</v>
      </c>
      <c r="M30" s="78">
        <v>0</v>
      </c>
      <c r="N30" s="78">
        <v>4.1000000000000003E-3</v>
      </c>
      <c r="O30" s="78">
        <v>1.4E-3</v>
      </c>
    </row>
    <row r="31" spans="2:15">
      <c r="B31" t="s">
        <v>329</v>
      </c>
      <c r="C31" t="s">
        <v>330</v>
      </c>
      <c r="D31" t="s">
        <v>100</v>
      </c>
      <c r="E31" t="s">
        <v>123</v>
      </c>
      <c r="F31" t="s">
        <v>331</v>
      </c>
      <c r="G31" t="s">
        <v>328</v>
      </c>
      <c r="H31" t="s">
        <v>102</v>
      </c>
      <c r="I31" s="77">
        <v>74359.289999999994</v>
      </c>
      <c r="J31" s="77">
        <v>1033</v>
      </c>
      <c r="K31" s="77">
        <v>0</v>
      </c>
      <c r="L31" s="77">
        <v>768.13146570000004</v>
      </c>
      <c r="M31" s="78">
        <v>1E-4</v>
      </c>
      <c r="N31" s="78">
        <v>8.5000000000000006E-3</v>
      </c>
      <c r="O31" s="78">
        <v>2.8E-3</v>
      </c>
    </row>
    <row r="32" spans="2:15">
      <c r="B32" t="s">
        <v>332</v>
      </c>
      <c r="C32" t="s">
        <v>333</v>
      </c>
      <c r="D32" t="s">
        <v>100</v>
      </c>
      <c r="E32" t="s">
        <v>123</v>
      </c>
      <c r="F32" t="s">
        <v>334</v>
      </c>
      <c r="G32" t="s">
        <v>328</v>
      </c>
      <c r="H32" t="s">
        <v>102</v>
      </c>
      <c r="I32" s="77">
        <v>259.13</v>
      </c>
      <c r="J32" s="77">
        <v>42110</v>
      </c>
      <c r="K32" s="77">
        <v>0</v>
      </c>
      <c r="L32" s="77">
        <v>109.119643</v>
      </c>
      <c r="M32" s="78">
        <v>0</v>
      </c>
      <c r="N32" s="78">
        <v>1.1999999999999999E-3</v>
      </c>
      <c r="O32" s="78">
        <v>4.0000000000000002E-4</v>
      </c>
    </row>
    <row r="33" spans="2:15">
      <c r="B33" t="s">
        <v>335</v>
      </c>
      <c r="C33" t="s">
        <v>336</v>
      </c>
      <c r="D33" t="s">
        <v>100</v>
      </c>
      <c r="E33" t="s">
        <v>123</v>
      </c>
      <c r="F33" t="s">
        <v>337</v>
      </c>
      <c r="G33" t="s">
        <v>338</v>
      </c>
      <c r="H33" t="s">
        <v>102</v>
      </c>
      <c r="I33" s="77">
        <v>148945.78</v>
      </c>
      <c r="J33" s="77">
        <v>2010</v>
      </c>
      <c r="K33" s="77">
        <v>0</v>
      </c>
      <c r="L33" s="77">
        <v>2993.8101780000002</v>
      </c>
      <c r="M33" s="78">
        <v>1E-4</v>
      </c>
      <c r="N33" s="78">
        <v>3.3000000000000002E-2</v>
      </c>
      <c r="O33" s="78">
        <v>1.0999999999999999E-2</v>
      </c>
    </row>
    <row r="34" spans="2:15">
      <c r="B34" t="s">
        <v>339</v>
      </c>
      <c r="C34" t="s">
        <v>340</v>
      </c>
      <c r="D34" t="s">
        <v>100</v>
      </c>
      <c r="E34" t="s">
        <v>123</v>
      </c>
      <c r="F34" t="s">
        <v>341</v>
      </c>
      <c r="G34" t="s">
        <v>342</v>
      </c>
      <c r="H34" t="s">
        <v>102</v>
      </c>
      <c r="I34" s="77">
        <v>4600.9799999999996</v>
      </c>
      <c r="J34" s="77">
        <v>13670</v>
      </c>
      <c r="K34" s="77">
        <v>0</v>
      </c>
      <c r="L34" s="77">
        <v>628.95396600000004</v>
      </c>
      <c r="M34" s="78">
        <v>0</v>
      </c>
      <c r="N34" s="78">
        <v>6.8999999999999999E-3</v>
      </c>
      <c r="O34" s="78">
        <v>2.3E-3</v>
      </c>
    </row>
    <row r="35" spans="2:15">
      <c r="B35" t="s">
        <v>343</v>
      </c>
      <c r="C35" t="s">
        <v>344</v>
      </c>
      <c r="D35" t="s">
        <v>100</v>
      </c>
      <c r="E35" t="s">
        <v>123</v>
      </c>
      <c r="F35" t="s">
        <v>345</v>
      </c>
      <c r="G35" t="s">
        <v>342</v>
      </c>
      <c r="H35" t="s">
        <v>102</v>
      </c>
      <c r="I35" s="77">
        <v>1019.65</v>
      </c>
      <c r="J35" s="77">
        <v>41920</v>
      </c>
      <c r="K35" s="77">
        <v>0</v>
      </c>
      <c r="L35" s="77">
        <v>427.43727999999999</v>
      </c>
      <c r="M35" s="78">
        <v>0</v>
      </c>
      <c r="N35" s="78">
        <v>4.7000000000000002E-3</v>
      </c>
      <c r="O35" s="78">
        <v>1.6000000000000001E-3</v>
      </c>
    </row>
    <row r="36" spans="2:15">
      <c r="B36" t="s">
        <v>346</v>
      </c>
      <c r="C36" t="s">
        <v>347</v>
      </c>
      <c r="D36" t="s">
        <v>100</v>
      </c>
      <c r="E36" t="s">
        <v>123</v>
      </c>
      <c r="F36" t="s">
        <v>348</v>
      </c>
      <c r="G36" t="s">
        <v>349</v>
      </c>
      <c r="H36" t="s">
        <v>102</v>
      </c>
      <c r="I36" s="77">
        <v>12035.86</v>
      </c>
      <c r="J36" s="77">
        <v>8344</v>
      </c>
      <c r="K36" s="77">
        <v>0</v>
      </c>
      <c r="L36" s="77">
        <v>1004.2721584</v>
      </c>
      <c r="M36" s="78">
        <v>1E-4</v>
      </c>
      <c r="N36" s="78">
        <v>1.11E-2</v>
      </c>
      <c r="O36" s="78">
        <v>3.7000000000000002E-3</v>
      </c>
    </row>
    <row r="37" spans="2:15">
      <c r="B37" t="s">
        <v>350</v>
      </c>
      <c r="C37" t="s">
        <v>351</v>
      </c>
      <c r="D37" t="s">
        <v>100</v>
      </c>
      <c r="E37" t="s">
        <v>123</v>
      </c>
      <c r="F37" t="s">
        <v>352</v>
      </c>
      <c r="G37" t="s">
        <v>353</v>
      </c>
      <c r="H37" t="s">
        <v>102</v>
      </c>
      <c r="I37" s="77">
        <v>52734.54</v>
      </c>
      <c r="J37" s="77">
        <v>2553</v>
      </c>
      <c r="K37" s="77">
        <v>0</v>
      </c>
      <c r="L37" s="77">
        <v>1346.3128062000001</v>
      </c>
      <c r="M37" s="78">
        <v>1E-4</v>
      </c>
      <c r="N37" s="78">
        <v>1.4800000000000001E-2</v>
      </c>
      <c r="O37" s="78">
        <v>4.8999999999999998E-3</v>
      </c>
    </row>
    <row r="38" spans="2:15">
      <c r="B38" t="s">
        <v>354</v>
      </c>
      <c r="C38" t="s">
        <v>355</v>
      </c>
      <c r="D38" t="s">
        <v>100</v>
      </c>
      <c r="E38" t="s">
        <v>123</v>
      </c>
      <c r="F38" t="s">
        <v>356</v>
      </c>
      <c r="G38" t="s">
        <v>357</v>
      </c>
      <c r="H38" t="s">
        <v>102</v>
      </c>
      <c r="I38" s="77">
        <v>10583.7</v>
      </c>
      <c r="J38" s="77">
        <v>4872</v>
      </c>
      <c r="K38" s="77">
        <v>0</v>
      </c>
      <c r="L38" s="77">
        <v>515.63786400000004</v>
      </c>
      <c r="M38" s="78">
        <v>1E-4</v>
      </c>
      <c r="N38" s="78">
        <v>5.7000000000000002E-3</v>
      </c>
      <c r="O38" s="78">
        <v>1.9E-3</v>
      </c>
    </row>
    <row r="39" spans="2:15">
      <c r="B39" t="s">
        <v>358</v>
      </c>
      <c r="C39" t="s">
        <v>359</v>
      </c>
      <c r="D39" t="s">
        <v>100</v>
      </c>
      <c r="E39" t="s">
        <v>123</v>
      </c>
      <c r="F39" t="s">
        <v>360</v>
      </c>
      <c r="G39" t="s">
        <v>357</v>
      </c>
      <c r="H39" t="s">
        <v>102</v>
      </c>
      <c r="I39" s="77">
        <v>3043.78</v>
      </c>
      <c r="J39" s="77">
        <v>2886</v>
      </c>
      <c r="K39" s="77">
        <v>0</v>
      </c>
      <c r="L39" s="77">
        <v>87.843490799999998</v>
      </c>
      <c r="M39" s="78">
        <v>0</v>
      </c>
      <c r="N39" s="78">
        <v>1E-3</v>
      </c>
      <c r="O39" s="78">
        <v>2.9999999999999997E-4</v>
      </c>
    </row>
    <row r="40" spans="2:15">
      <c r="B40" t="s">
        <v>361</v>
      </c>
      <c r="C40" t="s">
        <v>362</v>
      </c>
      <c r="D40" t="s">
        <v>100</v>
      </c>
      <c r="E40" t="s">
        <v>123</v>
      </c>
      <c r="F40" t="s">
        <v>363</v>
      </c>
      <c r="G40" t="s">
        <v>357</v>
      </c>
      <c r="H40" t="s">
        <v>102</v>
      </c>
      <c r="I40" s="77">
        <v>41213.949999999997</v>
      </c>
      <c r="J40" s="77">
        <v>1943</v>
      </c>
      <c r="K40" s="77">
        <v>0</v>
      </c>
      <c r="L40" s="77">
        <v>800.78704849999997</v>
      </c>
      <c r="M40" s="78">
        <v>1E-4</v>
      </c>
      <c r="N40" s="78">
        <v>8.8000000000000005E-3</v>
      </c>
      <c r="O40" s="78">
        <v>2.8999999999999998E-3</v>
      </c>
    </row>
    <row r="41" spans="2:15">
      <c r="B41" t="s">
        <v>364</v>
      </c>
      <c r="C41" t="s">
        <v>365</v>
      </c>
      <c r="D41" t="s">
        <v>100</v>
      </c>
      <c r="E41" t="s">
        <v>123</v>
      </c>
      <c r="F41" t="s">
        <v>366</v>
      </c>
      <c r="G41" t="s">
        <v>357</v>
      </c>
      <c r="H41" t="s">
        <v>102</v>
      </c>
      <c r="I41" s="77">
        <v>2805.71</v>
      </c>
      <c r="J41" s="77">
        <v>33330</v>
      </c>
      <c r="K41" s="77">
        <v>0</v>
      </c>
      <c r="L41" s="77">
        <v>935.14314300000001</v>
      </c>
      <c r="M41" s="78">
        <v>1E-4</v>
      </c>
      <c r="N41" s="78">
        <v>1.03E-2</v>
      </c>
      <c r="O41" s="78">
        <v>3.3999999999999998E-3</v>
      </c>
    </row>
    <row r="42" spans="2:15">
      <c r="B42" t="s">
        <v>367</v>
      </c>
      <c r="C42" t="s">
        <v>368</v>
      </c>
      <c r="D42" t="s">
        <v>100</v>
      </c>
      <c r="E42" t="s">
        <v>123</v>
      </c>
      <c r="F42" t="s">
        <v>369</v>
      </c>
      <c r="G42" t="s">
        <v>357</v>
      </c>
      <c r="H42" t="s">
        <v>102</v>
      </c>
      <c r="I42" s="77">
        <v>159116.67000000001</v>
      </c>
      <c r="J42" s="77">
        <v>902.1</v>
      </c>
      <c r="K42" s="77">
        <v>0</v>
      </c>
      <c r="L42" s="77">
        <v>1435.3914800699999</v>
      </c>
      <c r="M42" s="78">
        <v>2.0000000000000001E-4</v>
      </c>
      <c r="N42" s="78">
        <v>1.5800000000000002E-2</v>
      </c>
      <c r="O42" s="78">
        <v>5.3E-3</v>
      </c>
    </row>
    <row r="43" spans="2:15">
      <c r="B43" t="s">
        <v>370</v>
      </c>
      <c r="C43" t="s">
        <v>371</v>
      </c>
      <c r="D43" t="s">
        <v>100</v>
      </c>
      <c r="E43" t="s">
        <v>123</v>
      </c>
      <c r="F43" t="s">
        <v>372</v>
      </c>
      <c r="G43" t="s">
        <v>357</v>
      </c>
      <c r="H43" t="s">
        <v>102</v>
      </c>
      <c r="I43" s="77">
        <v>7107.52</v>
      </c>
      <c r="J43" s="77">
        <v>24000</v>
      </c>
      <c r="K43" s="77">
        <v>8.9782600000000006</v>
      </c>
      <c r="L43" s="77">
        <v>1714.78306</v>
      </c>
      <c r="M43" s="78">
        <v>1E-4</v>
      </c>
      <c r="N43" s="78">
        <v>1.89E-2</v>
      </c>
      <c r="O43" s="78">
        <v>6.3E-3</v>
      </c>
    </row>
    <row r="44" spans="2:15">
      <c r="B44" t="s">
        <v>373</v>
      </c>
      <c r="C44" t="s">
        <v>374</v>
      </c>
      <c r="D44" t="s">
        <v>100</v>
      </c>
      <c r="E44" t="s">
        <v>123</v>
      </c>
      <c r="F44" t="s">
        <v>375</v>
      </c>
      <c r="G44" t="s">
        <v>357</v>
      </c>
      <c r="H44" t="s">
        <v>102</v>
      </c>
      <c r="I44" s="77">
        <v>9157.5300000000007</v>
      </c>
      <c r="J44" s="77">
        <v>20800</v>
      </c>
      <c r="K44" s="77">
        <v>0</v>
      </c>
      <c r="L44" s="77">
        <v>1904.7662399999999</v>
      </c>
      <c r="M44" s="78">
        <v>1E-4</v>
      </c>
      <c r="N44" s="78">
        <v>2.1000000000000001E-2</v>
      </c>
      <c r="O44" s="78">
        <v>7.0000000000000001E-3</v>
      </c>
    </row>
    <row r="45" spans="2:15">
      <c r="B45" t="s">
        <v>376</v>
      </c>
      <c r="C45" t="s">
        <v>377</v>
      </c>
      <c r="D45" t="s">
        <v>100</v>
      </c>
      <c r="E45" t="s">
        <v>123</v>
      </c>
      <c r="F45" t="s">
        <v>378</v>
      </c>
      <c r="G45" t="s">
        <v>379</v>
      </c>
      <c r="H45" t="s">
        <v>102</v>
      </c>
      <c r="I45" s="77">
        <v>21918.66</v>
      </c>
      <c r="J45" s="77">
        <v>2795</v>
      </c>
      <c r="K45" s="77">
        <v>0</v>
      </c>
      <c r="L45" s="77">
        <v>612.62654699999996</v>
      </c>
      <c r="M45" s="78">
        <v>0</v>
      </c>
      <c r="N45" s="78">
        <v>6.7000000000000002E-3</v>
      </c>
      <c r="O45" s="78">
        <v>2.2000000000000001E-3</v>
      </c>
    </row>
    <row r="46" spans="2:15">
      <c r="B46" t="s">
        <v>380</v>
      </c>
      <c r="C46" t="s">
        <v>381</v>
      </c>
      <c r="D46" t="s">
        <v>100</v>
      </c>
      <c r="E46" t="s">
        <v>123</v>
      </c>
      <c r="F46" t="s">
        <v>382</v>
      </c>
      <c r="G46" t="s">
        <v>129</v>
      </c>
      <c r="H46" t="s">
        <v>102</v>
      </c>
      <c r="I46" s="77">
        <v>952.37</v>
      </c>
      <c r="J46" s="77">
        <v>75700</v>
      </c>
      <c r="K46" s="77">
        <v>0</v>
      </c>
      <c r="L46" s="77">
        <v>720.94408999999996</v>
      </c>
      <c r="M46" s="78">
        <v>0</v>
      </c>
      <c r="N46" s="78">
        <v>7.9000000000000008E-3</v>
      </c>
      <c r="O46" s="78">
        <v>2.5999999999999999E-3</v>
      </c>
    </row>
    <row r="47" spans="2:15">
      <c r="B47" t="s">
        <v>383</v>
      </c>
      <c r="C47" t="s">
        <v>384</v>
      </c>
      <c r="D47" t="s">
        <v>100</v>
      </c>
      <c r="E47" t="s">
        <v>123</v>
      </c>
      <c r="F47" t="s">
        <v>385</v>
      </c>
      <c r="G47" t="s">
        <v>132</v>
      </c>
      <c r="H47" t="s">
        <v>102</v>
      </c>
      <c r="I47" s="77">
        <v>232284.2</v>
      </c>
      <c r="J47" s="77">
        <v>452.6</v>
      </c>
      <c r="K47" s="77">
        <v>0</v>
      </c>
      <c r="L47" s="77">
        <v>1051.3182892</v>
      </c>
      <c r="M47" s="78">
        <v>1E-4</v>
      </c>
      <c r="N47" s="78">
        <v>1.1599999999999999E-2</v>
      </c>
      <c r="O47" s="78">
        <v>3.8999999999999998E-3</v>
      </c>
    </row>
    <row r="48" spans="2:15">
      <c r="B48" s="79" t="s">
        <v>386</v>
      </c>
      <c r="E48" s="16"/>
      <c r="F48" s="16"/>
      <c r="G48" s="16"/>
      <c r="I48" s="81">
        <v>2302388.0699999998</v>
      </c>
      <c r="K48" s="81">
        <v>0</v>
      </c>
      <c r="L48" s="81">
        <v>21176.405501140001</v>
      </c>
      <c r="N48" s="80">
        <v>0.23319999999999999</v>
      </c>
      <c r="O48" s="80">
        <v>7.7700000000000005E-2</v>
      </c>
    </row>
    <row r="49" spans="2:15">
      <c r="B49" t="s">
        <v>387</v>
      </c>
      <c r="C49" t="s">
        <v>388</v>
      </c>
      <c r="D49" t="s">
        <v>100</v>
      </c>
      <c r="E49" t="s">
        <v>123</v>
      </c>
      <c r="F49" t="s">
        <v>389</v>
      </c>
      <c r="G49" t="s">
        <v>101</v>
      </c>
      <c r="H49" t="s">
        <v>102</v>
      </c>
      <c r="I49" s="77">
        <v>1943.57</v>
      </c>
      <c r="J49" s="77">
        <v>14500</v>
      </c>
      <c r="K49" s="77">
        <v>0</v>
      </c>
      <c r="L49" s="77">
        <v>281.81765000000001</v>
      </c>
      <c r="M49" s="78">
        <v>1E-4</v>
      </c>
      <c r="N49" s="78">
        <v>3.0999999999999999E-3</v>
      </c>
      <c r="O49" s="78">
        <v>1E-3</v>
      </c>
    </row>
    <row r="50" spans="2:15">
      <c r="B50" t="s">
        <v>390</v>
      </c>
      <c r="C50" t="s">
        <v>391</v>
      </c>
      <c r="D50" t="s">
        <v>100</v>
      </c>
      <c r="E50" t="s">
        <v>123</v>
      </c>
      <c r="F50" t="s">
        <v>392</v>
      </c>
      <c r="G50" t="s">
        <v>270</v>
      </c>
      <c r="H50" t="s">
        <v>102</v>
      </c>
      <c r="I50" s="77">
        <v>207607.44</v>
      </c>
      <c r="J50" s="77">
        <v>105.8</v>
      </c>
      <c r="K50" s="77">
        <v>0</v>
      </c>
      <c r="L50" s="77">
        <v>219.64867151999999</v>
      </c>
      <c r="M50" s="78">
        <v>1E-4</v>
      </c>
      <c r="N50" s="78">
        <v>2.3999999999999998E-3</v>
      </c>
      <c r="O50" s="78">
        <v>8.0000000000000004E-4</v>
      </c>
    </row>
    <row r="51" spans="2:15">
      <c r="B51" t="s">
        <v>393</v>
      </c>
      <c r="C51" t="s">
        <v>394</v>
      </c>
      <c r="D51" t="s">
        <v>100</v>
      </c>
      <c r="E51" t="s">
        <v>123</v>
      </c>
      <c r="F51" t="s">
        <v>395</v>
      </c>
      <c r="G51" t="s">
        <v>270</v>
      </c>
      <c r="H51" t="s">
        <v>102</v>
      </c>
      <c r="I51" s="77">
        <v>41165.94</v>
      </c>
      <c r="J51" s="77">
        <v>311.60000000000002</v>
      </c>
      <c r="K51" s="77">
        <v>0</v>
      </c>
      <c r="L51" s="77">
        <v>128.27306904</v>
      </c>
      <c r="M51" s="78">
        <v>1E-4</v>
      </c>
      <c r="N51" s="78">
        <v>1.4E-3</v>
      </c>
      <c r="O51" s="78">
        <v>5.0000000000000001E-4</v>
      </c>
    </row>
    <row r="52" spans="2:15">
      <c r="B52" t="s">
        <v>396</v>
      </c>
      <c r="C52" t="s">
        <v>397</v>
      </c>
      <c r="D52" t="s">
        <v>100</v>
      </c>
      <c r="E52" t="s">
        <v>123</v>
      </c>
      <c r="F52" t="s">
        <v>398</v>
      </c>
      <c r="G52" t="s">
        <v>270</v>
      </c>
      <c r="H52" t="s">
        <v>102</v>
      </c>
      <c r="I52" s="77">
        <v>1956.48</v>
      </c>
      <c r="J52" s="77">
        <v>39800</v>
      </c>
      <c r="K52" s="77">
        <v>0</v>
      </c>
      <c r="L52" s="77">
        <v>778.67903999999999</v>
      </c>
      <c r="M52" s="78">
        <v>2.0000000000000001E-4</v>
      </c>
      <c r="N52" s="78">
        <v>8.6E-3</v>
      </c>
      <c r="O52" s="78">
        <v>2.8999999999999998E-3</v>
      </c>
    </row>
    <row r="53" spans="2:15">
      <c r="B53" t="s">
        <v>399</v>
      </c>
      <c r="C53" t="s">
        <v>400</v>
      </c>
      <c r="D53" t="s">
        <v>100</v>
      </c>
      <c r="E53" t="s">
        <v>123</v>
      </c>
      <c r="F53" t="s">
        <v>401</v>
      </c>
      <c r="G53" t="s">
        <v>278</v>
      </c>
      <c r="H53" t="s">
        <v>102</v>
      </c>
      <c r="I53" s="77">
        <v>4613.47</v>
      </c>
      <c r="J53" s="77">
        <v>8242</v>
      </c>
      <c r="K53" s="77">
        <v>0</v>
      </c>
      <c r="L53" s="77">
        <v>380.24219740000001</v>
      </c>
      <c r="M53" s="78">
        <v>1E-4</v>
      </c>
      <c r="N53" s="78">
        <v>4.1999999999999997E-3</v>
      </c>
      <c r="O53" s="78">
        <v>1.4E-3</v>
      </c>
    </row>
    <row r="54" spans="2:15">
      <c r="B54" t="s">
        <v>402</v>
      </c>
      <c r="C54" t="s">
        <v>403</v>
      </c>
      <c r="D54" t="s">
        <v>100</v>
      </c>
      <c r="E54" t="s">
        <v>123</v>
      </c>
      <c r="F54" t="s">
        <v>404</v>
      </c>
      <c r="G54" t="s">
        <v>278</v>
      </c>
      <c r="H54" t="s">
        <v>102</v>
      </c>
      <c r="I54" s="77">
        <v>20144.509999999998</v>
      </c>
      <c r="J54" s="77">
        <v>742</v>
      </c>
      <c r="K54" s="77">
        <v>0</v>
      </c>
      <c r="L54" s="77">
        <v>149.47226420000001</v>
      </c>
      <c r="M54" s="78">
        <v>1E-4</v>
      </c>
      <c r="N54" s="78">
        <v>1.6000000000000001E-3</v>
      </c>
      <c r="O54" s="78">
        <v>5.0000000000000001E-4</v>
      </c>
    </row>
    <row r="55" spans="2:15">
      <c r="B55" t="s">
        <v>405</v>
      </c>
      <c r="C55" t="s">
        <v>406</v>
      </c>
      <c r="D55" t="s">
        <v>100</v>
      </c>
      <c r="E55" t="s">
        <v>123</v>
      </c>
      <c r="F55" t="s">
        <v>407</v>
      </c>
      <c r="G55" t="s">
        <v>408</v>
      </c>
      <c r="H55" t="s">
        <v>102</v>
      </c>
      <c r="I55" s="77">
        <v>334.16</v>
      </c>
      <c r="J55" s="77">
        <v>45610</v>
      </c>
      <c r="K55" s="77">
        <v>0</v>
      </c>
      <c r="L55" s="77">
        <v>152.41037600000001</v>
      </c>
      <c r="M55" s="78">
        <v>1E-4</v>
      </c>
      <c r="N55" s="78">
        <v>1.6999999999999999E-3</v>
      </c>
      <c r="O55" s="78">
        <v>5.9999999999999995E-4</v>
      </c>
    </row>
    <row r="56" spans="2:15">
      <c r="B56" t="s">
        <v>409</v>
      </c>
      <c r="C56" t="s">
        <v>410</v>
      </c>
      <c r="D56" t="s">
        <v>100</v>
      </c>
      <c r="E56" t="s">
        <v>123</v>
      </c>
      <c r="F56" t="s">
        <v>411</v>
      </c>
      <c r="G56" t="s">
        <v>288</v>
      </c>
      <c r="H56" t="s">
        <v>102</v>
      </c>
      <c r="I56" s="77">
        <v>1141.18</v>
      </c>
      <c r="J56" s="77">
        <v>8395</v>
      </c>
      <c r="K56" s="77">
        <v>0</v>
      </c>
      <c r="L56" s="77">
        <v>95.802060999999995</v>
      </c>
      <c r="M56" s="78">
        <v>1E-4</v>
      </c>
      <c r="N56" s="78">
        <v>1.1000000000000001E-3</v>
      </c>
      <c r="O56" s="78">
        <v>4.0000000000000002E-4</v>
      </c>
    </row>
    <row r="57" spans="2:15">
      <c r="B57" t="s">
        <v>412</v>
      </c>
      <c r="C57" t="s">
        <v>413</v>
      </c>
      <c r="D57" t="s">
        <v>100</v>
      </c>
      <c r="E57" t="s">
        <v>123</v>
      </c>
      <c r="F57" t="s">
        <v>414</v>
      </c>
      <c r="G57" t="s">
        <v>288</v>
      </c>
      <c r="H57" t="s">
        <v>102</v>
      </c>
      <c r="I57" s="77">
        <v>6070.06</v>
      </c>
      <c r="J57" s="77">
        <v>5758</v>
      </c>
      <c r="K57" s="77">
        <v>0</v>
      </c>
      <c r="L57" s="77">
        <v>349.5140548</v>
      </c>
      <c r="M57" s="78">
        <v>1E-4</v>
      </c>
      <c r="N57" s="78">
        <v>3.8E-3</v>
      </c>
      <c r="O57" s="78">
        <v>1.2999999999999999E-3</v>
      </c>
    </row>
    <row r="58" spans="2:15">
      <c r="B58" t="s">
        <v>415</v>
      </c>
      <c r="C58" t="s">
        <v>416</v>
      </c>
      <c r="D58" t="s">
        <v>100</v>
      </c>
      <c r="E58" t="s">
        <v>123</v>
      </c>
      <c r="F58" t="s">
        <v>417</v>
      </c>
      <c r="G58" t="s">
        <v>288</v>
      </c>
      <c r="H58" t="s">
        <v>102</v>
      </c>
      <c r="I58" s="77">
        <v>5674.67</v>
      </c>
      <c r="J58" s="77">
        <v>7851</v>
      </c>
      <c r="K58" s="77">
        <v>0</v>
      </c>
      <c r="L58" s="77">
        <v>445.51834170000001</v>
      </c>
      <c r="M58" s="78">
        <v>1E-4</v>
      </c>
      <c r="N58" s="78">
        <v>4.8999999999999998E-3</v>
      </c>
      <c r="O58" s="78">
        <v>1.6000000000000001E-3</v>
      </c>
    </row>
    <row r="59" spans="2:15">
      <c r="B59" t="s">
        <v>418</v>
      </c>
      <c r="C59" t="s">
        <v>419</v>
      </c>
      <c r="D59" t="s">
        <v>100</v>
      </c>
      <c r="E59" t="s">
        <v>123</v>
      </c>
      <c r="F59" t="s">
        <v>420</v>
      </c>
      <c r="G59" t="s">
        <v>299</v>
      </c>
      <c r="H59" t="s">
        <v>102</v>
      </c>
      <c r="I59" s="77">
        <v>30826</v>
      </c>
      <c r="J59" s="77">
        <v>1125</v>
      </c>
      <c r="K59" s="77">
        <v>0</v>
      </c>
      <c r="L59" s="77">
        <v>346.79250000000002</v>
      </c>
      <c r="M59" s="78">
        <v>1E-4</v>
      </c>
      <c r="N59" s="78">
        <v>3.8E-3</v>
      </c>
      <c r="O59" s="78">
        <v>1.2999999999999999E-3</v>
      </c>
    </row>
    <row r="60" spans="2:15">
      <c r="B60" t="s">
        <v>421</v>
      </c>
      <c r="C60" t="s">
        <v>422</v>
      </c>
      <c r="D60" t="s">
        <v>100</v>
      </c>
      <c r="E60" t="s">
        <v>123</v>
      </c>
      <c r="F60" t="s">
        <v>423</v>
      </c>
      <c r="G60" t="s">
        <v>299</v>
      </c>
      <c r="H60" t="s">
        <v>102</v>
      </c>
      <c r="I60" s="77">
        <v>2752.62</v>
      </c>
      <c r="J60" s="77">
        <v>17820</v>
      </c>
      <c r="K60" s="77">
        <v>0</v>
      </c>
      <c r="L60" s="77">
        <v>490.516884</v>
      </c>
      <c r="M60" s="78">
        <v>2.0000000000000001E-4</v>
      </c>
      <c r="N60" s="78">
        <v>5.4000000000000003E-3</v>
      </c>
      <c r="O60" s="78">
        <v>1.8E-3</v>
      </c>
    </row>
    <row r="61" spans="2:15">
      <c r="B61" t="s">
        <v>424</v>
      </c>
      <c r="C61" t="s">
        <v>425</v>
      </c>
      <c r="D61" t="s">
        <v>100</v>
      </c>
      <c r="E61" t="s">
        <v>123</v>
      </c>
      <c r="F61" t="s">
        <v>426</v>
      </c>
      <c r="G61" t="s">
        <v>299</v>
      </c>
      <c r="H61" t="s">
        <v>102</v>
      </c>
      <c r="I61" s="77">
        <v>1470.08</v>
      </c>
      <c r="J61" s="77">
        <v>8995</v>
      </c>
      <c r="K61" s="77">
        <v>0</v>
      </c>
      <c r="L61" s="77">
        <v>132.23369600000001</v>
      </c>
      <c r="M61" s="78">
        <v>0</v>
      </c>
      <c r="N61" s="78">
        <v>1.5E-3</v>
      </c>
      <c r="O61" s="78">
        <v>5.0000000000000001E-4</v>
      </c>
    </row>
    <row r="62" spans="2:15">
      <c r="B62" t="s">
        <v>427</v>
      </c>
      <c r="C62" t="s">
        <v>428</v>
      </c>
      <c r="D62" t="s">
        <v>100</v>
      </c>
      <c r="E62" t="s">
        <v>123</v>
      </c>
      <c r="F62" t="s">
        <v>429</v>
      </c>
      <c r="G62" t="s">
        <v>299</v>
      </c>
      <c r="H62" t="s">
        <v>102</v>
      </c>
      <c r="I62" s="77">
        <v>2184.0700000000002</v>
      </c>
      <c r="J62" s="77">
        <v>22990</v>
      </c>
      <c r="K62" s="77">
        <v>0</v>
      </c>
      <c r="L62" s="77">
        <v>502.11769299999997</v>
      </c>
      <c r="M62" s="78">
        <v>1E-4</v>
      </c>
      <c r="N62" s="78">
        <v>5.4999999999999997E-3</v>
      </c>
      <c r="O62" s="78">
        <v>1.8E-3</v>
      </c>
    </row>
    <row r="63" spans="2:15">
      <c r="B63" t="s">
        <v>430</v>
      </c>
      <c r="C63" t="s">
        <v>431</v>
      </c>
      <c r="D63" t="s">
        <v>100</v>
      </c>
      <c r="E63" t="s">
        <v>123</v>
      </c>
      <c r="F63" t="s">
        <v>432</v>
      </c>
      <c r="G63" t="s">
        <v>299</v>
      </c>
      <c r="H63" t="s">
        <v>102</v>
      </c>
      <c r="I63" s="77">
        <v>33674.89</v>
      </c>
      <c r="J63" s="77">
        <v>855</v>
      </c>
      <c r="K63" s="77">
        <v>0</v>
      </c>
      <c r="L63" s="77">
        <v>287.92030949999997</v>
      </c>
      <c r="M63" s="78">
        <v>1E-4</v>
      </c>
      <c r="N63" s="78">
        <v>3.2000000000000002E-3</v>
      </c>
      <c r="O63" s="78">
        <v>1.1000000000000001E-3</v>
      </c>
    </row>
    <row r="64" spans="2:15">
      <c r="B64" t="s">
        <v>433</v>
      </c>
      <c r="C64" t="s">
        <v>434</v>
      </c>
      <c r="D64" t="s">
        <v>100</v>
      </c>
      <c r="E64" t="s">
        <v>123</v>
      </c>
      <c r="F64" t="s">
        <v>435</v>
      </c>
      <c r="G64" t="s">
        <v>299</v>
      </c>
      <c r="H64" t="s">
        <v>102</v>
      </c>
      <c r="I64" s="77">
        <v>758.32</v>
      </c>
      <c r="J64" s="77">
        <v>8997</v>
      </c>
      <c r="K64" s="77">
        <v>0</v>
      </c>
      <c r="L64" s="77">
        <v>68.226050400000005</v>
      </c>
      <c r="M64" s="78">
        <v>0</v>
      </c>
      <c r="N64" s="78">
        <v>8.0000000000000004E-4</v>
      </c>
      <c r="O64" s="78">
        <v>2.9999999999999997E-4</v>
      </c>
    </row>
    <row r="65" spans="2:15">
      <c r="B65" t="s">
        <v>436</v>
      </c>
      <c r="C65" t="s">
        <v>437</v>
      </c>
      <c r="D65" t="s">
        <v>100</v>
      </c>
      <c r="E65" t="s">
        <v>123</v>
      </c>
      <c r="F65" t="s">
        <v>438</v>
      </c>
      <c r="G65" t="s">
        <v>306</v>
      </c>
      <c r="H65" t="s">
        <v>102</v>
      </c>
      <c r="I65" s="77">
        <v>212.96</v>
      </c>
      <c r="J65" s="77">
        <v>14950</v>
      </c>
      <c r="K65" s="77">
        <v>0</v>
      </c>
      <c r="L65" s="77">
        <v>31.837520000000001</v>
      </c>
      <c r="M65" s="78">
        <v>0</v>
      </c>
      <c r="N65" s="78">
        <v>4.0000000000000002E-4</v>
      </c>
      <c r="O65" s="78">
        <v>1E-4</v>
      </c>
    </row>
    <row r="66" spans="2:15">
      <c r="B66" t="s">
        <v>439</v>
      </c>
      <c r="C66" t="s">
        <v>440</v>
      </c>
      <c r="D66" t="s">
        <v>100</v>
      </c>
      <c r="E66" t="s">
        <v>123</v>
      </c>
      <c r="F66" t="s">
        <v>441</v>
      </c>
      <c r="G66" t="s">
        <v>112</v>
      </c>
      <c r="H66" t="s">
        <v>102</v>
      </c>
      <c r="I66" s="77">
        <v>2134.23</v>
      </c>
      <c r="J66" s="77">
        <v>10400</v>
      </c>
      <c r="K66" s="77">
        <v>0</v>
      </c>
      <c r="L66" s="77">
        <v>221.95992000000001</v>
      </c>
      <c r="M66" s="78">
        <v>1E-4</v>
      </c>
      <c r="N66" s="78">
        <v>2.3999999999999998E-3</v>
      </c>
      <c r="O66" s="78">
        <v>8.0000000000000004E-4</v>
      </c>
    </row>
    <row r="67" spans="2:15">
      <c r="B67" t="s">
        <v>442</v>
      </c>
      <c r="C67" t="s">
        <v>443</v>
      </c>
      <c r="D67" t="s">
        <v>100</v>
      </c>
      <c r="E67" t="s">
        <v>123</v>
      </c>
      <c r="F67" t="s">
        <v>444</v>
      </c>
      <c r="G67" t="s">
        <v>112</v>
      </c>
      <c r="H67" t="s">
        <v>102</v>
      </c>
      <c r="I67" s="77">
        <v>351575.88</v>
      </c>
      <c r="J67" s="77">
        <v>78.599999999999994</v>
      </c>
      <c r="K67" s="77">
        <v>0</v>
      </c>
      <c r="L67" s="77">
        <v>276.33864168000002</v>
      </c>
      <c r="M67" s="78">
        <v>2.9999999999999997E-4</v>
      </c>
      <c r="N67" s="78">
        <v>3.0000000000000001E-3</v>
      </c>
      <c r="O67" s="78">
        <v>1E-3</v>
      </c>
    </row>
    <row r="68" spans="2:15">
      <c r="B68" t="s">
        <v>445</v>
      </c>
      <c r="C68" t="s">
        <v>446</v>
      </c>
      <c r="D68" t="s">
        <v>100</v>
      </c>
      <c r="E68" t="s">
        <v>123</v>
      </c>
      <c r="F68" t="s">
        <v>447</v>
      </c>
      <c r="G68" t="s">
        <v>112</v>
      </c>
      <c r="H68" t="s">
        <v>102</v>
      </c>
      <c r="I68" s="77">
        <v>811.14</v>
      </c>
      <c r="J68" s="77">
        <v>40330</v>
      </c>
      <c r="K68" s="77">
        <v>0</v>
      </c>
      <c r="L68" s="77">
        <v>327.13276200000001</v>
      </c>
      <c r="M68" s="78">
        <v>1E-4</v>
      </c>
      <c r="N68" s="78">
        <v>3.5999999999999999E-3</v>
      </c>
      <c r="O68" s="78">
        <v>1.1999999999999999E-3</v>
      </c>
    </row>
    <row r="69" spans="2:15">
      <c r="B69" t="s">
        <v>448</v>
      </c>
      <c r="C69" t="s">
        <v>449</v>
      </c>
      <c r="D69" t="s">
        <v>100</v>
      </c>
      <c r="E69" t="s">
        <v>123</v>
      </c>
      <c r="F69" t="s">
        <v>450</v>
      </c>
      <c r="G69" t="s">
        <v>328</v>
      </c>
      <c r="H69" t="s">
        <v>102</v>
      </c>
      <c r="I69" s="77">
        <v>778932.61</v>
      </c>
      <c r="J69" s="77">
        <v>125.8</v>
      </c>
      <c r="K69" s="77">
        <v>0</v>
      </c>
      <c r="L69" s="77">
        <v>979.89722338000001</v>
      </c>
      <c r="M69" s="78">
        <v>2.9999999999999997E-4</v>
      </c>
      <c r="N69" s="78">
        <v>1.0800000000000001E-2</v>
      </c>
      <c r="O69" s="78">
        <v>3.5999999999999999E-3</v>
      </c>
    </row>
    <row r="70" spans="2:15">
      <c r="B70" t="s">
        <v>451</v>
      </c>
      <c r="C70" t="s">
        <v>452</v>
      </c>
      <c r="D70" t="s">
        <v>100</v>
      </c>
      <c r="E70" t="s">
        <v>123</v>
      </c>
      <c r="F70" t="s">
        <v>453</v>
      </c>
      <c r="G70" t="s">
        <v>328</v>
      </c>
      <c r="H70" t="s">
        <v>102</v>
      </c>
      <c r="I70" s="77">
        <v>6720.27</v>
      </c>
      <c r="J70" s="77">
        <v>1892</v>
      </c>
      <c r="K70" s="77">
        <v>0</v>
      </c>
      <c r="L70" s="77">
        <v>127.14750840000001</v>
      </c>
      <c r="M70" s="78">
        <v>1E-4</v>
      </c>
      <c r="N70" s="78">
        <v>1.4E-3</v>
      </c>
      <c r="O70" s="78">
        <v>5.0000000000000001E-4</v>
      </c>
    </row>
    <row r="71" spans="2:15">
      <c r="B71" t="s">
        <v>454</v>
      </c>
      <c r="C71" t="s">
        <v>455</v>
      </c>
      <c r="D71" t="s">
        <v>100</v>
      </c>
      <c r="E71" t="s">
        <v>123</v>
      </c>
      <c r="F71" t="s">
        <v>456</v>
      </c>
      <c r="G71" t="s">
        <v>328</v>
      </c>
      <c r="H71" t="s">
        <v>102</v>
      </c>
      <c r="I71" s="77">
        <v>14426.48</v>
      </c>
      <c r="J71" s="77">
        <v>1540</v>
      </c>
      <c r="K71" s="77">
        <v>0</v>
      </c>
      <c r="L71" s="77">
        <v>222.16779199999999</v>
      </c>
      <c r="M71" s="78">
        <v>2.0000000000000001E-4</v>
      </c>
      <c r="N71" s="78">
        <v>2.3999999999999998E-3</v>
      </c>
      <c r="O71" s="78">
        <v>8.0000000000000004E-4</v>
      </c>
    </row>
    <row r="72" spans="2:15">
      <c r="B72" t="s">
        <v>457</v>
      </c>
      <c r="C72" t="s">
        <v>458</v>
      </c>
      <c r="D72" t="s">
        <v>100</v>
      </c>
      <c r="E72" t="s">
        <v>123</v>
      </c>
      <c r="F72" t="s">
        <v>459</v>
      </c>
      <c r="G72" t="s">
        <v>328</v>
      </c>
      <c r="H72" t="s">
        <v>102</v>
      </c>
      <c r="I72" s="77">
        <v>89417.64</v>
      </c>
      <c r="J72" s="77">
        <v>282</v>
      </c>
      <c r="K72" s="77">
        <v>0</v>
      </c>
      <c r="L72" s="77">
        <v>252.15774479999999</v>
      </c>
      <c r="M72" s="78">
        <v>1E-4</v>
      </c>
      <c r="N72" s="78">
        <v>2.8E-3</v>
      </c>
      <c r="O72" s="78">
        <v>8.9999999999999998E-4</v>
      </c>
    </row>
    <row r="73" spans="2:15">
      <c r="B73" t="s">
        <v>460</v>
      </c>
      <c r="C73" t="s">
        <v>461</v>
      </c>
      <c r="D73" t="s">
        <v>100</v>
      </c>
      <c r="E73" t="s">
        <v>123</v>
      </c>
      <c r="F73" t="s">
        <v>462</v>
      </c>
      <c r="G73" t="s">
        <v>338</v>
      </c>
      <c r="H73" t="s">
        <v>102</v>
      </c>
      <c r="I73" s="77">
        <v>1178.83</v>
      </c>
      <c r="J73" s="77">
        <v>15850</v>
      </c>
      <c r="K73" s="77">
        <v>0</v>
      </c>
      <c r="L73" s="77">
        <v>186.84455500000001</v>
      </c>
      <c r="M73" s="78">
        <v>1E-4</v>
      </c>
      <c r="N73" s="78">
        <v>2.0999999999999999E-3</v>
      </c>
      <c r="O73" s="78">
        <v>6.9999999999999999E-4</v>
      </c>
    </row>
    <row r="74" spans="2:15">
      <c r="B74" t="s">
        <v>463</v>
      </c>
      <c r="C74" t="s">
        <v>464</v>
      </c>
      <c r="D74" t="s">
        <v>100</v>
      </c>
      <c r="E74" t="s">
        <v>123</v>
      </c>
      <c r="F74" t="s">
        <v>465</v>
      </c>
      <c r="G74" t="s">
        <v>342</v>
      </c>
      <c r="H74" t="s">
        <v>102</v>
      </c>
      <c r="I74" s="77">
        <v>2529.1999999999998</v>
      </c>
      <c r="J74" s="77">
        <v>12800</v>
      </c>
      <c r="K74" s="77">
        <v>0</v>
      </c>
      <c r="L74" s="77">
        <v>323.73759999999999</v>
      </c>
      <c r="M74" s="78">
        <v>1E-4</v>
      </c>
      <c r="N74" s="78">
        <v>3.5999999999999999E-3</v>
      </c>
      <c r="O74" s="78">
        <v>1.1999999999999999E-3</v>
      </c>
    </row>
    <row r="75" spans="2:15">
      <c r="B75" t="s">
        <v>466</v>
      </c>
      <c r="C75" t="s">
        <v>467</v>
      </c>
      <c r="D75" t="s">
        <v>100</v>
      </c>
      <c r="E75" t="s">
        <v>123</v>
      </c>
      <c r="F75" t="s">
        <v>468</v>
      </c>
      <c r="G75" t="s">
        <v>349</v>
      </c>
      <c r="H75" t="s">
        <v>102</v>
      </c>
      <c r="I75" s="77">
        <v>12135.31</v>
      </c>
      <c r="J75" s="77">
        <v>1105</v>
      </c>
      <c r="K75" s="77">
        <v>0</v>
      </c>
      <c r="L75" s="77">
        <v>134.09517550000001</v>
      </c>
      <c r="M75" s="78">
        <v>1E-4</v>
      </c>
      <c r="N75" s="78">
        <v>1.5E-3</v>
      </c>
      <c r="O75" s="78">
        <v>5.0000000000000001E-4</v>
      </c>
    </row>
    <row r="76" spans="2:15">
      <c r="B76" t="s">
        <v>469</v>
      </c>
      <c r="C76" t="s">
        <v>470</v>
      </c>
      <c r="D76" t="s">
        <v>100</v>
      </c>
      <c r="E76" t="s">
        <v>123</v>
      </c>
      <c r="F76" t="s">
        <v>471</v>
      </c>
      <c r="G76" t="s">
        <v>472</v>
      </c>
      <c r="H76" t="s">
        <v>102</v>
      </c>
      <c r="I76" s="77">
        <v>3723.83</v>
      </c>
      <c r="J76" s="77">
        <v>35950</v>
      </c>
      <c r="K76" s="77">
        <v>0</v>
      </c>
      <c r="L76" s="77">
        <v>1338.716885</v>
      </c>
      <c r="M76" s="78">
        <v>2.0000000000000001E-4</v>
      </c>
      <c r="N76" s="78">
        <v>1.47E-2</v>
      </c>
      <c r="O76" s="78">
        <v>4.8999999999999998E-3</v>
      </c>
    </row>
    <row r="77" spans="2:15">
      <c r="B77" t="s">
        <v>473</v>
      </c>
      <c r="C77" t="s">
        <v>474</v>
      </c>
      <c r="D77" t="s">
        <v>100</v>
      </c>
      <c r="E77" t="s">
        <v>123</v>
      </c>
      <c r="F77" t="s">
        <v>475</v>
      </c>
      <c r="G77" t="s">
        <v>476</v>
      </c>
      <c r="H77" t="s">
        <v>102</v>
      </c>
      <c r="I77" s="77">
        <v>1032.83</v>
      </c>
      <c r="J77" s="77">
        <v>3189</v>
      </c>
      <c r="K77" s="77">
        <v>0</v>
      </c>
      <c r="L77" s="77">
        <v>32.936948700000002</v>
      </c>
      <c r="M77" s="78">
        <v>0</v>
      </c>
      <c r="N77" s="78">
        <v>4.0000000000000002E-4</v>
      </c>
      <c r="O77" s="78">
        <v>1E-4</v>
      </c>
    </row>
    <row r="78" spans="2:15">
      <c r="B78" t="s">
        <v>477</v>
      </c>
      <c r="C78" t="s">
        <v>478</v>
      </c>
      <c r="D78" t="s">
        <v>100</v>
      </c>
      <c r="E78" t="s">
        <v>123</v>
      </c>
      <c r="F78" t="s">
        <v>479</v>
      </c>
      <c r="G78" t="s">
        <v>476</v>
      </c>
      <c r="H78" t="s">
        <v>102</v>
      </c>
      <c r="I78" s="77">
        <v>1978.81</v>
      </c>
      <c r="J78" s="77">
        <v>13450</v>
      </c>
      <c r="K78" s="77">
        <v>0</v>
      </c>
      <c r="L78" s="77">
        <v>266.149945</v>
      </c>
      <c r="M78" s="78">
        <v>2.0000000000000001E-4</v>
      </c>
      <c r="N78" s="78">
        <v>2.8999999999999998E-3</v>
      </c>
      <c r="O78" s="78">
        <v>1E-3</v>
      </c>
    </row>
    <row r="79" spans="2:15">
      <c r="B79" t="s">
        <v>480</v>
      </c>
      <c r="C79" t="s">
        <v>481</v>
      </c>
      <c r="D79" t="s">
        <v>100</v>
      </c>
      <c r="E79" t="s">
        <v>123</v>
      </c>
      <c r="F79" t="s">
        <v>482</v>
      </c>
      <c r="G79" t="s">
        <v>476</v>
      </c>
      <c r="H79" t="s">
        <v>102</v>
      </c>
      <c r="I79" s="77">
        <v>923.16</v>
      </c>
      <c r="J79" s="77">
        <v>28130</v>
      </c>
      <c r="K79" s="77">
        <v>0</v>
      </c>
      <c r="L79" s="77">
        <v>259.68490800000001</v>
      </c>
      <c r="M79" s="78">
        <v>1E-4</v>
      </c>
      <c r="N79" s="78">
        <v>2.8999999999999998E-3</v>
      </c>
      <c r="O79" s="78">
        <v>1E-3</v>
      </c>
    </row>
    <row r="80" spans="2:15">
      <c r="B80" t="s">
        <v>483</v>
      </c>
      <c r="C80" t="s">
        <v>484</v>
      </c>
      <c r="D80" t="s">
        <v>100</v>
      </c>
      <c r="E80" t="s">
        <v>123</v>
      </c>
      <c r="F80" t="s">
        <v>485</v>
      </c>
      <c r="G80" t="s">
        <v>353</v>
      </c>
      <c r="H80" t="s">
        <v>102</v>
      </c>
      <c r="I80" s="77">
        <v>31076.63</v>
      </c>
      <c r="J80" s="77">
        <v>1281</v>
      </c>
      <c r="K80" s="77">
        <v>0</v>
      </c>
      <c r="L80" s="77">
        <v>398.09163030000002</v>
      </c>
      <c r="M80" s="78">
        <v>2.0000000000000001E-4</v>
      </c>
      <c r="N80" s="78">
        <v>4.4000000000000003E-3</v>
      </c>
      <c r="O80" s="78">
        <v>1.5E-3</v>
      </c>
    </row>
    <row r="81" spans="2:15">
      <c r="B81" t="s">
        <v>486</v>
      </c>
      <c r="C81" t="s">
        <v>487</v>
      </c>
      <c r="D81" t="s">
        <v>100</v>
      </c>
      <c r="E81" t="s">
        <v>123</v>
      </c>
      <c r="F81" t="s">
        <v>488</v>
      </c>
      <c r="G81" t="s">
        <v>489</v>
      </c>
      <c r="H81" t="s">
        <v>102</v>
      </c>
      <c r="I81" s="77">
        <v>2264.83</v>
      </c>
      <c r="J81" s="77">
        <v>4213</v>
      </c>
      <c r="K81" s="77">
        <v>0</v>
      </c>
      <c r="L81" s="77">
        <v>95.417287900000005</v>
      </c>
      <c r="M81" s="78">
        <v>0</v>
      </c>
      <c r="N81" s="78">
        <v>1.1000000000000001E-3</v>
      </c>
      <c r="O81" s="78">
        <v>4.0000000000000002E-4</v>
      </c>
    </row>
    <row r="82" spans="2:15">
      <c r="B82" t="s">
        <v>490</v>
      </c>
      <c r="C82" t="s">
        <v>491</v>
      </c>
      <c r="D82" t="s">
        <v>100</v>
      </c>
      <c r="E82" t="s">
        <v>123</v>
      </c>
      <c r="F82" t="s">
        <v>492</v>
      </c>
      <c r="G82" t="s">
        <v>489</v>
      </c>
      <c r="H82" t="s">
        <v>102</v>
      </c>
      <c r="I82" s="77">
        <v>155.88</v>
      </c>
      <c r="J82" s="77">
        <v>4615</v>
      </c>
      <c r="K82" s="77">
        <v>0</v>
      </c>
      <c r="L82" s="77">
        <v>7.1938620000000002</v>
      </c>
      <c r="M82" s="78">
        <v>0</v>
      </c>
      <c r="N82" s="78">
        <v>1E-4</v>
      </c>
      <c r="O82" s="78">
        <v>0</v>
      </c>
    </row>
    <row r="83" spans="2:15">
      <c r="B83" t="s">
        <v>493</v>
      </c>
      <c r="C83" t="s">
        <v>494</v>
      </c>
      <c r="D83" t="s">
        <v>100</v>
      </c>
      <c r="E83" t="s">
        <v>123</v>
      </c>
      <c r="F83" t="s">
        <v>495</v>
      </c>
      <c r="G83" t="s">
        <v>489</v>
      </c>
      <c r="H83" t="s">
        <v>102</v>
      </c>
      <c r="I83" s="77">
        <v>28144.3</v>
      </c>
      <c r="J83" s="77">
        <v>1216</v>
      </c>
      <c r="K83" s="77">
        <v>0</v>
      </c>
      <c r="L83" s="77">
        <v>342.23468800000001</v>
      </c>
      <c r="M83" s="78">
        <v>2.0000000000000001E-4</v>
      </c>
      <c r="N83" s="78">
        <v>3.8E-3</v>
      </c>
      <c r="O83" s="78">
        <v>1.2999999999999999E-3</v>
      </c>
    </row>
    <row r="84" spans="2:15">
      <c r="B84" t="s">
        <v>496</v>
      </c>
      <c r="C84" t="s">
        <v>497</v>
      </c>
      <c r="D84" t="s">
        <v>100</v>
      </c>
      <c r="E84" t="s">
        <v>123</v>
      </c>
      <c r="F84" t="s">
        <v>498</v>
      </c>
      <c r="G84" t="s">
        <v>489</v>
      </c>
      <c r="H84" t="s">
        <v>102</v>
      </c>
      <c r="I84" s="77">
        <v>2476.84</v>
      </c>
      <c r="J84" s="77">
        <v>4749</v>
      </c>
      <c r="K84" s="77">
        <v>0</v>
      </c>
      <c r="L84" s="77">
        <v>117.6251316</v>
      </c>
      <c r="M84" s="78">
        <v>0</v>
      </c>
      <c r="N84" s="78">
        <v>1.2999999999999999E-3</v>
      </c>
      <c r="O84" s="78">
        <v>4.0000000000000002E-4</v>
      </c>
    </row>
    <row r="85" spans="2:15">
      <c r="B85" t="s">
        <v>499</v>
      </c>
      <c r="C85" t="s">
        <v>500</v>
      </c>
      <c r="D85" t="s">
        <v>100</v>
      </c>
      <c r="E85" t="s">
        <v>123</v>
      </c>
      <c r="F85" t="s">
        <v>501</v>
      </c>
      <c r="G85" t="s">
        <v>357</v>
      </c>
      <c r="H85" t="s">
        <v>102</v>
      </c>
      <c r="I85" s="77">
        <v>489.52</v>
      </c>
      <c r="J85" s="77">
        <v>68330</v>
      </c>
      <c r="K85" s="77">
        <v>0</v>
      </c>
      <c r="L85" s="77">
        <v>334.48901599999999</v>
      </c>
      <c r="M85" s="78">
        <v>1E-4</v>
      </c>
      <c r="N85" s="78">
        <v>3.7000000000000002E-3</v>
      </c>
      <c r="O85" s="78">
        <v>1.1999999999999999E-3</v>
      </c>
    </row>
    <row r="86" spans="2:15">
      <c r="B86" t="s">
        <v>502</v>
      </c>
      <c r="C86" t="s">
        <v>503</v>
      </c>
      <c r="D86" t="s">
        <v>100</v>
      </c>
      <c r="E86" t="s">
        <v>123</v>
      </c>
      <c r="F86" t="s">
        <v>504</v>
      </c>
      <c r="G86" t="s">
        <v>357</v>
      </c>
      <c r="H86" t="s">
        <v>102</v>
      </c>
      <c r="I86" s="77">
        <v>8688.91</v>
      </c>
      <c r="J86" s="77">
        <v>808</v>
      </c>
      <c r="K86" s="77">
        <v>0</v>
      </c>
      <c r="L86" s="77">
        <v>70.206392800000003</v>
      </c>
      <c r="M86" s="78">
        <v>1E-4</v>
      </c>
      <c r="N86" s="78">
        <v>8.0000000000000004E-4</v>
      </c>
      <c r="O86" s="78">
        <v>2.9999999999999997E-4</v>
      </c>
    </row>
    <row r="87" spans="2:15">
      <c r="B87" t="s">
        <v>505</v>
      </c>
      <c r="C87" t="s">
        <v>506</v>
      </c>
      <c r="D87" t="s">
        <v>100</v>
      </c>
      <c r="E87" t="s">
        <v>123</v>
      </c>
      <c r="F87" t="s">
        <v>507</v>
      </c>
      <c r="G87" t="s">
        <v>357</v>
      </c>
      <c r="H87" t="s">
        <v>102</v>
      </c>
      <c r="I87" s="77">
        <v>5778.47</v>
      </c>
      <c r="J87" s="77">
        <v>7673</v>
      </c>
      <c r="K87" s="77">
        <v>0</v>
      </c>
      <c r="L87" s="77">
        <v>443.38200310000002</v>
      </c>
      <c r="M87" s="78">
        <v>2.0000000000000001E-4</v>
      </c>
      <c r="N87" s="78">
        <v>4.8999999999999998E-3</v>
      </c>
      <c r="O87" s="78">
        <v>1.6000000000000001E-3</v>
      </c>
    </row>
    <row r="88" spans="2:15">
      <c r="B88" t="s">
        <v>508</v>
      </c>
      <c r="C88" t="s">
        <v>509</v>
      </c>
      <c r="D88" t="s">
        <v>100</v>
      </c>
      <c r="E88" t="s">
        <v>123</v>
      </c>
      <c r="F88" t="s">
        <v>510</v>
      </c>
      <c r="G88" t="s">
        <v>357</v>
      </c>
      <c r="H88" t="s">
        <v>102</v>
      </c>
      <c r="I88" s="77">
        <v>193589.96</v>
      </c>
      <c r="J88" s="77">
        <v>159</v>
      </c>
      <c r="K88" s="77">
        <v>0</v>
      </c>
      <c r="L88" s="77">
        <v>307.80803639999999</v>
      </c>
      <c r="M88" s="78">
        <v>2.9999999999999997E-4</v>
      </c>
      <c r="N88" s="78">
        <v>3.3999999999999998E-3</v>
      </c>
      <c r="O88" s="78">
        <v>1.1000000000000001E-3</v>
      </c>
    </row>
    <row r="89" spans="2:15">
      <c r="B89" t="s">
        <v>511</v>
      </c>
      <c r="C89" t="s">
        <v>512</v>
      </c>
      <c r="D89" t="s">
        <v>100</v>
      </c>
      <c r="E89" t="s">
        <v>123</v>
      </c>
      <c r="F89" t="s">
        <v>513</v>
      </c>
      <c r="G89" t="s">
        <v>357</v>
      </c>
      <c r="H89" t="s">
        <v>102</v>
      </c>
      <c r="I89" s="77">
        <v>2446.65</v>
      </c>
      <c r="J89" s="77">
        <v>21470</v>
      </c>
      <c r="K89" s="77">
        <v>0</v>
      </c>
      <c r="L89" s="77">
        <v>525.29575499999999</v>
      </c>
      <c r="M89" s="78">
        <v>2.0000000000000001E-4</v>
      </c>
      <c r="N89" s="78">
        <v>5.7999999999999996E-3</v>
      </c>
      <c r="O89" s="78">
        <v>1.9E-3</v>
      </c>
    </row>
    <row r="90" spans="2:15">
      <c r="B90" t="s">
        <v>514</v>
      </c>
      <c r="C90" t="s">
        <v>515</v>
      </c>
      <c r="D90" t="s">
        <v>100</v>
      </c>
      <c r="E90" t="s">
        <v>123</v>
      </c>
      <c r="F90" t="s">
        <v>516</v>
      </c>
      <c r="G90" t="s">
        <v>357</v>
      </c>
      <c r="H90" t="s">
        <v>102</v>
      </c>
      <c r="I90" s="77">
        <v>35121.040000000001</v>
      </c>
      <c r="J90" s="77">
        <v>1625</v>
      </c>
      <c r="K90" s="77">
        <v>0</v>
      </c>
      <c r="L90" s="77">
        <v>570.71690000000001</v>
      </c>
      <c r="M90" s="78">
        <v>2.0000000000000001E-4</v>
      </c>
      <c r="N90" s="78">
        <v>6.3E-3</v>
      </c>
      <c r="O90" s="78">
        <v>2.0999999999999999E-3</v>
      </c>
    </row>
    <row r="91" spans="2:15">
      <c r="B91" t="s">
        <v>517</v>
      </c>
      <c r="C91" t="s">
        <v>518</v>
      </c>
      <c r="D91" t="s">
        <v>100</v>
      </c>
      <c r="E91" t="s">
        <v>123</v>
      </c>
      <c r="F91" t="s">
        <v>519</v>
      </c>
      <c r="G91" t="s">
        <v>125</v>
      </c>
      <c r="H91" t="s">
        <v>102</v>
      </c>
      <c r="I91" s="77">
        <v>9224.8799999999992</v>
      </c>
      <c r="J91" s="77">
        <v>1766</v>
      </c>
      <c r="K91" s="77">
        <v>0</v>
      </c>
      <c r="L91" s="77">
        <v>162.91138079999999</v>
      </c>
      <c r="M91" s="78">
        <v>1E-4</v>
      </c>
      <c r="N91" s="78">
        <v>1.8E-3</v>
      </c>
      <c r="O91" s="78">
        <v>5.9999999999999995E-4</v>
      </c>
    </row>
    <row r="92" spans="2:15">
      <c r="B92" t="s">
        <v>520</v>
      </c>
      <c r="C92" t="s">
        <v>521</v>
      </c>
      <c r="D92" t="s">
        <v>100</v>
      </c>
      <c r="E92" t="s">
        <v>123</v>
      </c>
      <c r="F92" t="s">
        <v>522</v>
      </c>
      <c r="G92" t="s">
        <v>523</v>
      </c>
      <c r="H92" t="s">
        <v>102</v>
      </c>
      <c r="I92" s="77">
        <v>14637.3</v>
      </c>
      <c r="J92" s="77">
        <v>5064</v>
      </c>
      <c r="K92" s="77">
        <v>0</v>
      </c>
      <c r="L92" s="77">
        <v>741.23287200000004</v>
      </c>
      <c r="M92" s="78">
        <v>1E-4</v>
      </c>
      <c r="N92" s="78">
        <v>8.2000000000000007E-3</v>
      </c>
      <c r="O92" s="78">
        <v>2.7000000000000001E-3</v>
      </c>
    </row>
    <row r="93" spans="2:15">
      <c r="B93" t="s">
        <v>524</v>
      </c>
      <c r="C93" t="s">
        <v>525</v>
      </c>
      <c r="D93" t="s">
        <v>100</v>
      </c>
      <c r="E93" t="s">
        <v>123</v>
      </c>
      <c r="F93" t="s">
        <v>526</v>
      </c>
      <c r="G93" t="s">
        <v>527</v>
      </c>
      <c r="H93" t="s">
        <v>102</v>
      </c>
      <c r="I93" s="77">
        <v>2745.56</v>
      </c>
      <c r="J93" s="77">
        <v>9180</v>
      </c>
      <c r="K93" s="77">
        <v>0</v>
      </c>
      <c r="L93" s="77">
        <v>252.04240799999999</v>
      </c>
      <c r="M93" s="78">
        <v>1E-4</v>
      </c>
      <c r="N93" s="78">
        <v>2.8E-3</v>
      </c>
      <c r="O93" s="78">
        <v>8.9999999999999998E-4</v>
      </c>
    </row>
    <row r="94" spans="2:15">
      <c r="B94" t="s">
        <v>528</v>
      </c>
      <c r="C94" t="s">
        <v>529</v>
      </c>
      <c r="D94" t="s">
        <v>100</v>
      </c>
      <c r="E94" t="s">
        <v>123</v>
      </c>
      <c r="F94" t="s">
        <v>530</v>
      </c>
      <c r="G94" t="s">
        <v>527</v>
      </c>
      <c r="H94" t="s">
        <v>102</v>
      </c>
      <c r="I94" s="77">
        <v>2025.77</v>
      </c>
      <c r="J94" s="77">
        <v>16480</v>
      </c>
      <c r="K94" s="77">
        <v>0</v>
      </c>
      <c r="L94" s="77">
        <v>333.84689600000002</v>
      </c>
      <c r="M94" s="78">
        <v>1E-4</v>
      </c>
      <c r="N94" s="78">
        <v>3.7000000000000002E-3</v>
      </c>
      <c r="O94" s="78">
        <v>1.1999999999999999E-3</v>
      </c>
    </row>
    <row r="95" spans="2:15">
      <c r="B95" t="s">
        <v>531</v>
      </c>
      <c r="C95" t="s">
        <v>532</v>
      </c>
      <c r="D95" t="s">
        <v>100</v>
      </c>
      <c r="E95" t="s">
        <v>123</v>
      </c>
      <c r="F95" t="s">
        <v>533</v>
      </c>
      <c r="G95" t="s">
        <v>527</v>
      </c>
      <c r="H95" t="s">
        <v>102</v>
      </c>
      <c r="I95" s="77">
        <v>1004.68</v>
      </c>
      <c r="J95" s="77">
        <v>30370</v>
      </c>
      <c r="K95" s="77">
        <v>0</v>
      </c>
      <c r="L95" s="77">
        <v>305.12131599999998</v>
      </c>
      <c r="M95" s="78">
        <v>1E-4</v>
      </c>
      <c r="N95" s="78">
        <v>3.3999999999999998E-3</v>
      </c>
      <c r="O95" s="78">
        <v>1.1000000000000001E-3</v>
      </c>
    </row>
    <row r="96" spans="2:15">
      <c r="B96" t="s">
        <v>534</v>
      </c>
      <c r="C96" t="s">
        <v>535</v>
      </c>
      <c r="D96" t="s">
        <v>100</v>
      </c>
      <c r="E96" t="s">
        <v>123</v>
      </c>
      <c r="F96" t="s">
        <v>536</v>
      </c>
      <c r="G96" t="s">
        <v>527</v>
      </c>
      <c r="H96" t="s">
        <v>102</v>
      </c>
      <c r="I96" s="77">
        <v>3597.52</v>
      </c>
      <c r="J96" s="77">
        <v>7180</v>
      </c>
      <c r="K96" s="77">
        <v>0</v>
      </c>
      <c r="L96" s="77">
        <v>258.30193600000001</v>
      </c>
      <c r="M96" s="78">
        <v>1E-4</v>
      </c>
      <c r="N96" s="78">
        <v>2.8E-3</v>
      </c>
      <c r="O96" s="78">
        <v>8.9999999999999998E-4</v>
      </c>
    </row>
    <row r="97" spans="2:15">
      <c r="B97" t="s">
        <v>537</v>
      </c>
      <c r="C97" t="s">
        <v>538</v>
      </c>
      <c r="D97" t="s">
        <v>100</v>
      </c>
      <c r="E97" t="s">
        <v>123</v>
      </c>
      <c r="F97" t="s">
        <v>539</v>
      </c>
      <c r="G97" t="s">
        <v>527</v>
      </c>
      <c r="H97" t="s">
        <v>102</v>
      </c>
      <c r="I97" s="77">
        <v>898.92</v>
      </c>
      <c r="J97" s="77">
        <v>21910</v>
      </c>
      <c r="K97" s="77">
        <v>0</v>
      </c>
      <c r="L97" s="77">
        <v>196.953372</v>
      </c>
      <c r="M97" s="78">
        <v>1E-4</v>
      </c>
      <c r="N97" s="78">
        <v>2.2000000000000001E-3</v>
      </c>
      <c r="O97" s="78">
        <v>6.9999999999999999E-4</v>
      </c>
    </row>
    <row r="98" spans="2:15">
      <c r="B98" t="s">
        <v>540</v>
      </c>
      <c r="C98" t="s">
        <v>541</v>
      </c>
      <c r="D98" t="s">
        <v>100</v>
      </c>
      <c r="E98" t="s">
        <v>123</v>
      </c>
      <c r="F98" t="s">
        <v>542</v>
      </c>
      <c r="G98" t="s">
        <v>527</v>
      </c>
      <c r="H98" t="s">
        <v>102</v>
      </c>
      <c r="I98" s="77">
        <v>64565.61</v>
      </c>
      <c r="J98" s="77">
        <v>1935</v>
      </c>
      <c r="K98" s="77">
        <v>0</v>
      </c>
      <c r="L98" s="77">
        <v>1249.3445535000001</v>
      </c>
      <c r="M98" s="78">
        <v>2.0000000000000001E-4</v>
      </c>
      <c r="N98" s="78">
        <v>1.38E-2</v>
      </c>
      <c r="O98" s="78">
        <v>4.5999999999999999E-3</v>
      </c>
    </row>
    <row r="99" spans="2:15">
      <c r="B99" t="s">
        <v>543</v>
      </c>
      <c r="C99" t="s">
        <v>544</v>
      </c>
      <c r="D99" t="s">
        <v>100</v>
      </c>
      <c r="E99" t="s">
        <v>123</v>
      </c>
      <c r="F99" t="s">
        <v>545</v>
      </c>
      <c r="G99" t="s">
        <v>546</v>
      </c>
      <c r="H99" t="s">
        <v>102</v>
      </c>
      <c r="I99" s="77">
        <v>20035.88</v>
      </c>
      <c r="J99" s="77">
        <v>4990</v>
      </c>
      <c r="K99" s="77">
        <v>0</v>
      </c>
      <c r="L99" s="77">
        <v>999.79041199999995</v>
      </c>
      <c r="M99" s="78">
        <v>2.9999999999999997E-4</v>
      </c>
      <c r="N99" s="78">
        <v>1.0999999999999999E-2</v>
      </c>
      <c r="O99" s="78">
        <v>3.7000000000000002E-3</v>
      </c>
    </row>
    <row r="100" spans="2:15">
      <c r="B100" t="s">
        <v>547</v>
      </c>
      <c r="C100" t="s">
        <v>548</v>
      </c>
      <c r="D100" t="s">
        <v>100</v>
      </c>
      <c r="E100" t="s">
        <v>123</v>
      </c>
      <c r="F100" t="s">
        <v>549</v>
      </c>
      <c r="G100" t="s">
        <v>546</v>
      </c>
      <c r="H100" t="s">
        <v>102</v>
      </c>
      <c r="I100" s="77">
        <v>4870.1899999999996</v>
      </c>
      <c r="J100" s="77">
        <v>18310</v>
      </c>
      <c r="K100" s="77">
        <v>0</v>
      </c>
      <c r="L100" s="77">
        <v>891.73178900000005</v>
      </c>
      <c r="M100" s="78">
        <v>2.0000000000000001E-4</v>
      </c>
      <c r="N100" s="78">
        <v>9.7999999999999997E-3</v>
      </c>
      <c r="O100" s="78">
        <v>3.3E-3</v>
      </c>
    </row>
    <row r="101" spans="2:15">
      <c r="B101" t="s">
        <v>550</v>
      </c>
      <c r="C101" t="s">
        <v>551</v>
      </c>
      <c r="D101" t="s">
        <v>100</v>
      </c>
      <c r="E101" t="s">
        <v>123</v>
      </c>
      <c r="F101" t="s">
        <v>552</v>
      </c>
      <c r="G101" t="s">
        <v>546</v>
      </c>
      <c r="H101" t="s">
        <v>102</v>
      </c>
      <c r="I101" s="77">
        <v>13351.35</v>
      </c>
      <c r="J101" s="77">
        <v>7553</v>
      </c>
      <c r="K101" s="77">
        <v>0</v>
      </c>
      <c r="L101" s="77">
        <v>1008.4274655</v>
      </c>
      <c r="M101" s="78">
        <v>2.0000000000000001E-4</v>
      </c>
      <c r="N101" s="78">
        <v>1.11E-2</v>
      </c>
      <c r="O101" s="78">
        <v>3.7000000000000002E-3</v>
      </c>
    </row>
    <row r="102" spans="2:15">
      <c r="B102" t="s">
        <v>553</v>
      </c>
      <c r="C102" t="s">
        <v>554</v>
      </c>
      <c r="D102" t="s">
        <v>100</v>
      </c>
      <c r="E102" t="s">
        <v>123</v>
      </c>
      <c r="F102" t="s">
        <v>555</v>
      </c>
      <c r="G102" t="s">
        <v>127</v>
      </c>
      <c r="H102" t="s">
        <v>102</v>
      </c>
      <c r="I102" s="77">
        <v>1244.1500000000001</v>
      </c>
      <c r="J102" s="77">
        <v>26200</v>
      </c>
      <c r="K102" s="77">
        <v>0</v>
      </c>
      <c r="L102" s="77">
        <v>325.96730000000002</v>
      </c>
      <c r="M102" s="78">
        <v>2.0000000000000001E-4</v>
      </c>
      <c r="N102" s="78">
        <v>3.5999999999999999E-3</v>
      </c>
      <c r="O102" s="78">
        <v>1.1999999999999999E-3</v>
      </c>
    </row>
    <row r="103" spans="2:15">
      <c r="B103" t="s">
        <v>556</v>
      </c>
      <c r="C103" t="s">
        <v>557</v>
      </c>
      <c r="D103" t="s">
        <v>100</v>
      </c>
      <c r="E103" t="s">
        <v>123</v>
      </c>
      <c r="F103" t="s">
        <v>558</v>
      </c>
      <c r="G103" t="s">
        <v>127</v>
      </c>
      <c r="H103" t="s">
        <v>102</v>
      </c>
      <c r="I103" s="77">
        <v>142421.49</v>
      </c>
      <c r="J103" s="77">
        <v>180</v>
      </c>
      <c r="K103" s="77">
        <v>0</v>
      </c>
      <c r="L103" s="77">
        <v>256.35868199999999</v>
      </c>
      <c r="M103" s="78">
        <v>2.9999999999999997E-4</v>
      </c>
      <c r="N103" s="78">
        <v>2.8E-3</v>
      </c>
      <c r="O103" s="78">
        <v>8.9999999999999998E-4</v>
      </c>
    </row>
    <row r="104" spans="2:15">
      <c r="B104" t="s">
        <v>559</v>
      </c>
      <c r="C104" t="s">
        <v>560</v>
      </c>
      <c r="D104" t="s">
        <v>100</v>
      </c>
      <c r="E104" t="s">
        <v>123</v>
      </c>
      <c r="F104" t="s">
        <v>561</v>
      </c>
      <c r="G104" t="s">
        <v>128</v>
      </c>
      <c r="H104" t="s">
        <v>102</v>
      </c>
      <c r="I104" s="77">
        <v>4756.72</v>
      </c>
      <c r="J104" s="77">
        <v>657.6</v>
      </c>
      <c r="K104" s="77">
        <v>0</v>
      </c>
      <c r="L104" s="77">
        <v>31.28019072</v>
      </c>
      <c r="M104" s="78">
        <v>0</v>
      </c>
      <c r="N104" s="78">
        <v>2.9999999999999997E-4</v>
      </c>
      <c r="O104" s="78">
        <v>1E-4</v>
      </c>
    </row>
    <row r="105" spans="2:15">
      <c r="B105" t="s">
        <v>562</v>
      </c>
      <c r="C105" t="s">
        <v>563</v>
      </c>
      <c r="D105" t="s">
        <v>100</v>
      </c>
      <c r="E105" t="s">
        <v>123</v>
      </c>
      <c r="F105" t="s">
        <v>564</v>
      </c>
      <c r="G105" t="s">
        <v>128</v>
      </c>
      <c r="H105" t="s">
        <v>102</v>
      </c>
      <c r="I105" s="77">
        <v>12557.48</v>
      </c>
      <c r="J105" s="77">
        <v>1546</v>
      </c>
      <c r="K105" s="77">
        <v>0</v>
      </c>
      <c r="L105" s="77">
        <v>194.13864079999999</v>
      </c>
      <c r="M105" s="78">
        <v>1E-4</v>
      </c>
      <c r="N105" s="78">
        <v>2.0999999999999999E-3</v>
      </c>
      <c r="O105" s="78">
        <v>6.9999999999999999E-4</v>
      </c>
    </row>
    <row r="106" spans="2:15">
      <c r="B106" t="s">
        <v>565</v>
      </c>
      <c r="C106" t="s">
        <v>566</v>
      </c>
      <c r="D106" t="s">
        <v>100</v>
      </c>
      <c r="E106" t="s">
        <v>123</v>
      </c>
      <c r="F106" t="s">
        <v>567</v>
      </c>
      <c r="G106" t="s">
        <v>129</v>
      </c>
      <c r="H106" t="s">
        <v>102</v>
      </c>
      <c r="I106" s="77">
        <v>1394.93</v>
      </c>
      <c r="J106" s="77">
        <v>7005</v>
      </c>
      <c r="K106" s="77">
        <v>0</v>
      </c>
      <c r="L106" s="77">
        <v>97.714846499999993</v>
      </c>
      <c r="M106" s="78">
        <v>0</v>
      </c>
      <c r="N106" s="78">
        <v>1.1000000000000001E-3</v>
      </c>
      <c r="O106" s="78">
        <v>4.0000000000000002E-4</v>
      </c>
    </row>
    <row r="107" spans="2:15">
      <c r="B107" t="s">
        <v>568</v>
      </c>
      <c r="C107" t="s">
        <v>569</v>
      </c>
      <c r="D107" t="s">
        <v>100</v>
      </c>
      <c r="E107" t="s">
        <v>123</v>
      </c>
      <c r="F107" t="s">
        <v>570</v>
      </c>
      <c r="G107" t="s">
        <v>129</v>
      </c>
      <c r="H107" t="s">
        <v>102</v>
      </c>
      <c r="I107" s="77">
        <v>55.98</v>
      </c>
      <c r="J107" s="77">
        <v>11580</v>
      </c>
      <c r="K107" s="77">
        <v>0</v>
      </c>
      <c r="L107" s="77">
        <v>6.4824840000000004</v>
      </c>
      <c r="M107" s="78">
        <v>0</v>
      </c>
      <c r="N107" s="78">
        <v>1E-4</v>
      </c>
      <c r="O107" s="78">
        <v>0</v>
      </c>
    </row>
    <row r="108" spans="2:15">
      <c r="B108" t="s">
        <v>571</v>
      </c>
      <c r="C108" t="s">
        <v>572</v>
      </c>
      <c r="D108" t="s">
        <v>100</v>
      </c>
      <c r="E108" t="s">
        <v>123</v>
      </c>
      <c r="F108" t="s">
        <v>573</v>
      </c>
      <c r="G108" t="s">
        <v>132</v>
      </c>
      <c r="H108" t="s">
        <v>102</v>
      </c>
      <c r="I108" s="77">
        <v>33243.51</v>
      </c>
      <c r="J108" s="77">
        <v>1460</v>
      </c>
      <c r="K108" s="77">
        <v>0</v>
      </c>
      <c r="L108" s="77">
        <v>485.35524600000002</v>
      </c>
      <c r="M108" s="78">
        <v>2.0000000000000001E-4</v>
      </c>
      <c r="N108" s="78">
        <v>5.3E-3</v>
      </c>
      <c r="O108" s="78">
        <v>1.8E-3</v>
      </c>
    </row>
    <row r="109" spans="2:15">
      <c r="B109" t="s">
        <v>574</v>
      </c>
      <c r="C109" t="s">
        <v>575</v>
      </c>
      <c r="D109" t="s">
        <v>100</v>
      </c>
      <c r="E109" t="s">
        <v>123</v>
      </c>
      <c r="F109" t="s">
        <v>576</v>
      </c>
      <c r="G109" t="s">
        <v>132</v>
      </c>
      <c r="H109" t="s">
        <v>102</v>
      </c>
      <c r="I109" s="77">
        <v>29472.48</v>
      </c>
      <c r="J109" s="77">
        <v>1279</v>
      </c>
      <c r="K109" s="77">
        <v>0</v>
      </c>
      <c r="L109" s="77">
        <v>376.95301920000003</v>
      </c>
      <c r="M109" s="78">
        <v>2.0000000000000001E-4</v>
      </c>
      <c r="N109" s="78">
        <v>4.1999999999999997E-3</v>
      </c>
      <c r="O109" s="78">
        <v>1.4E-3</v>
      </c>
    </row>
    <row r="110" spans="2:15">
      <c r="B110" s="79" t="s">
        <v>577</v>
      </c>
      <c r="E110" s="16"/>
      <c r="F110" s="16"/>
      <c r="G110" s="16"/>
      <c r="I110" s="81">
        <v>650861.56999999995</v>
      </c>
      <c r="K110" s="81">
        <v>1.1104400000000001</v>
      </c>
      <c r="L110" s="81">
        <v>5094.5892045299997</v>
      </c>
      <c r="N110" s="80">
        <v>5.6099999999999997E-2</v>
      </c>
      <c r="O110" s="80">
        <v>1.8700000000000001E-2</v>
      </c>
    </row>
    <row r="111" spans="2:15">
      <c r="B111" t="s">
        <v>578</v>
      </c>
      <c r="C111" t="s">
        <v>579</v>
      </c>
      <c r="D111" t="s">
        <v>100</v>
      </c>
      <c r="E111" t="s">
        <v>123</v>
      </c>
      <c r="F111" t="s">
        <v>580</v>
      </c>
      <c r="G111" t="s">
        <v>581</v>
      </c>
      <c r="H111" t="s">
        <v>102</v>
      </c>
      <c r="I111" s="77">
        <v>2208.75</v>
      </c>
      <c r="J111" s="77">
        <v>206</v>
      </c>
      <c r="K111" s="77">
        <v>0</v>
      </c>
      <c r="L111" s="77">
        <v>4.5500249999999998</v>
      </c>
      <c r="M111" s="78">
        <v>1E-4</v>
      </c>
      <c r="N111" s="78">
        <v>1E-4</v>
      </c>
      <c r="O111" s="78">
        <v>0</v>
      </c>
    </row>
    <row r="112" spans="2:15">
      <c r="B112" t="s">
        <v>582</v>
      </c>
      <c r="C112" t="s">
        <v>583</v>
      </c>
      <c r="D112" t="s">
        <v>100</v>
      </c>
      <c r="E112" t="s">
        <v>123</v>
      </c>
      <c r="F112" t="s">
        <v>584</v>
      </c>
      <c r="G112" t="s">
        <v>581</v>
      </c>
      <c r="H112" t="s">
        <v>102</v>
      </c>
      <c r="I112" s="77">
        <v>4927.8</v>
      </c>
      <c r="J112" s="77">
        <v>5770</v>
      </c>
      <c r="K112" s="77">
        <v>0</v>
      </c>
      <c r="L112" s="77">
        <v>284.33406000000002</v>
      </c>
      <c r="M112" s="78">
        <v>2.0000000000000001E-4</v>
      </c>
      <c r="N112" s="78">
        <v>3.0999999999999999E-3</v>
      </c>
      <c r="O112" s="78">
        <v>1E-3</v>
      </c>
    </row>
    <row r="113" spans="2:15">
      <c r="B113" t="s">
        <v>585</v>
      </c>
      <c r="C113" t="s">
        <v>586</v>
      </c>
      <c r="D113" t="s">
        <v>100</v>
      </c>
      <c r="E113" t="s">
        <v>123</v>
      </c>
      <c r="F113" t="s">
        <v>587</v>
      </c>
      <c r="G113" t="s">
        <v>270</v>
      </c>
      <c r="H113" t="s">
        <v>102</v>
      </c>
      <c r="I113" s="77">
        <v>2798.48</v>
      </c>
      <c r="J113" s="77">
        <v>4378</v>
      </c>
      <c r="K113" s="77">
        <v>0</v>
      </c>
      <c r="L113" s="77">
        <v>122.51745440000001</v>
      </c>
      <c r="M113" s="78">
        <v>2.0000000000000001E-4</v>
      </c>
      <c r="N113" s="78">
        <v>1.2999999999999999E-3</v>
      </c>
      <c r="O113" s="78">
        <v>4.0000000000000002E-4</v>
      </c>
    </row>
    <row r="114" spans="2:15">
      <c r="B114" t="s">
        <v>588</v>
      </c>
      <c r="C114" t="s">
        <v>589</v>
      </c>
      <c r="D114" t="s">
        <v>100</v>
      </c>
      <c r="E114" t="s">
        <v>123</v>
      </c>
      <c r="F114" t="s">
        <v>590</v>
      </c>
      <c r="G114" t="s">
        <v>270</v>
      </c>
      <c r="H114" t="s">
        <v>102</v>
      </c>
      <c r="I114" s="77">
        <v>85557.71</v>
      </c>
      <c r="J114" s="77">
        <v>315</v>
      </c>
      <c r="K114" s="77">
        <v>0</v>
      </c>
      <c r="L114" s="77">
        <v>269.50678649999998</v>
      </c>
      <c r="M114" s="78">
        <v>1E-4</v>
      </c>
      <c r="N114" s="78">
        <v>3.0000000000000001E-3</v>
      </c>
      <c r="O114" s="78">
        <v>1E-3</v>
      </c>
    </row>
    <row r="115" spans="2:15">
      <c r="B115" t="s">
        <v>591</v>
      </c>
      <c r="C115" t="s">
        <v>592</v>
      </c>
      <c r="D115" t="s">
        <v>100</v>
      </c>
      <c r="E115" t="s">
        <v>123</v>
      </c>
      <c r="F115" t="s">
        <v>593</v>
      </c>
      <c r="G115" t="s">
        <v>278</v>
      </c>
      <c r="H115" t="s">
        <v>102</v>
      </c>
      <c r="I115" s="77">
        <v>433.91</v>
      </c>
      <c r="J115" s="77">
        <v>6622</v>
      </c>
      <c r="K115" s="77">
        <v>0</v>
      </c>
      <c r="L115" s="77">
        <v>28.733520200000001</v>
      </c>
      <c r="M115" s="78">
        <v>0</v>
      </c>
      <c r="N115" s="78">
        <v>2.9999999999999997E-4</v>
      </c>
      <c r="O115" s="78">
        <v>1E-4</v>
      </c>
    </row>
    <row r="116" spans="2:15">
      <c r="B116" t="s">
        <v>594</v>
      </c>
      <c r="C116" t="s">
        <v>595</v>
      </c>
      <c r="D116" t="s">
        <v>100</v>
      </c>
      <c r="E116" t="s">
        <v>123</v>
      </c>
      <c r="F116" t="s">
        <v>596</v>
      </c>
      <c r="G116" t="s">
        <v>278</v>
      </c>
      <c r="H116" t="s">
        <v>102</v>
      </c>
      <c r="I116" s="77">
        <v>4478.68</v>
      </c>
      <c r="J116" s="77">
        <v>956.7</v>
      </c>
      <c r="K116" s="77">
        <v>0</v>
      </c>
      <c r="L116" s="77">
        <v>42.84753156</v>
      </c>
      <c r="M116" s="78">
        <v>1E-4</v>
      </c>
      <c r="N116" s="78">
        <v>5.0000000000000001E-4</v>
      </c>
      <c r="O116" s="78">
        <v>2.0000000000000001E-4</v>
      </c>
    </row>
    <row r="117" spans="2:15">
      <c r="B117" t="s">
        <v>597</v>
      </c>
      <c r="C117" t="s">
        <v>598</v>
      </c>
      <c r="D117" t="s">
        <v>100</v>
      </c>
      <c r="E117" t="s">
        <v>123</v>
      </c>
      <c r="F117" t="s">
        <v>599</v>
      </c>
      <c r="G117" t="s">
        <v>278</v>
      </c>
      <c r="H117" t="s">
        <v>102</v>
      </c>
      <c r="I117" s="77">
        <v>5126.3599999999997</v>
      </c>
      <c r="J117" s="77">
        <v>531.6</v>
      </c>
      <c r="K117" s="77">
        <v>0</v>
      </c>
      <c r="L117" s="77">
        <v>27.25172976</v>
      </c>
      <c r="M117" s="78">
        <v>1E-4</v>
      </c>
      <c r="N117" s="78">
        <v>2.9999999999999997E-4</v>
      </c>
      <c r="O117" s="78">
        <v>1E-4</v>
      </c>
    </row>
    <row r="118" spans="2:15">
      <c r="B118" t="s">
        <v>600</v>
      </c>
      <c r="C118" t="s">
        <v>601</v>
      </c>
      <c r="D118" t="s">
        <v>100</v>
      </c>
      <c r="E118" t="s">
        <v>123</v>
      </c>
      <c r="F118" t="s">
        <v>602</v>
      </c>
      <c r="G118" t="s">
        <v>278</v>
      </c>
      <c r="H118" t="s">
        <v>102</v>
      </c>
      <c r="I118" s="77">
        <v>4841.0600000000004</v>
      </c>
      <c r="J118" s="77">
        <v>510.4</v>
      </c>
      <c r="K118" s="77">
        <v>0</v>
      </c>
      <c r="L118" s="77">
        <v>24.70877024</v>
      </c>
      <c r="M118" s="78">
        <v>1E-4</v>
      </c>
      <c r="N118" s="78">
        <v>2.9999999999999997E-4</v>
      </c>
      <c r="O118" s="78">
        <v>1E-4</v>
      </c>
    </row>
    <row r="119" spans="2:15">
      <c r="B119" t="s">
        <v>603</v>
      </c>
      <c r="C119" t="s">
        <v>604</v>
      </c>
      <c r="D119" t="s">
        <v>100</v>
      </c>
      <c r="E119" t="s">
        <v>123</v>
      </c>
      <c r="F119" t="s">
        <v>605</v>
      </c>
      <c r="G119" t="s">
        <v>408</v>
      </c>
      <c r="H119" t="s">
        <v>102</v>
      </c>
      <c r="I119" s="77">
        <v>50324.480000000003</v>
      </c>
      <c r="J119" s="77">
        <v>182.7</v>
      </c>
      <c r="K119" s="77">
        <v>0</v>
      </c>
      <c r="L119" s="77">
        <v>91.942824959999996</v>
      </c>
      <c r="M119" s="78">
        <v>2.0000000000000001E-4</v>
      </c>
      <c r="N119" s="78">
        <v>1E-3</v>
      </c>
      <c r="O119" s="78">
        <v>2.9999999999999997E-4</v>
      </c>
    </row>
    <row r="120" spans="2:15">
      <c r="B120" t="s">
        <v>606</v>
      </c>
      <c r="C120" t="s">
        <v>607</v>
      </c>
      <c r="D120" t="s">
        <v>100</v>
      </c>
      <c r="E120" t="s">
        <v>123</v>
      </c>
      <c r="F120" t="s">
        <v>608</v>
      </c>
      <c r="G120" t="s">
        <v>609</v>
      </c>
      <c r="H120" t="s">
        <v>102</v>
      </c>
      <c r="I120" s="77">
        <v>1486.19</v>
      </c>
      <c r="J120" s="77">
        <v>1951</v>
      </c>
      <c r="K120" s="77">
        <v>0</v>
      </c>
      <c r="L120" s="77">
        <v>28.9955669</v>
      </c>
      <c r="M120" s="78">
        <v>0</v>
      </c>
      <c r="N120" s="78">
        <v>2.9999999999999997E-4</v>
      </c>
      <c r="O120" s="78">
        <v>1E-4</v>
      </c>
    </row>
    <row r="121" spans="2:15">
      <c r="B121" t="s">
        <v>610</v>
      </c>
      <c r="C121" t="s">
        <v>611</v>
      </c>
      <c r="D121" t="s">
        <v>100</v>
      </c>
      <c r="E121" t="s">
        <v>123</v>
      </c>
      <c r="F121" t="s">
        <v>612</v>
      </c>
      <c r="G121" t="s">
        <v>299</v>
      </c>
      <c r="H121" t="s">
        <v>102</v>
      </c>
      <c r="I121" s="77">
        <v>993.85</v>
      </c>
      <c r="J121" s="77">
        <v>3235</v>
      </c>
      <c r="K121" s="77">
        <v>0</v>
      </c>
      <c r="L121" s="77">
        <v>32.151047499999997</v>
      </c>
      <c r="M121" s="78">
        <v>0</v>
      </c>
      <c r="N121" s="78">
        <v>4.0000000000000002E-4</v>
      </c>
      <c r="O121" s="78">
        <v>1E-4</v>
      </c>
    </row>
    <row r="122" spans="2:15">
      <c r="B122" t="s">
        <v>613</v>
      </c>
      <c r="C122" t="s">
        <v>614</v>
      </c>
      <c r="D122" t="s">
        <v>100</v>
      </c>
      <c r="E122" t="s">
        <v>123</v>
      </c>
      <c r="F122" t="s">
        <v>615</v>
      </c>
      <c r="G122" t="s">
        <v>299</v>
      </c>
      <c r="H122" t="s">
        <v>102</v>
      </c>
      <c r="I122" s="77">
        <v>1102.05</v>
      </c>
      <c r="J122" s="77">
        <v>28700</v>
      </c>
      <c r="K122" s="77">
        <v>0</v>
      </c>
      <c r="L122" s="77">
        <v>316.28834999999998</v>
      </c>
      <c r="M122" s="78">
        <v>2.9999999999999997E-4</v>
      </c>
      <c r="N122" s="78">
        <v>3.5000000000000001E-3</v>
      </c>
      <c r="O122" s="78">
        <v>1.1999999999999999E-3</v>
      </c>
    </row>
    <row r="123" spans="2:15">
      <c r="B123" t="s">
        <v>616</v>
      </c>
      <c r="C123" t="s">
        <v>617</v>
      </c>
      <c r="D123" t="s">
        <v>100</v>
      </c>
      <c r="E123" t="s">
        <v>123</v>
      </c>
      <c r="F123" t="s">
        <v>618</v>
      </c>
      <c r="G123" t="s">
        <v>299</v>
      </c>
      <c r="H123" t="s">
        <v>102</v>
      </c>
      <c r="I123" s="77">
        <v>34.25</v>
      </c>
      <c r="J123" s="77">
        <v>158.5</v>
      </c>
      <c r="K123" s="77">
        <v>0</v>
      </c>
      <c r="L123" s="77">
        <v>5.4286250000000001E-2</v>
      </c>
      <c r="M123" s="78">
        <v>0</v>
      </c>
      <c r="N123" s="78">
        <v>0</v>
      </c>
      <c r="O123" s="78">
        <v>0</v>
      </c>
    </row>
    <row r="124" spans="2:15">
      <c r="B124" t="s">
        <v>619</v>
      </c>
      <c r="C124" t="s">
        <v>620</v>
      </c>
      <c r="D124" t="s">
        <v>100</v>
      </c>
      <c r="E124" t="s">
        <v>123</v>
      </c>
      <c r="F124" t="s">
        <v>621</v>
      </c>
      <c r="G124" t="s">
        <v>299</v>
      </c>
      <c r="H124" t="s">
        <v>102</v>
      </c>
      <c r="I124" s="77">
        <v>7051.65</v>
      </c>
      <c r="J124" s="77">
        <v>2255</v>
      </c>
      <c r="K124" s="77">
        <v>0</v>
      </c>
      <c r="L124" s="77">
        <v>159.01470749999999</v>
      </c>
      <c r="M124" s="78">
        <v>1E-4</v>
      </c>
      <c r="N124" s="78">
        <v>1.8E-3</v>
      </c>
      <c r="O124" s="78">
        <v>5.9999999999999995E-4</v>
      </c>
    </row>
    <row r="125" spans="2:15">
      <c r="B125" t="s">
        <v>622</v>
      </c>
      <c r="C125" t="s">
        <v>623</v>
      </c>
      <c r="D125" t="s">
        <v>100</v>
      </c>
      <c r="E125" t="s">
        <v>123</v>
      </c>
      <c r="F125" t="s">
        <v>624</v>
      </c>
      <c r="G125" t="s">
        <v>299</v>
      </c>
      <c r="H125" t="s">
        <v>102</v>
      </c>
      <c r="I125" s="77">
        <v>5137.49</v>
      </c>
      <c r="J125" s="77">
        <v>3471</v>
      </c>
      <c r="K125" s="77">
        <v>0</v>
      </c>
      <c r="L125" s="77">
        <v>178.32227789999999</v>
      </c>
      <c r="M125" s="78">
        <v>1E-4</v>
      </c>
      <c r="N125" s="78">
        <v>2E-3</v>
      </c>
      <c r="O125" s="78">
        <v>6.9999999999999999E-4</v>
      </c>
    </row>
    <row r="126" spans="2:15">
      <c r="B126" t="s">
        <v>625</v>
      </c>
      <c r="C126" t="s">
        <v>626</v>
      </c>
      <c r="D126" t="s">
        <v>100</v>
      </c>
      <c r="E126" t="s">
        <v>123</v>
      </c>
      <c r="F126" t="s">
        <v>627</v>
      </c>
      <c r="G126" t="s">
        <v>628</v>
      </c>
      <c r="H126" t="s">
        <v>102</v>
      </c>
      <c r="I126" s="77">
        <v>747.83</v>
      </c>
      <c r="J126" s="77">
        <v>1975</v>
      </c>
      <c r="K126" s="77">
        <v>0</v>
      </c>
      <c r="L126" s="77">
        <v>14.7696425</v>
      </c>
      <c r="M126" s="78">
        <v>2.0000000000000001E-4</v>
      </c>
      <c r="N126" s="78">
        <v>2.0000000000000001E-4</v>
      </c>
      <c r="O126" s="78">
        <v>1E-4</v>
      </c>
    </row>
    <row r="127" spans="2:15">
      <c r="B127" t="s">
        <v>629</v>
      </c>
      <c r="C127" t="s">
        <v>630</v>
      </c>
      <c r="D127" t="s">
        <v>100</v>
      </c>
      <c r="E127" t="s">
        <v>123</v>
      </c>
      <c r="F127" t="s">
        <v>631</v>
      </c>
      <c r="G127" t="s">
        <v>628</v>
      </c>
      <c r="H127" t="s">
        <v>102</v>
      </c>
      <c r="I127" s="77">
        <v>2939.49</v>
      </c>
      <c r="J127" s="77">
        <v>474.8</v>
      </c>
      <c r="K127" s="77">
        <v>0</v>
      </c>
      <c r="L127" s="77">
        <v>13.95669852</v>
      </c>
      <c r="M127" s="78">
        <v>1E-4</v>
      </c>
      <c r="N127" s="78">
        <v>2.0000000000000001E-4</v>
      </c>
      <c r="O127" s="78">
        <v>1E-4</v>
      </c>
    </row>
    <row r="128" spans="2:15">
      <c r="B128" t="s">
        <v>632</v>
      </c>
      <c r="C128" t="s">
        <v>633</v>
      </c>
      <c r="D128" t="s">
        <v>100</v>
      </c>
      <c r="E128" t="s">
        <v>123</v>
      </c>
      <c r="F128" t="s">
        <v>634</v>
      </c>
      <c r="G128" t="s">
        <v>112</v>
      </c>
      <c r="H128" t="s">
        <v>102</v>
      </c>
      <c r="I128" s="77">
        <v>1410.78</v>
      </c>
      <c r="J128" s="77">
        <v>9912</v>
      </c>
      <c r="K128" s="77">
        <v>0</v>
      </c>
      <c r="L128" s="77">
        <v>139.83651359999999</v>
      </c>
      <c r="M128" s="78">
        <v>4.0000000000000002E-4</v>
      </c>
      <c r="N128" s="78">
        <v>1.5E-3</v>
      </c>
      <c r="O128" s="78">
        <v>5.0000000000000001E-4</v>
      </c>
    </row>
    <row r="129" spans="2:15">
      <c r="B129" t="s">
        <v>635</v>
      </c>
      <c r="C129" t="s">
        <v>636</v>
      </c>
      <c r="D129" t="s">
        <v>100</v>
      </c>
      <c r="E129" t="s">
        <v>123</v>
      </c>
      <c r="F129" t="s">
        <v>637</v>
      </c>
      <c r="G129" t="s">
        <v>112</v>
      </c>
      <c r="H129" t="s">
        <v>102</v>
      </c>
      <c r="I129" s="77">
        <v>3081.47</v>
      </c>
      <c r="J129" s="77">
        <v>2461</v>
      </c>
      <c r="K129" s="77">
        <v>0</v>
      </c>
      <c r="L129" s="77">
        <v>75.834976699999999</v>
      </c>
      <c r="M129" s="78">
        <v>1E-4</v>
      </c>
      <c r="N129" s="78">
        <v>8.0000000000000004E-4</v>
      </c>
      <c r="O129" s="78">
        <v>2.9999999999999997E-4</v>
      </c>
    </row>
    <row r="130" spans="2:15">
      <c r="B130" t="s">
        <v>638</v>
      </c>
      <c r="C130" t="s">
        <v>639</v>
      </c>
      <c r="D130" t="s">
        <v>100</v>
      </c>
      <c r="E130" t="s">
        <v>123</v>
      </c>
      <c r="F130" t="s">
        <v>640</v>
      </c>
      <c r="G130" t="s">
        <v>112</v>
      </c>
      <c r="H130" t="s">
        <v>102</v>
      </c>
      <c r="I130" s="77">
        <v>717.17</v>
      </c>
      <c r="J130" s="77">
        <v>7850</v>
      </c>
      <c r="K130" s="77">
        <v>0</v>
      </c>
      <c r="L130" s="77">
        <v>56.297845000000002</v>
      </c>
      <c r="M130" s="78">
        <v>1E-4</v>
      </c>
      <c r="N130" s="78">
        <v>5.9999999999999995E-4</v>
      </c>
      <c r="O130" s="78">
        <v>2.0000000000000001E-4</v>
      </c>
    </row>
    <row r="131" spans="2:15">
      <c r="B131" t="s">
        <v>641</v>
      </c>
      <c r="C131" t="s">
        <v>642</v>
      </c>
      <c r="D131" t="s">
        <v>100</v>
      </c>
      <c r="E131" t="s">
        <v>123</v>
      </c>
      <c r="F131" t="s">
        <v>643</v>
      </c>
      <c r="G131" t="s">
        <v>112</v>
      </c>
      <c r="H131" t="s">
        <v>102</v>
      </c>
      <c r="I131" s="77">
        <v>16933.900000000001</v>
      </c>
      <c r="J131" s="77">
        <v>636.5</v>
      </c>
      <c r="K131" s="77">
        <v>1.1104400000000001</v>
      </c>
      <c r="L131" s="77">
        <v>108.89471349999999</v>
      </c>
      <c r="M131" s="78">
        <v>1E-4</v>
      </c>
      <c r="N131" s="78">
        <v>1.1999999999999999E-3</v>
      </c>
      <c r="O131" s="78">
        <v>4.0000000000000002E-4</v>
      </c>
    </row>
    <row r="132" spans="2:15">
      <c r="B132" t="s">
        <v>644</v>
      </c>
      <c r="C132" t="s">
        <v>645</v>
      </c>
      <c r="D132" t="s">
        <v>100</v>
      </c>
      <c r="E132" t="s">
        <v>123</v>
      </c>
      <c r="F132" t="s">
        <v>646</v>
      </c>
      <c r="G132" t="s">
        <v>112</v>
      </c>
      <c r="H132" t="s">
        <v>102</v>
      </c>
      <c r="I132" s="77">
        <v>2400.33</v>
      </c>
      <c r="J132" s="77">
        <v>6.5</v>
      </c>
      <c r="K132" s="77">
        <v>0</v>
      </c>
      <c r="L132" s="77">
        <v>0.15602145000000001</v>
      </c>
      <c r="M132" s="78">
        <v>1E-4</v>
      </c>
      <c r="N132" s="78">
        <v>0</v>
      </c>
      <c r="O132" s="78">
        <v>0</v>
      </c>
    </row>
    <row r="133" spans="2:15">
      <c r="B133" t="s">
        <v>647</v>
      </c>
      <c r="C133" t="s">
        <v>648</v>
      </c>
      <c r="D133" t="s">
        <v>100</v>
      </c>
      <c r="E133" t="s">
        <v>123</v>
      </c>
      <c r="F133" t="s">
        <v>649</v>
      </c>
      <c r="G133" t="s">
        <v>112</v>
      </c>
      <c r="H133" t="s">
        <v>102</v>
      </c>
      <c r="I133" s="77">
        <v>3539.58</v>
      </c>
      <c r="J133" s="77">
        <v>8907</v>
      </c>
      <c r="K133" s="77">
        <v>0</v>
      </c>
      <c r="L133" s="77">
        <v>315.27039059999998</v>
      </c>
      <c r="M133" s="78">
        <v>1E-4</v>
      </c>
      <c r="N133" s="78">
        <v>3.5000000000000001E-3</v>
      </c>
      <c r="O133" s="78">
        <v>1.1999999999999999E-3</v>
      </c>
    </row>
    <row r="134" spans="2:15">
      <c r="B134" t="s">
        <v>650</v>
      </c>
      <c r="C134" t="s">
        <v>651</v>
      </c>
      <c r="D134" t="s">
        <v>100</v>
      </c>
      <c r="E134" t="s">
        <v>123</v>
      </c>
      <c r="F134" t="s">
        <v>652</v>
      </c>
      <c r="G134" t="s">
        <v>328</v>
      </c>
      <c r="H134" t="s">
        <v>102</v>
      </c>
      <c r="I134" s="77">
        <v>3561.67</v>
      </c>
      <c r="J134" s="77">
        <v>862.9</v>
      </c>
      <c r="K134" s="77">
        <v>0</v>
      </c>
      <c r="L134" s="77">
        <v>30.733650430000001</v>
      </c>
      <c r="M134" s="78">
        <v>2.0000000000000001E-4</v>
      </c>
      <c r="N134" s="78">
        <v>2.9999999999999997E-4</v>
      </c>
      <c r="O134" s="78">
        <v>1E-4</v>
      </c>
    </row>
    <row r="135" spans="2:15">
      <c r="B135" t="s">
        <v>653</v>
      </c>
      <c r="C135" t="s">
        <v>654</v>
      </c>
      <c r="D135" t="s">
        <v>100</v>
      </c>
      <c r="E135" t="s">
        <v>123</v>
      </c>
      <c r="F135" t="s">
        <v>655</v>
      </c>
      <c r="G135" t="s">
        <v>328</v>
      </c>
      <c r="H135" t="s">
        <v>102</v>
      </c>
      <c r="I135" s="77">
        <v>10839.62</v>
      </c>
      <c r="J135" s="77">
        <v>1176</v>
      </c>
      <c r="K135" s="77">
        <v>0</v>
      </c>
      <c r="L135" s="77">
        <v>127.4739312</v>
      </c>
      <c r="M135" s="78">
        <v>1E-4</v>
      </c>
      <c r="N135" s="78">
        <v>1.4E-3</v>
      </c>
      <c r="O135" s="78">
        <v>5.0000000000000001E-4</v>
      </c>
    </row>
    <row r="136" spans="2:15">
      <c r="B136" t="s">
        <v>656</v>
      </c>
      <c r="C136" t="s">
        <v>657</v>
      </c>
      <c r="D136" t="s">
        <v>100</v>
      </c>
      <c r="E136" t="s">
        <v>123</v>
      </c>
      <c r="F136" t="s">
        <v>658</v>
      </c>
      <c r="G136" t="s">
        <v>659</v>
      </c>
      <c r="H136" t="s">
        <v>102</v>
      </c>
      <c r="I136" s="77">
        <v>4897.54</v>
      </c>
      <c r="J136" s="77">
        <v>343.1</v>
      </c>
      <c r="K136" s="77">
        <v>0</v>
      </c>
      <c r="L136" s="77">
        <v>16.803459740000001</v>
      </c>
      <c r="M136" s="78">
        <v>2.9999999999999997E-4</v>
      </c>
      <c r="N136" s="78">
        <v>2.0000000000000001E-4</v>
      </c>
      <c r="O136" s="78">
        <v>1E-4</v>
      </c>
    </row>
    <row r="137" spans="2:15">
      <c r="B137" t="s">
        <v>660</v>
      </c>
      <c r="C137" t="s">
        <v>661</v>
      </c>
      <c r="D137" t="s">
        <v>100</v>
      </c>
      <c r="E137" t="s">
        <v>123</v>
      </c>
      <c r="F137" t="s">
        <v>662</v>
      </c>
      <c r="G137" t="s">
        <v>338</v>
      </c>
      <c r="H137" t="s">
        <v>102</v>
      </c>
      <c r="I137" s="77">
        <v>6061.19</v>
      </c>
      <c r="J137" s="77">
        <v>1067</v>
      </c>
      <c r="K137" s="77">
        <v>0</v>
      </c>
      <c r="L137" s="77">
        <v>64.672897300000002</v>
      </c>
      <c r="M137" s="78">
        <v>2.0000000000000001E-4</v>
      </c>
      <c r="N137" s="78">
        <v>6.9999999999999999E-4</v>
      </c>
      <c r="O137" s="78">
        <v>2.0000000000000001E-4</v>
      </c>
    </row>
    <row r="138" spans="2:15">
      <c r="B138" t="s">
        <v>663</v>
      </c>
      <c r="C138" t="s">
        <v>664</v>
      </c>
      <c r="D138" t="s">
        <v>100</v>
      </c>
      <c r="E138" t="s">
        <v>123</v>
      </c>
      <c r="F138" t="s">
        <v>665</v>
      </c>
      <c r="G138" t="s">
        <v>338</v>
      </c>
      <c r="H138" t="s">
        <v>102</v>
      </c>
      <c r="I138" s="77">
        <v>3784.15</v>
      </c>
      <c r="J138" s="77">
        <v>619.70000000000005</v>
      </c>
      <c r="K138" s="77">
        <v>0</v>
      </c>
      <c r="L138" s="77">
        <v>23.450377549999999</v>
      </c>
      <c r="M138" s="78">
        <v>2.0000000000000001E-4</v>
      </c>
      <c r="N138" s="78">
        <v>2.9999999999999997E-4</v>
      </c>
      <c r="O138" s="78">
        <v>1E-4</v>
      </c>
    </row>
    <row r="139" spans="2:15">
      <c r="B139" t="s">
        <v>666</v>
      </c>
      <c r="C139" t="s">
        <v>667</v>
      </c>
      <c r="D139" t="s">
        <v>100</v>
      </c>
      <c r="E139" t="s">
        <v>123</v>
      </c>
      <c r="F139" t="s">
        <v>668</v>
      </c>
      <c r="G139" t="s">
        <v>338</v>
      </c>
      <c r="H139" t="s">
        <v>102</v>
      </c>
      <c r="I139" s="77">
        <v>1653.32</v>
      </c>
      <c r="J139" s="77">
        <v>553.5</v>
      </c>
      <c r="K139" s="77">
        <v>0</v>
      </c>
      <c r="L139" s="77">
        <v>9.1511262000000002</v>
      </c>
      <c r="M139" s="78">
        <v>1E-4</v>
      </c>
      <c r="N139" s="78">
        <v>1E-4</v>
      </c>
      <c r="O139" s="78">
        <v>0</v>
      </c>
    </row>
    <row r="140" spans="2:15">
      <c r="B140" t="s">
        <v>669</v>
      </c>
      <c r="C140" t="s">
        <v>670</v>
      </c>
      <c r="D140" t="s">
        <v>100</v>
      </c>
      <c r="E140" t="s">
        <v>123</v>
      </c>
      <c r="F140" t="s">
        <v>671</v>
      </c>
      <c r="G140" t="s">
        <v>338</v>
      </c>
      <c r="H140" t="s">
        <v>102</v>
      </c>
      <c r="I140" s="77">
        <v>28865.99</v>
      </c>
      <c r="J140" s="77">
        <v>933</v>
      </c>
      <c r="K140" s="77">
        <v>0</v>
      </c>
      <c r="L140" s="77">
        <v>269.31968669999998</v>
      </c>
      <c r="M140" s="78">
        <v>2.9999999999999997E-4</v>
      </c>
      <c r="N140" s="78">
        <v>3.0000000000000001E-3</v>
      </c>
      <c r="O140" s="78">
        <v>1E-3</v>
      </c>
    </row>
    <row r="141" spans="2:15">
      <c r="B141" t="s">
        <v>672</v>
      </c>
      <c r="C141" t="s">
        <v>673</v>
      </c>
      <c r="D141" t="s">
        <v>100</v>
      </c>
      <c r="E141" t="s">
        <v>123</v>
      </c>
      <c r="F141" t="s">
        <v>674</v>
      </c>
      <c r="G141" t="s">
        <v>338</v>
      </c>
      <c r="H141" t="s">
        <v>102</v>
      </c>
      <c r="I141" s="77">
        <v>3627.32</v>
      </c>
      <c r="J141" s="77">
        <v>2450</v>
      </c>
      <c r="K141" s="77">
        <v>0</v>
      </c>
      <c r="L141" s="77">
        <v>88.869339999999994</v>
      </c>
      <c r="M141" s="78">
        <v>1E-4</v>
      </c>
      <c r="N141" s="78">
        <v>1E-3</v>
      </c>
      <c r="O141" s="78">
        <v>2.9999999999999997E-4</v>
      </c>
    </row>
    <row r="142" spans="2:15">
      <c r="B142" t="s">
        <v>675</v>
      </c>
      <c r="C142" t="s">
        <v>676</v>
      </c>
      <c r="D142" t="s">
        <v>100</v>
      </c>
      <c r="E142" t="s">
        <v>123</v>
      </c>
      <c r="F142" t="s">
        <v>677</v>
      </c>
      <c r="G142" t="s">
        <v>338</v>
      </c>
      <c r="H142" t="s">
        <v>102</v>
      </c>
      <c r="I142" s="77">
        <v>18541.169999999998</v>
      </c>
      <c r="J142" s="77">
        <v>415.6</v>
      </c>
      <c r="K142" s="77">
        <v>0</v>
      </c>
      <c r="L142" s="77">
        <v>77.057102520000001</v>
      </c>
      <c r="M142" s="78">
        <v>2.0000000000000001E-4</v>
      </c>
      <c r="N142" s="78">
        <v>8.0000000000000004E-4</v>
      </c>
      <c r="O142" s="78">
        <v>2.9999999999999997E-4</v>
      </c>
    </row>
    <row r="143" spans="2:15">
      <c r="B143" t="s">
        <v>678</v>
      </c>
      <c r="C143" t="s">
        <v>679</v>
      </c>
      <c r="D143" t="s">
        <v>100</v>
      </c>
      <c r="E143" t="s">
        <v>123</v>
      </c>
      <c r="F143" t="s">
        <v>680</v>
      </c>
      <c r="G143" t="s">
        <v>338</v>
      </c>
      <c r="H143" t="s">
        <v>102</v>
      </c>
      <c r="I143" s="77">
        <v>1119.67</v>
      </c>
      <c r="J143" s="77">
        <v>6021</v>
      </c>
      <c r="K143" s="77">
        <v>0</v>
      </c>
      <c r="L143" s="77">
        <v>67.415330699999998</v>
      </c>
      <c r="M143" s="78">
        <v>1E-4</v>
      </c>
      <c r="N143" s="78">
        <v>6.9999999999999999E-4</v>
      </c>
      <c r="O143" s="78">
        <v>2.0000000000000001E-4</v>
      </c>
    </row>
    <row r="144" spans="2:15">
      <c r="B144" t="s">
        <v>681</v>
      </c>
      <c r="C144" t="s">
        <v>682</v>
      </c>
      <c r="D144" t="s">
        <v>100</v>
      </c>
      <c r="E144" t="s">
        <v>123</v>
      </c>
      <c r="F144" t="s">
        <v>683</v>
      </c>
      <c r="G144" t="s">
        <v>338</v>
      </c>
      <c r="H144" t="s">
        <v>102</v>
      </c>
      <c r="I144" s="77">
        <v>4390.43</v>
      </c>
      <c r="J144" s="77">
        <v>1028</v>
      </c>
      <c r="K144" s="77">
        <v>0</v>
      </c>
      <c r="L144" s="77">
        <v>45.133620399999998</v>
      </c>
      <c r="M144" s="78">
        <v>2.9999999999999997E-4</v>
      </c>
      <c r="N144" s="78">
        <v>5.0000000000000001E-4</v>
      </c>
      <c r="O144" s="78">
        <v>2.0000000000000001E-4</v>
      </c>
    </row>
    <row r="145" spans="2:15">
      <c r="B145" t="s">
        <v>684</v>
      </c>
      <c r="C145" t="s">
        <v>685</v>
      </c>
      <c r="D145" t="s">
        <v>100</v>
      </c>
      <c r="E145" t="s">
        <v>123</v>
      </c>
      <c r="F145" t="s">
        <v>686</v>
      </c>
      <c r="G145" t="s">
        <v>349</v>
      </c>
      <c r="H145" t="s">
        <v>102</v>
      </c>
      <c r="I145" s="77">
        <v>2625.06</v>
      </c>
      <c r="J145" s="77">
        <v>1900</v>
      </c>
      <c r="K145" s="77">
        <v>0</v>
      </c>
      <c r="L145" s="77">
        <v>49.876139999999999</v>
      </c>
      <c r="M145" s="78">
        <v>2.0000000000000001E-4</v>
      </c>
      <c r="N145" s="78">
        <v>5.0000000000000001E-4</v>
      </c>
      <c r="O145" s="78">
        <v>2.0000000000000001E-4</v>
      </c>
    </row>
    <row r="146" spans="2:15">
      <c r="B146" t="s">
        <v>687</v>
      </c>
      <c r="C146" t="s">
        <v>688</v>
      </c>
      <c r="D146" t="s">
        <v>100</v>
      </c>
      <c r="E146" t="s">
        <v>123</v>
      </c>
      <c r="F146" t="s">
        <v>689</v>
      </c>
      <c r="G146" t="s">
        <v>349</v>
      </c>
      <c r="H146" t="s">
        <v>102</v>
      </c>
      <c r="I146" s="77">
        <v>110.7</v>
      </c>
      <c r="J146" s="77">
        <v>12670</v>
      </c>
      <c r="K146" s="77">
        <v>0</v>
      </c>
      <c r="L146" s="77">
        <v>14.025690000000001</v>
      </c>
      <c r="M146" s="78">
        <v>0</v>
      </c>
      <c r="N146" s="78">
        <v>2.0000000000000001E-4</v>
      </c>
      <c r="O146" s="78">
        <v>1E-4</v>
      </c>
    </row>
    <row r="147" spans="2:15">
      <c r="B147" t="s">
        <v>690</v>
      </c>
      <c r="C147" t="s">
        <v>691</v>
      </c>
      <c r="D147" t="s">
        <v>100</v>
      </c>
      <c r="E147" t="s">
        <v>123</v>
      </c>
      <c r="F147" t="s">
        <v>692</v>
      </c>
      <c r="G147" t="s">
        <v>349</v>
      </c>
      <c r="H147" t="s">
        <v>102</v>
      </c>
      <c r="I147" s="77">
        <v>1911.14</v>
      </c>
      <c r="J147" s="77">
        <v>8116</v>
      </c>
      <c r="K147" s="77">
        <v>0</v>
      </c>
      <c r="L147" s="77">
        <v>155.10812240000001</v>
      </c>
      <c r="M147" s="78">
        <v>2.0000000000000001E-4</v>
      </c>
      <c r="N147" s="78">
        <v>1.6999999999999999E-3</v>
      </c>
      <c r="O147" s="78">
        <v>5.9999999999999995E-4</v>
      </c>
    </row>
    <row r="148" spans="2:15">
      <c r="B148" t="s">
        <v>693</v>
      </c>
      <c r="C148" t="s">
        <v>694</v>
      </c>
      <c r="D148" t="s">
        <v>100</v>
      </c>
      <c r="E148" t="s">
        <v>123</v>
      </c>
      <c r="F148" t="s">
        <v>695</v>
      </c>
      <c r="G148" t="s">
        <v>696</v>
      </c>
      <c r="H148" t="s">
        <v>102</v>
      </c>
      <c r="I148" s="77">
        <v>3638.93</v>
      </c>
      <c r="J148" s="77">
        <v>635.5</v>
      </c>
      <c r="K148" s="77">
        <v>0</v>
      </c>
      <c r="L148" s="77">
        <v>23.125400150000001</v>
      </c>
      <c r="M148" s="78">
        <v>1E-4</v>
      </c>
      <c r="N148" s="78">
        <v>2.9999999999999997E-4</v>
      </c>
      <c r="O148" s="78">
        <v>1E-4</v>
      </c>
    </row>
    <row r="149" spans="2:15">
      <c r="B149" t="s">
        <v>697</v>
      </c>
      <c r="C149" t="s">
        <v>698</v>
      </c>
      <c r="D149" t="s">
        <v>100</v>
      </c>
      <c r="E149" t="s">
        <v>123</v>
      </c>
      <c r="F149" t="s">
        <v>699</v>
      </c>
      <c r="G149" t="s">
        <v>472</v>
      </c>
      <c r="H149" t="s">
        <v>102</v>
      </c>
      <c r="I149" s="77">
        <v>1805.92</v>
      </c>
      <c r="J149" s="77">
        <v>7412</v>
      </c>
      <c r="K149" s="77">
        <v>0</v>
      </c>
      <c r="L149" s="77">
        <v>133.85479040000001</v>
      </c>
      <c r="M149" s="78">
        <v>0</v>
      </c>
      <c r="N149" s="78">
        <v>1.5E-3</v>
      </c>
      <c r="O149" s="78">
        <v>5.0000000000000001E-4</v>
      </c>
    </row>
    <row r="150" spans="2:15">
      <c r="B150" t="s">
        <v>700</v>
      </c>
      <c r="C150" t="s">
        <v>701</v>
      </c>
      <c r="D150" t="s">
        <v>100</v>
      </c>
      <c r="E150" t="s">
        <v>123</v>
      </c>
      <c r="F150" t="s">
        <v>702</v>
      </c>
      <c r="G150" t="s">
        <v>476</v>
      </c>
      <c r="H150" t="s">
        <v>102</v>
      </c>
      <c r="I150" s="77">
        <v>5374.42</v>
      </c>
      <c r="J150" s="77">
        <v>625.9</v>
      </c>
      <c r="K150" s="77">
        <v>0</v>
      </c>
      <c r="L150" s="77">
        <v>33.638494780000002</v>
      </c>
      <c r="M150" s="78">
        <v>1E-4</v>
      </c>
      <c r="N150" s="78">
        <v>4.0000000000000002E-4</v>
      </c>
      <c r="O150" s="78">
        <v>1E-4</v>
      </c>
    </row>
    <row r="151" spans="2:15">
      <c r="B151" t="s">
        <v>703</v>
      </c>
      <c r="C151" t="s">
        <v>704</v>
      </c>
      <c r="D151" t="s">
        <v>100</v>
      </c>
      <c r="E151" t="s">
        <v>123</v>
      </c>
      <c r="F151" t="s">
        <v>705</v>
      </c>
      <c r="G151" t="s">
        <v>476</v>
      </c>
      <c r="H151" t="s">
        <v>102</v>
      </c>
      <c r="I151" s="77">
        <v>274.85000000000002</v>
      </c>
      <c r="J151" s="77">
        <v>6915</v>
      </c>
      <c r="K151" s="77">
        <v>0</v>
      </c>
      <c r="L151" s="77">
        <v>19.0058775</v>
      </c>
      <c r="M151" s="78">
        <v>0</v>
      </c>
      <c r="N151" s="78">
        <v>2.0000000000000001E-4</v>
      </c>
      <c r="O151" s="78">
        <v>1E-4</v>
      </c>
    </row>
    <row r="152" spans="2:15">
      <c r="B152" t="s">
        <v>706</v>
      </c>
      <c r="C152" t="s">
        <v>707</v>
      </c>
      <c r="D152" t="s">
        <v>100</v>
      </c>
      <c r="E152" t="s">
        <v>123</v>
      </c>
      <c r="F152" t="s">
        <v>708</v>
      </c>
      <c r="G152" t="s">
        <v>476</v>
      </c>
      <c r="H152" t="s">
        <v>102</v>
      </c>
      <c r="I152" s="77">
        <v>18541.740000000002</v>
      </c>
      <c r="J152" s="77">
        <v>187.1</v>
      </c>
      <c r="K152" s="77">
        <v>0</v>
      </c>
      <c r="L152" s="77">
        <v>34.691595540000002</v>
      </c>
      <c r="M152" s="78">
        <v>1E-4</v>
      </c>
      <c r="N152" s="78">
        <v>4.0000000000000002E-4</v>
      </c>
      <c r="O152" s="78">
        <v>1E-4</v>
      </c>
    </row>
    <row r="153" spans="2:15">
      <c r="B153" t="s">
        <v>709</v>
      </c>
      <c r="C153" t="s">
        <v>710</v>
      </c>
      <c r="D153" t="s">
        <v>100</v>
      </c>
      <c r="E153" t="s">
        <v>123</v>
      </c>
      <c r="F153" t="s">
        <v>711</v>
      </c>
      <c r="G153" t="s">
        <v>476</v>
      </c>
      <c r="H153" t="s">
        <v>102</v>
      </c>
      <c r="I153" s="77">
        <v>7119.45</v>
      </c>
      <c r="J153" s="77">
        <v>839.3</v>
      </c>
      <c r="K153" s="77">
        <v>0</v>
      </c>
      <c r="L153" s="77">
        <v>59.75354385</v>
      </c>
      <c r="M153" s="78">
        <v>2.0000000000000001E-4</v>
      </c>
      <c r="N153" s="78">
        <v>6.9999999999999999E-4</v>
      </c>
      <c r="O153" s="78">
        <v>2.0000000000000001E-4</v>
      </c>
    </row>
    <row r="154" spans="2:15">
      <c r="B154" t="s">
        <v>712</v>
      </c>
      <c r="C154" t="s">
        <v>713</v>
      </c>
      <c r="D154" t="s">
        <v>100</v>
      </c>
      <c r="E154" t="s">
        <v>123</v>
      </c>
      <c r="F154" t="s">
        <v>714</v>
      </c>
      <c r="G154" t="s">
        <v>353</v>
      </c>
      <c r="H154" t="s">
        <v>102</v>
      </c>
      <c r="I154" s="77">
        <v>1493.93</v>
      </c>
      <c r="J154" s="77">
        <v>9957</v>
      </c>
      <c r="K154" s="77">
        <v>0</v>
      </c>
      <c r="L154" s="77">
        <v>148.75061009999999</v>
      </c>
      <c r="M154" s="78">
        <v>2.0000000000000001E-4</v>
      </c>
      <c r="N154" s="78">
        <v>1.6000000000000001E-3</v>
      </c>
      <c r="O154" s="78">
        <v>5.0000000000000001E-4</v>
      </c>
    </row>
    <row r="155" spans="2:15">
      <c r="B155" t="s">
        <v>715</v>
      </c>
      <c r="C155" t="s">
        <v>716</v>
      </c>
      <c r="D155" t="s">
        <v>100</v>
      </c>
      <c r="E155" t="s">
        <v>123</v>
      </c>
      <c r="F155" t="s">
        <v>717</v>
      </c>
      <c r="G155" t="s">
        <v>353</v>
      </c>
      <c r="H155" t="s">
        <v>102</v>
      </c>
      <c r="I155" s="77">
        <v>20154.07</v>
      </c>
      <c r="J155" s="77">
        <v>452.9</v>
      </c>
      <c r="K155" s="77">
        <v>0</v>
      </c>
      <c r="L155" s="77">
        <v>91.277783029999995</v>
      </c>
      <c r="M155" s="78">
        <v>1E-4</v>
      </c>
      <c r="N155" s="78">
        <v>1E-3</v>
      </c>
      <c r="O155" s="78">
        <v>2.9999999999999997E-4</v>
      </c>
    </row>
    <row r="156" spans="2:15">
      <c r="B156" t="s">
        <v>718</v>
      </c>
      <c r="C156" t="s">
        <v>719</v>
      </c>
      <c r="D156" t="s">
        <v>100</v>
      </c>
      <c r="E156" t="s">
        <v>123</v>
      </c>
      <c r="F156" t="s">
        <v>720</v>
      </c>
      <c r="G156" t="s">
        <v>353</v>
      </c>
      <c r="H156" t="s">
        <v>102</v>
      </c>
      <c r="I156" s="77">
        <v>314.39999999999998</v>
      </c>
      <c r="J156" s="77">
        <v>18910</v>
      </c>
      <c r="K156" s="77">
        <v>0</v>
      </c>
      <c r="L156" s="77">
        <v>59.453040000000001</v>
      </c>
      <c r="M156" s="78">
        <v>1E-4</v>
      </c>
      <c r="N156" s="78">
        <v>6.9999999999999999E-4</v>
      </c>
      <c r="O156" s="78">
        <v>2.0000000000000001E-4</v>
      </c>
    </row>
    <row r="157" spans="2:15">
      <c r="B157" t="s">
        <v>721</v>
      </c>
      <c r="C157" t="s">
        <v>722</v>
      </c>
      <c r="D157" t="s">
        <v>100</v>
      </c>
      <c r="E157" t="s">
        <v>123</v>
      </c>
      <c r="F157" t="s">
        <v>723</v>
      </c>
      <c r="G157" t="s">
        <v>353</v>
      </c>
      <c r="H157" t="s">
        <v>102</v>
      </c>
      <c r="I157" s="77">
        <v>2269.2199999999998</v>
      </c>
      <c r="J157" s="77">
        <v>245.7</v>
      </c>
      <c r="K157" s="77">
        <v>0</v>
      </c>
      <c r="L157" s="77">
        <v>5.57547354</v>
      </c>
      <c r="M157" s="78">
        <v>0</v>
      </c>
      <c r="N157" s="78">
        <v>1E-4</v>
      </c>
      <c r="O157" s="78">
        <v>0</v>
      </c>
    </row>
    <row r="158" spans="2:15">
      <c r="B158" t="s">
        <v>724</v>
      </c>
      <c r="C158" t="s">
        <v>725</v>
      </c>
      <c r="D158" t="s">
        <v>100</v>
      </c>
      <c r="E158" t="s">
        <v>123</v>
      </c>
      <c r="F158" t="s">
        <v>726</v>
      </c>
      <c r="G158" t="s">
        <v>489</v>
      </c>
      <c r="H158" t="s">
        <v>102</v>
      </c>
      <c r="I158" s="77">
        <v>21943.4</v>
      </c>
      <c r="J158" s="77">
        <v>427.1</v>
      </c>
      <c r="K158" s="77">
        <v>0</v>
      </c>
      <c r="L158" s="77">
        <v>93.720261399999998</v>
      </c>
      <c r="M158" s="78">
        <v>1E-4</v>
      </c>
      <c r="N158" s="78">
        <v>1E-3</v>
      </c>
      <c r="O158" s="78">
        <v>2.9999999999999997E-4</v>
      </c>
    </row>
    <row r="159" spans="2:15">
      <c r="B159" t="s">
        <v>727</v>
      </c>
      <c r="C159" t="s">
        <v>728</v>
      </c>
      <c r="D159" t="s">
        <v>100</v>
      </c>
      <c r="E159" t="s">
        <v>123</v>
      </c>
      <c r="F159" t="s">
        <v>729</v>
      </c>
      <c r="G159" t="s">
        <v>357</v>
      </c>
      <c r="H159" t="s">
        <v>102</v>
      </c>
      <c r="I159" s="77">
        <v>24856.69</v>
      </c>
      <c r="J159" s="77">
        <v>566.6</v>
      </c>
      <c r="K159" s="77">
        <v>0</v>
      </c>
      <c r="L159" s="77">
        <v>140.83800554000001</v>
      </c>
      <c r="M159" s="78">
        <v>2.9999999999999997E-4</v>
      </c>
      <c r="N159" s="78">
        <v>1.6000000000000001E-3</v>
      </c>
      <c r="O159" s="78">
        <v>5.0000000000000001E-4</v>
      </c>
    </row>
    <row r="160" spans="2:15">
      <c r="B160" t="s">
        <v>730</v>
      </c>
      <c r="C160" t="s">
        <v>731</v>
      </c>
      <c r="D160" t="s">
        <v>100</v>
      </c>
      <c r="E160" t="s">
        <v>123</v>
      </c>
      <c r="F160" t="s">
        <v>732</v>
      </c>
      <c r="G160" t="s">
        <v>733</v>
      </c>
      <c r="H160" t="s">
        <v>102</v>
      </c>
      <c r="I160" s="77">
        <v>54167.85</v>
      </c>
      <c r="J160" s="77">
        <v>147.80000000000001</v>
      </c>
      <c r="K160" s="77">
        <v>0</v>
      </c>
      <c r="L160" s="77">
        <v>80.060082300000005</v>
      </c>
      <c r="M160" s="78">
        <v>2.0000000000000001E-4</v>
      </c>
      <c r="N160" s="78">
        <v>8.9999999999999998E-4</v>
      </c>
      <c r="O160" s="78">
        <v>2.9999999999999997E-4</v>
      </c>
    </row>
    <row r="161" spans="2:15">
      <c r="B161" t="s">
        <v>734</v>
      </c>
      <c r="C161" t="s">
        <v>735</v>
      </c>
      <c r="D161" t="s">
        <v>100</v>
      </c>
      <c r="E161" t="s">
        <v>123</v>
      </c>
      <c r="F161" t="s">
        <v>736</v>
      </c>
      <c r="G161" t="s">
        <v>733</v>
      </c>
      <c r="H161" t="s">
        <v>102</v>
      </c>
      <c r="I161" s="77">
        <v>306.12</v>
      </c>
      <c r="J161" s="77">
        <v>927</v>
      </c>
      <c r="K161" s="77">
        <v>0</v>
      </c>
      <c r="L161" s="77">
        <v>2.8377324000000002</v>
      </c>
      <c r="M161" s="78">
        <v>0</v>
      </c>
      <c r="N161" s="78">
        <v>0</v>
      </c>
      <c r="O161" s="78">
        <v>0</v>
      </c>
    </row>
    <row r="162" spans="2:15">
      <c r="B162" t="s">
        <v>737</v>
      </c>
      <c r="C162" t="s">
        <v>738</v>
      </c>
      <c r="D162" t="s">
        <v>100</v>
      </c>
      <c r="E162" t="s">
        <v>123</v>
      </c>
      <c r="F162" t="s">
        <v>739</v>
      </c>
      <c r="G162" t="s">
        <v>740</v>
      </c>
      <c r="H162" t="s">
        <v>102</v>
      </c>
      <c r="I162" s="77">
        <v>16079.14</v>
      </c>
      <c r="J162" s="77">
        <v>764.7</v>
      </c>
      <c r="K162" s="77">
        <v>0</v>
      </c>
      <c r="L162" s="77">
        <v>122.95718358000001</v>
      </c>
      <c r="M162" s="78">
        <v>2.0000000000000001E-4</v>
      </c>
      <c r="N162" s="78">
        <v>1.4E-3</v>
      </c>
      <c r="O162" s="78">
        <v>5.0000000000000001E-4</v>
      </c>
    </row>
    <row r="163" spans="2:15">
      <c r="B163" t="s">
        <v>741</v>
      </c>
      <c r="C163" t="s">
        <v>742</v>
      </c>
      <c r="D163" t="s">
        <v>100</v>
      </c>
      <c r="E163" t="s">
        <v>123</v>
      </c>
      <c r="F163" t="s">
        <v>743</v>
      </c>
      <c r="G163" t="s">
        <v>125</v>
      </c>
      <c r="H163" t="s">
        <v>102</v>
      </c>
      <c r="I163" s="77">
        <v>286.02999999999997</v>
      </c>
      <c r="J163" s="77">
        <v>8800</v>
      </c>
      <c r="K163" s="77">
        <v>0</v>
      </c>
      <c r="L163" s="77">
        <v>25.170639999999999</v>
      </c>
      <c r="M163" s="78">
        <v>0</v>
      </c>
      <c r="N163" s="78">
        <v>2.9999999999999997E-4</v>
      </c>
      <c r="O163" s="78">
        <v>1E-4</v>
      </c>
    </row>
    <row r="164" spans="2:15">
      <c r="B164" t="s">
        <v>744</v>
      </c>
      <c r="C164" t="s">
        <v>745</v>
      </c>
      <c r="D164" t="s">
        <v>100</v>
      </c>
      <c r="E164" t="s">
        <v>123</v>
      </c>
      <c r="F164" t="s">
        <v>746</v>
      </c>
      <c r="G164" t="s">
        <v>125</v>
      </c>
      <c r="H164" t="s">
        <v>102</v>
      </c>
      <c r="I164" s="77">
        <v>2164.83</v>
      </c>
      <c r="J164" s="77">
        <v>326.2</v>
      </c>
      <c r="K164" s="77">
        <v>0</v>
      </c>
      <c r="L164" s="77">
        <v>7.06167546</v>
      </c>
      <c r="M164" s="78">
        <v>1E-4</v>
      </c>
      <c r="N164" s="78">
        <v>1E-4</v>
      </c>
      <c r="O164" s="78">
        <v>0</v>
      </c>
    </row>
    <row r="165" spans="2:15">
      <c r="B165" t="s">
        <v>747</v>
      </c>
      <c r="C165" t="s">
        <v>748</v>
      </c>
      <c r="D165" t="s">
        <v>100</v>
      </c>
      <c r="E165" t="s">
        <v>123</v>
      </c>
      <c r="F165" t="s">
        <v>749</v>
      </c>
      <c r="G165" t="s">
        <v>125</v>
      </c>
      <c r="H165" t="s">
        <v>102</v>
      </c>
      <c r="I165" s="77">
        <v>18072.87</v>
      </c>
      <c r="J165" s="77">
        <v>169.8</v>
      </c>
      <c r="K165" s="77">
        <v>0</v>
      </c>
      <c r="L165" s="77">
        <v>30.687733260000002</v>
      </c>
      <c r="M165" s="78">
        <v>2.0000000000000001E-4</v>
      </c>
      <c r="N165" s="78">
        <v>2.9999999999999997E-4</v>
      </c>
      <c r="O165" s="78">
        <v>1E-4</v>
      </c>
    </row>
    <row r="166" spans="2:15">
      <c r="B166" t="s">
        <v>750</v>
      </c>
      <c r="C166" t="s">
        <v>751</v>
      </c>
      <c r="D166" t="s">
        <v>100</v>
      </c>
      <c r="E166" t="s">
        <v>123</v>
      </c>
      <c r="F166" t="s">
        <v>752</v>
      </c>
      <c r="G166" t="s">
        <v>125</v>
      </c>
      <c r="H166" t="s">
        <v>102</v>
      </c>
      <c r="I166" s="77">
        <v>4551.68</v>
      </c>
      <c r="J166" s="77">
        <v>456.4</v>
      </c>
      <c r="K166" s="77">
        <v>0</v>
      </c>
      <c r="L166" s="77">
        <v>20.77386752</v>
      </c>
      <c r="M166" s="78">
        <v>2.0000000000000001E-4</v>
      </c>
      <c r="N166" s="78">
        <v>2.0000000000000001E-4</v>
      </c>
      <c r="O166" s="78">
        <v>1E-4</v>
      </c>
    </row>
    <row r="167" spans="2:15">
      <c r="B167" t="s">
        <v>753</v>
      </c>
      <c r="C167" t="s">
        <v>754</v>
      </c>
      <c r="D167" t="s">
        <v>100</v>
      </c>
      <c r="E167" t="s">
        <v>123</v>
      </c>
      <c r="F167" t="s">
        <v>755</v>
      </c>
      <c r="G167" t="s">
        <v>125</v>
      </c>
      <c r="H167" t="s">
        <v>102</v>
      </c>
      <c r="I167" s="77">
        <v>1477.97</v>
      </c>
      <c r="J167" s="77">
        <v>642.70000000000005</v>
      </c>
      <c r="K167" s="77">
        <v>0</v>
      </c>
      <c r="L167" s="77">
        <v>9.4989131899999997</v>
      </c>
      <c r="M167" s="78">
        <v>2.0000000000000001E-4</v>
      </c>
      <c r="N167" s="78">
        <v>1E-4</v>
      </c>
      <c r="O167" s="78">
        <v>0</v>
      </c>
    </row>
    <row r="168" spans="2:15">
      <c r="B168" t="s">
        <v>756</v>
      </c>
      <c r="C168" t="s">
        <v>757</v>
      </c>
      <c r="D168" t="s">
        <v>100</v>
      </c>
      <c r="E168" t="s">
        <v>123</v>
      </c>
      <c r="F168" t="s">
        <v>758</v>
      </c>
      <c r="G168" t="s">
        <v>125</v>
      </c>
      <c r="H168" t="s">
        <v>102</v>
      </c>
      <c r="I168" s="77">
        <v>12047.88</v>
      </c>
      <c r="J168" s="77">
        <v>384.2</v>
      </c>
      <c r="K168" s="77">
        <v>0</v>
      </c>
      <c r="L168" s="77">
        <v>46.28795496</v>
      </c>
      <c r="M168" s="78">
        <v>2.0000000000000001E-4</v>
      </c>
      <c r="N168" s="78">
        <v>5.0000000000000001E-4</v>
      </c>
      <c r="O168" s="78">
        <v>2.0000000000000001E-4</v>
      </c>
    </row>
    <row r="169" spans="2:15">
      <c r="B169" t="s">
        <v>759</v>
      </c>
      <c r="C169" t="s">
        <v>760</v>
      </c>
      <c r="D169" t="s">
        <v>100</v>
      </c>
      <c r="E169" t="s">
        <v>123</v>
      </c>
      <c r="F169" t="s">
        <v>761</v>
      </c>
      <c r="G169" t="s">
        <v>523</v>
      </c>
      <c r="H169" t="s">
        <v>102</v>
      </c>
      <c r="I169" s="77">
        <v>4538.0600000000004</v>
      </c>
      <c r="J169" s="77">
        <v>116.9</v>
      </c>
      <c r="K169" s="77">
        <v>0</v>
      </c>
      <c r="L169" s="77">
        <v>5.3049921400000004</v>
      </c>
      <c r="M169" s="78">
        <v>0</v>
      </c>
      <c r="N169" s="78">
        <v>1E-4</v>
      </c>
      <c r="O169" s="78">
        <v>0</v>
      </c>
    </row>
    <row r="170" spans="2:15">
      <c r="B170" t="s">
        <v>762</v>
      </c>
      <c r="C170" t="s">
        <v>763</v>
      </c>
      <c r="D170" t="s">
        <v>100</v>
      </c>
      <c r="E170" t="s">
        <v>123</v>
      </c>
      <c r="F170" t="s">
        <v>764</v>
      </c>
      <c r="G170" t="s">
        <v>523</v>
      </c>
      <c r="H170" t="s">
        <v>102</v>
      </c>
      <c r="I170" s="77">
        <v>18842.47</v>
      </c>
      <c r="J170" s="77">
        <v>36.200000000000003</v>
      </c>
      <c r="K170" s="77">
        <v>0</v>
      </c>
      <c r="L170" s="77">
        <v>6.8209741399999997</v>
      </c>
      <c r="M170" s="78">
        <v>2.0000000000000001E-4</v>
      </c>
      <c r="N170" s="78">
        <v>1E-4</v>
      </c>
      <c r="O170" s="78">
        <v>0</v>
      </c>
    </row>
    <row r="171" spans="2:15">
      <c r="B171" t="s">
        <v>765</v>
      </c>
      <c r="C171" t="s">
        <v>766</v>
      </c>
      <c r="D171" t="s">
        <v>100</v>
      </c>
      <c r="E171" t="s">
        <v>123</v>
      </c>
      <c r="F171" t="s">
        <v>767</v>
      </c>
      <c r="G171" t="s">
        <v>523</v>
      </c>
      <c r="H171" t="s">
        <v>102</v>
      </c>
      <c r="I171" s="77">
        <v>3204.5</v>
      </c>
      <c r="J171" s="77">
        <v>619.29999999999995</v>
      </c>
      <c r="K171" s="77">
        <v>0</v>
      </c>
      <c r="L171" s="77">
        <v>19.845468499999999</v>
      </c>
      <c r="M171" s="78">
        <v>1E-4</v>
      </c>
      <c r="N171" s="78">
        <v>2.0000000000000001E-4</v>
      </c>
      <c r="O171" s="78">
        <v>1E-4</v>
      </c>
    </row>
    <row r="172" spans="2:15">
      <c r="B172" t="s">
        <v>768</v>
      </c>
      <c r="C172" t="s">
        <v>769</v>
      </c>
      <c r="D172" t="s">
        <v>100</v>
      </c>
      <c r="E172" t="s">
        <v>123</v>
      </c>
      <c r="F172" t="s">
        <v>770</v>
      </c>
      <c r="G172" t="s">
        <v>527</v>
      </c>
      <c r="H172" t="s">
        <v>102</v>
      </c>
      <c r="I172" s="77">
        <v>11320.3</v>
      </c>
      <c r="J172" s="77">
        <v>90.8</v>
      </c>
      <c r="K172" s="77">
        <v>0</v>
      </c>
      <c r="L172" s="77">
        <v>10.278832400000001</v>
      </c>
      <c r="M172" s="78">
        <v>1E-4</v>
      </c>
      <c r="N172" s="78">
        <v>1E-4</v>
      </c>
      <c r="O172" s="78">
        <v>0</v>
      </c>
    </row>
    <row r="173" spans="2:15">
      <c r="B173" t="s">
        <v>771</v>
      </c>
      <c r="C173" t="s">
        <v>772</v>
      </c>
      <c r="D173" t="s">
        <v>100</v>
      </c>
      <c r="E173" t="s">
        <v>123</v>
      </c>
      <c r="F173" t="s">
        <v>773</v>
      </c>
      <c r="G173" t="s">
        <v>527</v>
      </c>
      <c r="H173" t="s">
        <v>102</v>
      </c>
      <c r="I173" s="77">
        <v>7527.84</v>
      </c>
      <c r="J173" s="77">
        <v>206</v>
      </c>
      <c r="K173" s="77">
        <v>0</v>
      </c>
      <c r="L173" s="77">
        <v>15.5073504</v>
      </c>
      <c r="M173" s="78">
        <v>1E-4</v>
      </c>
      <c r="N173" s="78">
        <v>2.0000000000000001E-4</v>
      </c>
      <c r="O173" s="78">
        <v>1E-4</v>
      </c>
    </row>
    <row r="174" spans="2:15">
      <c r="B174" t="s">
        <v>774</v>
      </c>
      <c r="C174" t="s">
        <v>775</v>
      </c>
      <c r="D174" t="s">
        <v>100</v>
      </c>
      <c r="E174" t="s">
        <v>123</v>
      </c>
      <c r="F174" t="s">
        <v>776</v>
      </c>
      <c r="G174" t="s">
        <v>527</v>
      </c>
      <c r="H174" t="s">
        <v>102</v>
      </c>
      <c r="I174" s="77">
        <v>10013.39</v>
      </c>
      <c r="J174" s="77">
        <v>761.9</v>
      </c>
      <c r="K174" s="77">
        <v>0</v>
      </c>
      <c r="L174" s="77">
        <v>76.292018409999997</v>
      </c>
      <c r="M174" s="78">
        <v>1E-4</v>
      </c>
      <c r="N174" s="78">
        <v>8.0000000000000004E-4</v>
      </c>
      <c r="O174" s="78">
        <v>2.9999999999999997E-4</v>
      </c>
    </row>
    <row r="175" spans="2:15">
      <c r="B175" t="s">
        <v>777</v>
      </c>
      <c r="C175" t="s">
        <v>778</v>
      </c>
      <c r="D175" t="s">
        <v>100</v>
      </c>
      <c r="E175" t="s">
        <v>123</v>
      </c>
      <c r="F175" t="s">
        <v>779</v>
      </c>
      <c r="G175" t="s">
        <v>127</v>
      </c>
      <c r="H175" t="s">
        <v>102</v>
      </c>
      <c r="I175" s="77">
        <v>9774.91</v>
      </c>
      <c r="J175" s="77">
        <v>461.8</v>
      </c>
      <c r="K175" s="77">
        <v>0</v>
      </c>
      <c r="L175" s="77">
        <v>45.140534379999998</v>
      </c>
      <c r="M175" s="78">
        <v>2.0000000000000001E-4</v>
      </c>
      <c r="N175" s="78">
        <v>5.0000000000000001E-4</v>
      </c>
      <c r="O175" s="78">
        <v>2.0000000000000001E-4</v>
      </c>
    </row>
    <row r="176" spans="2:15">
      <c r="B176" t="s">
        <v>780</v>
      </c>
      <c r="C176" t="s">
        <v>781</v>
      </c>
      <c r="D176" t="s">
        <v>100</v>
      </c>
      <c r="E176" t="s">
        <v>123</v>
      </c>
      <c r="F176" t="s">
        <v>782</v>
      </c>
      <c r="G176" t="s">
        <v>127</v>
      </c>
      <c r="H176" t="s">
        <v>102</v>
      </c>
      <c r="I176" s="77">
        <v>4298.33</v>
      </c>
      <c r="J176" s="77">
        <v>2608</v>
      </c>
      <c r="K176" s="77">
        <v>0</v>
      </c>
      <c r="L176" s="77">
        <v>112.1004464</v>
      </c>
      <c r="M176" s="78">
        <v>2.9999999999999997E-4</v>
      </c>
      <c r="N176" s="78">
        <v>1.1999999999999999E-3</v>
      </c>
      <c r="O176" s="78">
        <v>4.0000000000000002E-4</v>
      </c>
    </row>
    <row r="177" spans="2:15">
      <c r="B177" t="s">
        <v>783</v>
      </c>
      <c r="C177" t="s">
        <v>784</v>
      </c>
      <c r="D177" t="s">
        <v>100</v>
      </c>
      <c r="E177" t="s">
        <v>123</v>
      </c>
      <c r="F177" t="s">
        <v>785</v>
      </c>
      <c r="G177" t="s">
        <v>127</v>
      </c>
      <c r="H177" t="s">
        <v>102</v>
      </c>
      <c r="I177" s="77">
        <v>1645.01</v>
      </c>
      <c r="J177" s="77">
        <v>1686</v>
      </c>
      <c r="K177" s="77">
        <v>0</v>
      </c>
      <c r="L177" s="77">
        <v>27.734868599999999</v>
      </c>
      <c r="M177" s="78">
        <v>2.9999999999999997E-4</v>
      </c>
      <c r="N177" s="78">
        <v>2.9999999999999997E-4</v>
      </c>
      <c r="O177" s="78">
        <v>1E-4</v>
      </c>
    </row>
    <row r="178" spans="2:15">
      <c r="B178" t="s">
        <v>786</v>
      </c>
      <c r="C178" t="s">
        <v>787</v>
      </c>
      <c r="D178" t="s">
        <v>100</v>
      </c>
      <c r="E178" t="s">
        <v>123</v>
      </c>
      <c r="F178" t="s">
        <v>788</v>
      </c>
      <c r="G178" t="s">
        <v>127</v>
      </c>
      <c r="H178" t="s">
        <v>102</v>
      </c>
      <c r="I178" s="77">
        <v>17466.86</v>
      </c>
      <c r="J178" s="77">
        <v>369.5</v>
      </c>
      <c r="K178" s="77">
        <v>0</v>
      </c>
      <c r="L178" s="77">
        <v>64.540047700000002</v>
      </c>
      <c r="M178" s="78">
        <v>2.0000000000000001E-4</v>
      </c>
      <c r="N178" s="78">
        <v>6.9999999999999999E-4</v>
      </c>
      <c r="O178" s="78">
        <v>2.0000000000000001E-4</v>
      </c>
    </row>
    <row r="179" spans="2:15">
      <c r="B179" t="s">
        <v>789</v>
      </c>
      <c r="C179" t="s">
        <v>790</v>
      </c>
      <c r="D179" t="s">
        <v>100</v>
      </c>
      <c r="E179" t="s">
        <v>123</v>
      </c>
      <c r="F179" t="s">
        <v>791</v>
      </c>
      <c r="G179" t="s">
        <v>127</v>
      </c>
      <c r="H179" t="s">
        <v>102</v>
      </c>
      <c r="I179" s="77">
        <v>2627.23</v>
      </c>
      <c r="J179" s="77">
        <v>1352</v>
      </c>
      <c r="K179" s="77">
        <v>0</v>
      </c>
      <c r="L179" s="77">
        <v>35.520149600000003</v>
      </c>
      <c r="M179" s="78">
        <v>2.0000000000000001E-4</v>
      </c>
      <c r="N179" s="78">
        <v>4.0000000000000002E-4</v>
      </c>
      <c r="O179" s="78">
        <v>1E-4</v>
      </c>
    </row>
    <row r="180" spans="2:15">
      <c r="B180" t="s">
        <v>792</v>
      </c>
      <c r="C180" t="s">
        <v>793</v>
      </c>
      <c r="D180" t="s">
        <v>100</v>
      </c>
      <c r="E180" t="s">
        <v>123</v>
      </c>
      <c r="F180" t="s">
        <v>794</v>
      </c>
      <c r="G180" t="s">
        <v>128</v>
      </c>
      <c r="H180" t="s">
        <v>102</v>
      </c>
      <c r="I180" s="77">
        <v>7139.51</v>
      </c>
      <c r="J180" s="77">
        <v>982</v>
      </c>
      <c r="K180" s="77">
        <v>0</v>
      </c>
      <c r="L180" s="77">
        <v>70.109988200000004</v>
      </c>
      <c r="M180" s="78">
        <v>1E-4</v>
      </c>
      <c r="N180" s="78">
        <v>8.0000000000000004E-4</v>
      </c>
      <c r="O180" s="78">
        <v>2.9999999999999997E-4</v>
      </c>
    </row>
    <row r="181" spans="2:15">
      <c r="B181" t="s">
        <v>795</v>
      </c>
      <c r="C181" t="s">
        <v>796</v>
      </c>
      <c r="D181" t="s">
        <v>100</v>
      </c>
      <c r="E181" t="s">
        <v>123</v>
      </c>
      <c r="F181" t="s">
        <v>797</v>
      </c>
      <c r="G181" t="s">
        <v>129</v>
      </c>
      <c r="H181" t="s">
        <v>102</v>
      </c>
      <c r="I181" s="77">
        <v>1503.7</v>
      </c>
      <c r="J181" s="77">
        <v>2004</v>
      </c>
      <c r="K181" s="77">
        <v>0</v>
      </c>
      <c r="L181" s="77">
        <v>30.134148</v>
      </c>
      <c r="M181" s="78">
        <v>1E-4</v>
      </c>
      <c r="N181" s="78">
        <v>2.9999999999999997E-4</v>
      </c>
      <c r="O181" s="78">
        <v>1E-4</v>
      </c>
    </row>
    <row r="182" spans="2:15">
      <c r="B182" t="s">
        <v>798</v>
      </c>
      <c r="C182" t="s">
        <v>799</v>
      </c>
      <c r="D182" t="s">
        <v>100</v>
      </c>
      <c r="E182" t="s">
        <v>123</v>
      </c>
      <c r="F182" t="s">
        <v>800</v>
      </c>
      <c r="G182" t="s">
        <v>129</v>
      </c>
      <c r="H182" t="s">
        <v>102</v>
      </c>
      <c r="I182" s="77">
        <v>29543.64</v>
      </c>
      <c r="J182" s="77">
        <v>26.7</v>
      </c>
      <c r="K182" s="77">
        <v>0</v>
      </c>
      <c r="L182" s="77">
        <v>7.8881518799999997</v>
      </c>
      <c r="M182" s="78">
        <v>2.0000000000000001E-4</v>
      </c>
      <c r="N182" s="78">
        <v>1E-4</v>
      </c>
      <c r="O182" s="78">
        <v>0</v>
      </c>
    </row>
    <row r="183" spans="2:15">
      <c r="B183" t="s">
        <v>801</v>
      </c>
      <c r="C183" t="s">
        <v>802</v>
      </c>
      <c r="D183" t="s">
        <v>100</v>
      </c>
      <c r="E183" t="s">
        <v>123</v>
      </c>
      <c r="F183" t="s">
        <v>803</v>
      </c>
      <c r="G183" t="s">
        <v>129</v>
      </c>
      <c r="H183" t="s">
        <v>102</v>
      </c>
      <c r="I183" s="77">
        <v>4212.2</v>
      </c>
      <c r="J183" s="77">
        <v>71.8</v>
      </c>
      <c r="K183" s="77">
        <v>0</v>
      </c>
      <c r="L183" s="77">
        <v>3.0243595999999999</v>
      </c>
      <c r="M183" s="78">
        <v>1E-4</v>
      </c>
      <c r="N183" s="78">
        <v>0</v>
      </c>
      <c r="O183" s="78">
        <v>0</v>
      </c>
    </row>
    <row r="184" spans="2:15">
      <c r="B184" s="79" t="s">
        <v>804</v>
      </c>
      <c r="E184" s="16"/>
      <c r="F184" s="16"/>
      <c r="G184" s="16"/>
      <c r="I184" s="81">
        <v>0</v>
      </c>
      <c r="K184" s="81">
        <v>0</v>
      </c>
      <c r="L184" s="81">
        <v>0</v>
      </c>
      <c r="N184" s="80">
        <v>0</v>
      </c>
      <c r="O184" s="80">
        <v>0</v>
      </c>
    </row>
    <row r="185" spans="2:15">
      <c r="B185" t="s">
        <v>209</v>
      </c>
      <c r="C185" t="s">
        <v>209</v>
      </c>
      <c r="E185" s="16"/>
      <c r="F185" s="16"/>
      <c r="G185" t="s">
        <v>209</v>
      </c>
      <c r="H185" t="s">
        <v>209</v>
      </c>
      <c r="I185" s="77">
        <v>0</v>
      </c>
      <c r="J185" s="77">
        <v>0</v>
      </c>
      <c r="L185" s="77">
        <v>0</v>
      </c>
      <c r="M185" s="78">
        <v>0</v>
      </c>
      <c r="N185" s="78">
        <v>0</v>
      </c>
      <c r="O185" s="78">
        <v>0</v>
      </c>
    </row>
    <row r="186" spans="2:15">
      <c r="B186" s="79" t="s">
        <v>220</v>
      </c>
      <c r="E186" s="16"/>
      <c r="F186" s="16"/>
      <c r="G186" s="16"/>
      <c r="I186" s="81">
        <v>222969.26</v>
      </c>
      <c r="K186" s="81">
        <v>13.34097</v>
      </c>
      <c r="L186" s="81">
        <v>22381.916959161281</v>
      </c>
      <c r="N186" s="80">
        <v>0.2465</v>
      </c>
      <c r="O186" s="80">
        <v>8.2100000000000006E-2</v>
      </c>
    </row>
    <row r="187" spans="2:15">
      <c r="B187" s="79" t="s">
        <v>259</v>
      </c>
      <c r="E187" s="16"/>
      <c r="F187" s="16"/>
      <c r="G187" s="16"/>
      <c r="I187" s="81">
        <v>130098.81</v>
      </c>
      <c r="K187" s="81">
        <v>2.9100000000000001E-2</v>
      </c>
      <c r="L187" s="81">
        <v>8855.634653184432</v>
      </c>
      <c r="N187" s="80">
        <v>9.7500000000000003E-2</v>
      </c>
      <c r="O187" s="80">
        <v>3.2500000000000001E-2</v>
      </c>
    </row>
    <row r="188" spans="2:15">
      <c r="B188" t="s">
        <v>805</v>
      </c>
      <c r="C188" t="s">
        <v>806</v>
      </c>
      <c r="D188" t="s">
        <v>807</v>
      </c>
      <c r="E188" t="s">
        <v>264</v>
      </c>
      <c r="F188" t="s">
        <v>808</v>
      </c>
      <c r="G188" t="s">
        <v>809</v>
      </c>
      <c r="H188" t="s">
        <v>106</v>
      </c>
      <c r="I188" s="77">
        <v>58.67</v>
      </c>
      <c r="J188" s="77">
        <v>6267</v>
      </c>
      <c r="K188" s="77">
        <v>0</v>
      </c>
      <c r="L188" s="77">
        <v>13.5749261388</v>
      </c>
      <c r="M188" s="78">
        <v>0</v>
      </c>
      <c r="N188" s="78">
        <v>1E-4</v>
      </c>
      <c r="O188" s="78">
        <v>0</v>
      </c>
    </row>
    <row r="189" spans="2:15">
      <c r="B189" t="s">
        <v>810</v>
      </c>
      <c r="C189" t="s">
        <v>811</v>
      </c>
      <c r="D189" t="s">
        <v>812</v>
      </c>
      <c r="E189" t="s">
        <v>264</v>
      </c>
      <c r="F189" t="s">
        <v>813</v>
      </c>
      <c r="G189" t="s">
        <v>814</v>
      </c>
      <c r="H189" t="s">
        <v>106</v>
      </c>
      <c r="I189" s="77">
        <v>1340.65</v>
      </c>
      <c r="J189" s="77">
        <v>2905</v>
      </c>
      <c r="K189" s="77">
        <v>0</v>
      </c>
      <c r="L189" s="77">
        <v>143.78819819</v>
      </c>
      <c r="M189" s="78">
        <v>0</v>
      </c>
      <c r="N189" s="78">
        <v>1.6000000000000001E-3</v>
      </c>
      <c r="O189" s="78">
        <v>5.0000000000000001E-4</v>
      </c>
    </row>
    <row r="190" spans="2:15">
      <c r="B190" t="s">
        <v>815</v>
      </c>
      <c r="C190" t="s">
        <v>816</v>
      </c>
      <c r="D190" t="s">
        <v>807</v>
      </c>
      <c r="E190" t="s">
        <v>264</v>
      </c>
      <c r="F190" t="s">
        <v>817</v>
      </c>
      <c r="G190" t="s">
        <v>818</v>
      </c>
      <c r="H190" t="s">
        <v>106</v>
      </c>
      <c r="I190" s="77">
        <v>447.32</v>
      </c>
      <c r="J190" s="77">
        <v>2563</v>
      </c>
      <c r="K190" s="77">
        <v>0</v>
      </c>
      <c r="L190" s="77">
        <v>42.328084427199997</v>
      </c>
      <c r="M190" s="78">
        <v>0</v>
      </c>
      <c r="N190" s="78">
        <v>5.0000000000000001E-4</v>
      </c>
      <c r="O190" s="78">
        <v>2.0000000000000001E-4</v>
      </c>
    </row>
    <row r="191" spans="2:15">
      <c r="B191" t="s">
        <v>819</v>
      </c>
      <c r="C191" t="s">
        <v>820</v>
      </c>
      <c r="D191" t="s">
        <v>812</v>
      </c>
      <c r="E191" t="s">
        <v>264</v>
      </c>
      <c r="F191" t="s">
        <v>821</v>
      </c>
      <c r="G191" t="s">
        <v>822</v>
      </c>
      <c r="H191" t="s">
        <v>106</v>
      </c>
      <c r="I191" s="77">
        <v>1688.83</v>
      </c>
      <c r="J191" s="77">
        <v>3676</v>
      </c>
      <c r="K191" s="77">
        <v>0</v>
      </c>
      <c r="L191" s="77">
        <v>229.20449483359999</v>
      </c>
      <c r="M191" s="78">
        <v>0</v>
      </c>
      <c r="N191" s="78">
        <v>2.5000000000000001E-3</v>
      </c>
      <c r="O191" s="78">
        <v>8.0000000000000004E-4</v>
      </c>
    </row>
    <row r="192" spans="2:15">
      <c r="B192" t="s">
        <v>823</v>
      </c>
      <c r="C192" t="s">
        <v>824</v>
      </c>
      <c r="D192" t="s">
        <v>812</v>
      </c>
      <c r="E192" t="s">
        <v>264</v>
      </c>
      <c r="F192" t="s">
        <v>825</v>
      </c>
      <c r="G192" t="s">
        <v>826</v>
      </c>
      <c r="H192" t="s">
        <v>106</v>
      </c>
      <c r="I192" s="77">
        <v>2755.81</v>
      </c>
      <c r="J192" s="77">
        <v>316</v>
      </c>
      <c r="K192" s="77">
        <v>0</v>
      </c>
      <c r="L192" s="77">
        <v>32.151263643199997</v>
      </c>
      <c r="M192" s="78">
        <v>1E-4</v>
      </c>
      <c r="N192" s="78">
        <v>4.0000000000000002E-4</v>
      </c>
      <c r="O192" s="78">
        <v>1E-4</v>
      </c>
    </row>
    <row r="193" spans="2:15">
      <c r="B193" t="s">
        <v>827</v>
      </c>
      <c r="C193" t="s">
        <v>828</v>
      </c>
      <c r="D193" t="s">
        <v>812</v>
      </c>
      <c r="E193" t="s">
        <v>264</v>
      </c>
      <c r="F193" t="s">
        <v>829</v>
      </c>
      <c r="G193" t="s">
        <v>826</v>
      </c>
      <c r="H193" t="s">
        <v>106</v>
      </c>
      <c r="I193" s="77">
        <v>1563.74</v>
      </c>
      <c r="J193" s="77">
        <v>1074</v>
      </c>
      <c r="K193" s="77">
        <v>0</v>
      </c>
      <c r="L193" s="77">
        <v>62.005543579200001</v>
      </c>
      <c r="M193" s="78">
        <v>1E-4</v>
      </c>
      <c r="N193" s="78">
        <v>6.9999999999999999E-4</v>
      </c>
      <c r="O193" s="78">
        <v>2.0000000000000001E-4</v>
      </c>
    </row>
    <row r="194" spans="2:15">
      <c r="B194" t="s">
        <v>830</v>
      </c>
      <c r="C194" t="s">
        <v>831</v>
      </c>
      <c r="D194" t="s">
        <v>807</v>
      </c>
      <c r="E194" t="s">
        <v>264</v>
      </c>
      <c r="F194" t="s">
        <v>832</v>
      </c>
      <c r="G194" t="s">
        <v>833</v>
      </c>
      <c r="H194" t="s">
        <v>106</v>
      </c>
      <c r="I194" s="77">
        <v>1301.06</v>
      </c>
      <c r="J194" s="77">
        <v>4028</v>
      </c>
      <c r="K194" s="77">
        <v>0</v>
      </c>
      <c r="L194" s="77">
        <v>193.48552458559999</v>
      </c>
      <c r="M194" s="78">
        <v>0</v>
      </c>
      <c r="N194" s="78">
        <v>2.0999999999999999E-3</v>
      </c>
      <c r="O194" s="78">
        <v>6.9999999999999999E-4</v>
      </c>
    </row>
    <row r="195" spans="2:15">
      <c r="B195" t="s">
        <v>834</v>
      </c>
      <c r="C195" t="s">
        <v>835</v>
      </c>
      <c r="D195" t="s">
        <v>812</v>
      </c>
      <c r="E195" t="s">
        <v>264</v>
      </c>
      <c r="F195" t="s">
        <v>265</v>
      </c>
      <c r="G195" t="s">
        <v>266</v>
      </c>
      <c r="H195" t="s">
        <v>106</v>
      </c>
      <c r="I195" s="77">
        <v>609.9</v>
      </c>
      <c r="J195" s="77">
        <v>25396</v>
      </c>
      <c r="K195" s="77">
        <v>0</v>
      </c>
      <c r="L195" s="77">
        <v>571.85463316799996</v>
      </c>
      <c r="M195" s="78">
        <v>0</v>
      </c>
      <c r="N195" s="78">
        <v>6.3E-3</v>
      </c>
      <c r="O195" s="78">
        <v>2.0999999999999999E-3</v>
      </c>
    </row>
    <row r="196" spans="2:15">
      <c r="B196" t="s">
        <v>836</v>
      </c>
      <c r="C196" t="s">
        <v>837</v>
      </c>
      <c r="D196" t="s">
        <v>812</v>
      </c>
      <c r="E196" t="s">
        <v>264</v>
      </c>
      <c r="F196" t="s">
        <v>838</v>
      </c>
      <c r="G196" t="s">
        <v>839</v>
      </c>
      <c r="H196" t="s">
        <v>106</v>
      </c>
      <c r="I196" s="77">
        <v>559.84</v>
      </c>
      <c r="J196" s="77">
        <v>2882</v>
      </c>
      <c r="K196" s="77">
        <v>0</v>
      </c>
      <c r="L196" s="77">
        <v>59.568901849600003</v>
      </c>
      <c r="M196" s="78">
        <v>0</v>
      </c>
      <c r="N196" s="78">
        <v>6.9999999999999999E-4</v>
      </c>
      <c r="O196" s="78">
        <v>2.0000000000000001E-4</v>
      </c>
    </row>
    <row r="197" spans="2:15">
      <c r="B197" t="s">
        <v>840</v>
      </c>
      <c r="C197" t="s">
        <v>841</v>
      </c>
      <c r="D197" t="s">
        <v>812</v>
      </c>
      <c r="E197" t="s">
        <v>264</v>
      </c>
      <c r="F197" t="s">
        <v>842</v>
      </c>
      <c r="G197" t="s">
        <v>839</v>
      </c>
      <c r="H197" t="s">
        <v>106</v>
      </c>
      <c r="I197" s="77">
        <v>274.2</v>
      </c>
      <c r="J197" s="77">
        <v>16911</v>
      </c>
      <c r="K197" s="77">
        <v>0</v>
      </c>
      <c r="L197" s="77">
        <v>171.19789970400001</v>
      </c>
      <c r="M197" s="78">
        <v>0</v>
      </c>
      <c r="N197" s="78">
        <v>1.9E-3</v>
      </c>
      <c r="O197" s="78">
        <v>5.9999999999999995E-4</v>
      </c>
    </row>
    <row r="198" spans="2:15">
      <c r="B198" t="s">
        <v>843</v>
      </c>
      <c r="C198" t="s">
        <v>844</v>
      </c>
      <c r="D198" t="s">
        <v>807</v>
      </c>
      <c r="E198" t="s">
        <v>264</v>
      </c>
      <c r="F198" t="s">
        <v>845</v>
      </c>
      <c r="G198" t="s">
        <v>839</v>
      </c>
      <c r="H198" t="s">
        <v>106</v>
      </c>
      <c r="I198" s="77">
        <v>1653.86</v>
      </c>
      <c r="J198" s="77">
        <v>485</v>
      </c>
      <c r="K198" s="77">
        <v>0</v>
      </c>
      <c r="L198" s="77">
        <v>29.614347932000001</v>
      </c>
      <c r="M198" s="78">
        <v>0</v>
      </c>
      <c r="N198" s="78">
        <v>2.9999999999999997E-4</v>
      </c>
      <c r="O198" s="78">
        <v>1E-4</v>
      </c>
    </row>
    <row r="199" spans="2:15">
      <c r="B199" t="s">
        <v>846</v>
      </c>
      <c r="C199" t="s">
        <v>847</v>
      </c>
      <c r="D199" t="s">
        <v>807</v>
      </c>
      <c r="E199" t="s">
        <v>264</v>
      </c>
      <c r="F199" t="s">
        <v>848</v>
      </c>
      <c r="G199" t="s">
        <v>839</v>
      </c>
      <c r="H199" t="s">
        <v>106</v>
      </c>
      <c r="I199" s="77">
        <v>3553.72</v>
      </c>
      <c r="J199" s="77">
        <v>650</v>
      </c>
      <c r="K199" s="77">
        <v>0</v>
      </c>
      <c r="L199" s="77">
        <v>85.282172560000006</v>
      </c>
      <c r="M199" s="78">
        <v>0</v>
      </c>
      <c r="N199" s="78">
        <v>8.9999999999999998E-4</v>
      </c>
      <c r="O199" s="78">
        <v>2.9999999999999997E-4</v>
      </c>
    </row>
    <row r="200" spans="2:15">
      <c r="B200" t="s">
        <v>849</v>
      </c>
      <c r="C200" t="s">
        <v>850</v>
      </c>
      <c r="D200" t="s">
        <v>812</v>
      </c>
      <c r="E200" t="s">
        <v>264</v>
      </c>
      <c r="F200" t="s">
        <v>851</v>
      </c>
      <c r="G200" t="s">
        <v>839</v>
      </c>
      <c r="H200" t="s">
        <v>120</v>
      </c>
      <c r="I200" s="77">
        <v>29783.24</v>
      </c>
      <c r="J200" s="77">
        <v>8.8000000000000007</v>
      </c>
      <c r="K200" s="77">
        <v>0</v>
      </c>
      <c r="L200" s="77">
        <v>6.4175972488320001</v>
      </c>
      <c r="M200" s="78">
        <v>1E-4</v>
      </c>
      <c r="N200" s="78">
        <v>1E-4</v>
      </c>
      <c r="O200" s="78">
        <v>0</v>
      </c>
    </row>
    <row r="201" spans="2:15">
      <c r="B201" t="s">
        <v>852</v>
      </c>
      <c r="C201" t="s">
        <v>853</v>
      </c>
      <c r="D201" t="s">
        <v>812</v>
      </c>
      <c r="E201" t="s">
        <v>264</v>
      </c>
      <c r="F201" t="s">
        <v>854</v>
      </c>
      <c r="G201" t="s">
        <v>839</v>
      </c>
      <c r="H201" t="s">
        <v>106</v>
      </c>
      <c r="I201" s="77">
        <v>653.96</v>
      </c>
      <c r="J201" s="77">
        <v>7711</v>
      </c>
      <c r="K201" s="77">
        <v>0</v>
      </c>
      <c r="L201" s="77">
        <v>186.17595087519999</v>
      </c>
      <c r="M201" s="78">
        <v>0</v>
      </c>
      <c r="N201" s="78">
        <v>2.0999999999999999E-3</v>
      </c>
      <c r="O201" s="78">
        <v>6.9999999999999999E-4</v>
      </c>
    </row>
    <row r="202" spans="2:15">
      <c r="B202" t="s">
        <v>855</v>
      </c>
      <c r="C202" t="s">
        <v>856</v>
      </c>
      <c r="D202" t="s">
        <v>812</v>
      </c>
      <c r="E202" t="s">
        <v>264</v>
      </c>
      <c r="F202" t="s">
        <v>857</v>
      </c>
      <c r="G202" t="s">
        <v>839</v>
      </c>
      <c r="H202" t="s">
        <v>106</v>
      </c>
      <c r="I202" s="77">
        <v>232.89</v>
      </c>
      <c r="J202" s="77">
        <v>15379</v>
      </c>
      <c r="K202" s="77">
        <v>0</v>
      </c>
      <c r="L202" s="77">
        <v>132.2332372452</v>
      </c>
      <c r="M202" s="78">
        <v>0</v>
      </c>
      <c r="N202" s="78">
        <v>1.5E-3</v>
      </c>
      <c r="O202" s="78">
        <v>5.0000000000000001E-4</v>
      </c>
    </row>
    <row r="203" spans="2:15">
      <c r="B203" t="s">
        <v>858</v>
      </c>
      <c r="C203" t="s">
        <v>859</v>
      </c>
      <c r="D203" t="s">
        <v>812</v>
      </c>
      <c r="E203" t="s">
        <v>264</v>
      </c>
      <c r="F203" t="s">
        <v>860</v>
      </c>
      <c r="G203" t="s">
        <v>839</v>
      </c>
      <c r="H203" t="s">
        <v>106</v>
      </c>
      <c r="I203" s="77">
        <v>369.56</v>
      </c>
      <c r="J203" s="77">
        <v>12794</v>
      </c>
      <c r="K203" s="77">
        <v>0</v>
      </c>
      <c r="L203" s="77">
        <v>174.5633216288</v>
      </c>
      <c r="M203" s="78">
        <v>0</v>
      </c>
      <c r="N203" s="78">
        <v>1.9E-3</v>
      </c>
      <c r="O203" s="78">
        <v>5.9999999999999995E-4</v>
      </c>
    </row>
    <row r="204" spans="2:15">
      <c r="B204" t="s">
        <v>861</v>
      </c>
      <c r="C204" t="s">
        <v>862</v>
      </c>
      <c r="D204" t="s">
        <v>812</v>
      </c>
      <c r="E204" t="s">
        <v>264</v>
      </c>
      <c r="F204" t="s">
        <v>863</v>
      </c>
      <c r="G204" t="s">
        <v>864</v>
      </c>
      <c r="H204" t="s">
        <v>106</v>
      </c>
      <c r="I204" s="77">
        <v>3135.08</v>
      </c>
      <c r="J204" s="77">
        <v>274</v>
      </c>
      <c r="K204" s="77">
        <v>0</v>
      </c>
      <c r="L204" s="77">
        <v>31.7147200864</v>
      </c>
      <c r="M204" s="78">
        <v>0</v>
      </c>
      <c r="N204" s="78">
        <v>2.9999999999999997E-4</v>
      </c>
      <c r="O204" s="78">
        <v>1E-4</v>
      </c>
    </row>
    <row r="205" spans="2:15">
      <c r="B205" t="s">
        <v>865</v>
      </c>
      <c r="C205" t="s">
        <v>866</v>
      </c>
      <c r="D205" t="s">
        <v>807</v>
      </c>
      <c r="E205" t="s">
        <v>264</v>
      </c>
      <c r="F205" t="s">
        <v>867</v>
      </c>
      <c r="G205" t="s">
        <v>864</v>
      </c>
      <c r="H205" t="s">
        <v>106</v>
      </c>
      <c r="I205" s="77">
        <v>5408.01</v>
      </c>
      <c r="J205" s="77">
        <v>283</v>
      </c>
      <c r="K205" s="77">
        <v>0</v>
      </c>
      <c r="L205" s="77">
        <v>56.504835363600002</v>
      </c>
      <c r="M205" s="78">
        <v>0</v>
      </c>
      <c r="N205" s="78">
        <v>5.9999999999999995E-4</v>
      </c>
      <c r="O205" s="78">
        <v>2.0000000000000001E-4</v>
      </c>
    </row>
    <row r="206" spans="2:15">
      <c r="B206" t="s">
        <v>868</v>
      </c>
      <c r="C206" t="s">
        <v>869</v>
      </c>
      <c r="D206" t="s">
        <v>812</v>
      </c>
      <c r="E206" t="s">
        <v>264</v>
      </c>
      <c r="F206" t="s">
        <v>870</v>
      </c>
      <c r="G206" t="s">
        <v>864</v>
      </c>
      <c r="H206" t="s">
        <v>106</v>
      </c>
      <c r="I206" s="77">
        <v>1665.13</v>
      </c>
      <c r="J206" s="77">
        <v>1795</v>
      </c>
      <c r="K206" s="77">
        <v>0</v>
      </c>
      <c r="L206" s="77">
        <v>110.35049628199999</v>
      </c>
      <c r="M206" s="78">
        <v>0</v>
      </c>
      <c r="N206" s="78">
        <v>1.1999999999999999E-3</v>
      </c>
      <c r="O206" s="78">
        <v>4.0000000000000002E-4</v>
      </c>
    </row>
    <row r="207" spans="2:15">
      <c r="B207" t="s">
        <v>871</v>
      </c>
      <c r="C207" t="s">
        <v>872</v>
      </c>
      <c r="D207" t="s">
        <v>807</v>
      </c>
      <c r="E207" t="s">
        <v>264</v>
      </c>
      <c r="F207" t="s">
        <v>873</v>
      </c>
      <c r="G207" t="s">
        <v>874</v>
      </c>
      <c r="H207" t="s">
        <v>106</v>
      </c>
      <c r="I207" s="77">
        <v>179.15</v>
      </c>
      <c r="J207" s="77">
        <v>1256</v>
      </c>
      <c r="K207" s="77">
        <v>0</v>
      </c>
      <c r="L207" s="77">
        <v>8.3074578080000006</v>
      </c>
      <c r="M207" s="78">
        <v>0</v>
      </c>
      <c r="N207" s="78">
        <v>1E-4</v>
      </c>
      <c r="O207" s="78">
        <v>0</v>
      </c>
    </row>
    <row r="208" spans="2:15">
      <c r="B208" t="s">
        <v>875</v>
      </c>
      <c r="C208" t="s">
        <v>876</v>
      </c>
      <c r="D208" t="s">
        <v>812</v>
      </c>
      <c r="E208" t="s">
        <v>264</v>
      </c>
      <c r="F208" t="s">
        <v>877</v>
      </c>
      <c r="G208" t="s">
        <v>123</v>
      </c>
      <c r="H208" t="s">
        <v>106</v>
      </c>
      <c r="I208" s="77">
        <v>2687.21</v>
      </c>
      <c r="J208" s="77">
        <v>485</v>
      </c>
      <c r="K208" s="77">
        <v>0</v>
      </c>
      <c r="L208" s="77">
        <v>48.117719702000002</v>
      </c>
      <c r="M208" s="78">
        <v>0</v>
      </c>
      <c r="N208" s="78">
        <v>5.0000000000000001E-4</v>
      </c>
      <c r="O208" s="78">
        <v>2.0000000000000001E-4</v>
      </c>
    </row>
    <row r="209" spans="2:15">
      <c r="B209" t="s">
        <v>878</v>
      </c>
      <c r="C209" t="s">
        <v>879</v>
      </c>
      <c r="D209" t="s">
        <v>807</v>
      </c>
      <c r="E209" t="s">
        <v>264</v>
      </c>
      <c r="F209" t="s">
        <v>277</v>
      </c>
      <c r="G209" t="s">
        <v>270</v>
      </c>
      <c r="H209" t="s">
        <v>106</v>
      </c>
      <c r="I209" s="77">
        <v>2515.96</v>
      </c>
      <c r="J209" s="77">
        <v>7977</v>
      </c>
      <c r="K209" s="77">
        <v>0</v>
      </c>
      <c r="L209" s="77">
        <v>740.97749300639998</v>
      </c>
      <c r="M209" s="78">
        <v>0</v>
      </c>
      <c r="N209" s="78">
        <v>8.2000000000000007E-3</v>
      </c>
      <c r="O209" s="78">
        <v>2.7000000000000001E-3</v>
      </c>
    </row>
    <row r="210" spans="2:15">
      <c r="B210" t="s">
        <v>880</v>
      </c>
      <c r="C210" t="s">
        <v>881</v>
      </c>
      <c r="D210" t="s">
        <v>812</v>
      </c>
      <c r="E210" t="s">
        <v>264</v>
      </c>
      <c r="F210" t="s">
        <v>294</v>
      </c>
      <c r="G210" t="s">
        <v>295</v>
      </c>
      <c r="H210" t="s">
        <v>106</v>
      </c>
      <c r="I210" s="77">
        <v>15.68</v>
      </c>
      <c r="J210" s="77">
        <v>20996</v>
      </c>
      <c r="K210" s="77">
        <v>2.9100000000000001E-2</v>
      </c>
      <c r="L210" s="77">
        <v>12.1838019776</v>
      </c>
      <c r="M210" s="78">
        <v>0</v>
      </c>
      <c r="N210" s="78">
        <v>1E-4</v>
      </c>
      <c r="O210" s="78">
        <v>0</v>
      </c>
    </row>
    <row r="211" spans="2:15">
      <c r="B211" t="s">
        <v>882</v>
      </c>
      <c r="C211" t="s">
        <v>883</v>
      </c>
      <c r="D211" t="s">
        <v>812</v>
      </c>
      <c r="E211" t="s">
        <v>264</v>
      </c>
      <c r="F211" t="s">
        <v>341</v>
      </c>
      <c r="G211" t="s">
        <v>342</v>
      </c>
      <c r="H211" t="s">
        <v>106</v>
      </c>
      <c r="I211" s="77">
        <v>1748.49</v>
      </c>
      <c r="J211" s="77">
        <v>3705</v>
      </c>
      <c r="K211" s="77">
        <v>0</v>
      </c>
      <c r="L211" s="77">
        <v>239.173499214</v>
      </c>
      <c r="M211" s="78">
        <v>0</v>
      </c>
      <c r="N211" s="78">
        <v>2.5999999999999999E-3</v>
      </c>
      <c r="O211" s="78">
        <v>8.9999999999999998E-4</v>
      </c>
    </row>
    <row r="212" spans="2:15">
      <c r="B212" t="s">
        <v>884</v>
      </c>
      <c r="C212" t="s">
        <v>885</v>
      </c>
      <c r="D212" t="s">
        <v>812</v>
      </c>
      <c r="E212" t="s">
        <v>264</v>
      </c>
      <c r="F212" t="s">
        <v>345</v>
      </c>
      <c r="G212" t="s">
        <v>342</v>
      </c>
      <c r="H212" t="s">
        <v>106</v>
      </c>
      <c r="I212" s="77">
        <v>2355.08</v>
      </c>
      <c r="J212" s="77">
        <v>11437</v>
      </c>
      <c r="K212" s="77">
        <v>0</v>
      </c>
      <c r="L212" s="77">
        <v>994.44204452320002</v>
      </c>
      <c r="M212" s="78">
        <v>1E-4</v>
      </c>
      <c r="N212" s="78">
        <v>1.0999999999999999E-2</v>
      </c>
      <c r="O212" s="78">
        <v>3.5999999999999999E-3</v>
      </c>
    </row>
    <row r="213" spans="2:15">
      <c r="B213" t="s">
        <v>886</v>
      </c>
      <c r="C213" t="s">
        <v>887</v>
      </c>
      <c r="D213" t="s">
        <v>812</v>
      </c>
      <c r="E213" t="s">
        <v>264</v>
      </c>
      <c r="F213" t="s">
        <v>465</v>
      </c>
      <c r="G213" t="s">
        <v>342</v>
      </c>
      <c r="H213" t="s">
        <v>106</v>
      </c>
      <c r="I213" s="77">
        <v>3430.61</v>
      </c>
      <c r="J213" s="77">
        <v>3554</v>
      </c>
      <c r="K213" s="77">
        <v>0</v>
      </c>
      <c r="L213" s="77">
        <v>450.1429627448</v>
      </c>
      <c r="M213" s="78">
        <v>1E-4</v>
      </c>
      <c r="N213" s="78">
        <v>5.0000000000000001E-3</v>
      </c>
      <c r="O213" s="78">
        <v>1.6999999999999999E-3</v>
      </c>
    </row>
    <row r="214" spans="2:15">
      <c r="B214" t="s">
        <v>888</v>
      </c>
      <c r="C214" t="s">
        <v>889</v>
      </c>
      <c r="D214" t="s">
        <v>807</v>
      </c>
      <c r="E214" t="s">
        <v>264</v>
      </c>
      <c r="F214" t="s">
        <v>378</v>
      </c>
      <c r="G214" t="s">
        <v>379</v>
      </c>
      <c r="H214" t="s">
        <v>106</v>
      </c>
      <c r="I214" s="77">
        <v>52921.9</v>
      </c>
      <c r="J214" s="77">
        <v>757</v>
      </c>
      <c r="K214" s="77">
        <v>0</v>
      </c>
      <c r="L214" s="77">
        <v>1479.0845468360001</v>
      </c>
      <c r="M214" s="78">
        <v>0</v>
      </c>
      <c r="N214" s="78">
        <v>1.6299999999999999E-2</v>
      </c>
      <c r="O214" s="78">
        <v>5.4000000000000003E-3</v>
      </c>
    </row>
    <row r="215" spans="2:15">
      <c r="B215" t="s">
        <v>890</v>
      </c>
      <c r="C215" t="s">
        <v>891</v>
      </c>
      <c r="D215" t="s">
        <v>812</v>
      </c>
      <c r="E215" t="s">
        <v>264</v>
      </c>
      <c r="F215" t="s">
        <v>382</v>
      </c>
      <c r="G215" t="s">
        <v>129</v>
      </c>
      <c r="H215" t="s">
        <v>106</v>
      </c>
      <c r="I215" s="77">
        <v>2697.89</v>
      </c>
      <c r="J215" s="77">
        <v>20490</v>
      </c>
      <c r="K215" s="77">
        <v>0</v>
      </c>
      <c r="L215" s="77">
        <v>2040.9289644119999</v>
      </c>
      <c r="M215" s="78">
        <v>0</v>
      </c>
      <c r="N215" s="78">
        <v>2.2499999999999999E-2</v>
      </c>
      <c r="O215" s="78">
        <v>7.4999999999999997E-3</v>
      </c>
    </row>
    <row r="216" spans="2:15">
      <c r="B216" t="s">
        <v>892</v>
      </c>
      <c r="C216" t="s">
        <v>893</v>
      </c>
      <c r="D216" t="s">
        <v>812</v>
      </c>
      <c r="E216" t="s">
        <v>264</v>
      </c>
      <c r="F216" t="s">
        <v>894</v>
      </c>
      <c r="G216" t="s">
        <v>129</v>
      </c>
      <c r="H216" t="s">
        <v>106</v>
      </c>
      <c r="I216" s="77">
        <v>104.41</v>
      </c>
      <c r="J216" s="77">
        <v>2664</v>
      </c>
      <c r="K216" s="77">
        <v>0</v>
      </c>
      <c r="L216" s="77">
        <v>10.2692330208</v>
      </c>
      <c r="M216" s="78">
        <v>0</v>
      </c>
      <c r="N216" s="78">
        <v>1E-4</v>
      </c>
      <c r="O216" s="78">
        <v>0</v>
      </c>
    </row>
    <row r="217" spans="2:15">
      <c r="B217" t="s">
        <v>895</v>
      </c>
      <c r="C217" t="s">
        <v>896</v>
      </c>
      <c r="D217" t="s">
        <v>812</v>
      </c>
      <c r="E217" t="s">
        <v>264</v>
      </c>
      <c r="F217" t="s">
        <v>570</v>
      </c>
      <c r="G217" t="s">
        <v>129</v>
      </c>
      <c r="H217" t="s">
        <v>106</v>
      </c>
      <c r="I217" s="77">
        <v>4386.96</v>
      </c>
      <c r="J217" s="77">
        <v>3087</v>
      </c>
      <c r="K217" s="77">
        <v>0</v>
      </c>
      <c r="L217" s="77">
        <v>499.99078059840002</v>
      </c>
      <c r="M217" s="78">
        <v>1E-4</v>
      </c>
      <c r="N217" s="78">
        <v>5.4999999999999997E-3</v>
      </c>
      <c r="O217" s="78">
        <v>1.8E-3</v>
      </c>
    </row>
    <row r="218" spans="2:15">
      <c r="B218" s="79" t="s">
        <v>260</v>
      </c>
      <c r="E218" s="16"/>
      <c r="F218" s="16"/>
      <c r="G218" s="16"/>
      <c r="I218" s="81">
        <v>92870.45</v>
      </c>
      <c r="K218" s="81">
        <v>13.311870000000001</v>
      </c>
      <c r="L218" s="81">
        <v>13526.282305976849</v>
      </c>
      <c r="N218" s="80">
        <v>0.14899999999999999</v>
      </c>
      <c r="O218" s="80">
        <v>4.9599999999999998E-2</v>
      </c>
    </row>
    <row r="219" spans="2:15">
      <c r="B219" t="s">
        <v>897</v>
      </c>
      <c r="C219" t="s">
        <v>898</v>
      </c>
      <c r="D219" t="s">
        <v>812</v>
      </c>
      <c r="E219" t="s">
        <v>264</v>
      </c>
      <c r="F219" t="s">
        <v>899</v>
      </c>
      <c r="G219" t="s">
        <v>809</v>
      </c>
      <c r="H219" t="s">
        <v>106</v>
      </c>
      <c r="I219" s="77">
        <v>206.24</v>
      </c>
      <c r="J219" s="77">
        <v>25750</v>
      </c>
      <c r="K219" s="77">
        <v>0</v>
      </c>
      <c r="L219" s="77">
        <v>196.07030560000001</v>
      </c>
      <c r="M219" s="78">
        <v>0</v>
      </c>
      <c r="N219" s="78">
        <v>2.2000000000000001E-3</v>
      </c>
      <c r="O219" s="78">
        <v>6.9999999999999999E-4</v>
      </c>
    </row>
    <row r="220" spans="2:15">
      <c r="B220" t="s">
        <v>900</v>
      </c>
      <c r="C220" t="s">
        <v>901</v>
      </c>
      <c r="D220" t="s">
        <v>807</v>
      </c>
      <c r="E220" t="s">
        <v>264</v>
      </c>
      <c r="F220" t="s">
        <v>902</v>
      </c>
      <c r="G220" t="s">
        <v>903</v>
      </c>
      <c r="H220" t="s">
        <v>106</v>
      </c>
      <c r="I220" s="77">
        <v>2320.1999999999998</v>
      </c>
      <c r="J220" s="77">
        <v>2866</v>
      </c>
      <c r="K220" s="77">
        <v>0</v>
      </c>
      <c r="L220" s="77">
        <v>245.506672944</v>
      </c>
      <c r="M220" s="78">
        <v>0</v>
      </c>
      <c r="N220" s="78">
        <v>2.7000000000000001E-3</v>
      </c>
      <c r="O220" s="78">
        <v>8.9999999999999998E-4</v>
      </c>
    </row>
    <row r="221" spans="2:15">
      <c r="B221" t="s">
        <v>904</v>
      </c>
      <c r="C221" t="s">
        <v>905</v>
      </c>
      <c r="D221" t="s">
        <v>807</v>
      </c>
      <c r="E221" t="s">
        <v>264</v>
      </c>
      <c r="F221" t="s">
        <v>906</v>
      </c>
      <c r="G221" t="s">
        <v>903</v>
      </c>
      <c r="H221" t="s">
        <v>106</v>
      </c>
      <c r="I221" s="77">
        <v>476.93</v>
      </c>
      <c r="J221" s="77">
        <v>14343</v>
      </c>
      <c r="K221" s="77">
        <v>0</v>
      </c>
      <c r="L221" s="77">
        <v>252.5552100708</v>
      </c>
      <c r="M221" s="78">
        <v>0</v>
      </c>
      <c r="N221" s="78">
        <v>2.8E-3</v>
      </c>
      <c r="O221" s="78">
        <v>8.9999999999999998E-4</v>
      </c>
    </row>
    <row r="222" spans="2:15">
      <c r="B222" t="s">
        <v>907</v>
      </c>
      <c r="C222" t="s">
        <v>908</v>
      </c>
      <c r="D222" t="s">
        <v>807</v>
      </c>
      <c r="E222" t="s">
        <v>264</v>
      </c>
      <c r="F222" t="s">
        <v>909</v>
      </c>
      <c r="G222" t="s">
        <v>814</v>
      </c>
      <c r="H222" t="s">
        <v>106</v>
      </c>
      <c r="I222" s="77">
        <v>445.99</v>
      </c>
      <c r="J222" s="77">
        <v>12925</v>
      </c>
      <c r="K222" s="77">
        <v>0</v>
      </c>
      <c r="L222" s="77">
        <v>212.82241409</v>
      </c>
      <c r="M222" s="78">
        <v>0</v>
      </c>
      <c r="N222" s="78">
        <v>2.3E-3</v>
      </c>
      <c r="O222" s="78">
        <v>8.0000000000000004E-4</v>
      </c>
    </row>
    <row r="223" spans="2:15">
      <c r="B223" t="s">
        <v>910</v>
      </c>
      <c r="C223" t="s">
        <v>911</v>
      </c>
      <c r="D223" t="s">
        <v>123</v>
      </c>
      <c r="E223" t="s">
        <v>264</v>
      </c>
      <c r="F223" t="s">
        <v>912</v>
      </c>
      <c r="G223" t="s">
        <v>814</v>
      </c>
      <c r="H223" t="s">
        <v>110</v>
      </c>
      <c r="I223" s="77">
        <v>493.5</v>
      </c>
      <c r="J223" s="77">
        <v>13066</v>
      </c>
      <c r="K223" s="77">
        <v>0</v>
      </c>
      <c r="L223" s="77">
        <v>260.07649571399998</v>
      </c>
      <c r="M223" s="78">
        <v>0</v>
      </c>
      <c r="N223" s="78">
        <v>2.8999999999999998E-3</v>
      </c>
      <c r="O223" s="78">
        <v>1E-3</v>
      </c>
    </row>
    <row r="224" spans="2:15">
      <c r="B224" t="s">
        <v>913</v>
      </c>
      <c r="C224" t="s">
        <v>914</v>
      </c>
      <c r="D224" t="s">
        <v>807</v>
      </c>
      <c r="E224" t="s">
        <v>264</v>
      </c>
      <c r="F224" t="s">
        <v>915</v>
      </c>
      <c r="G224" t="s">
        <v>814</v>
      </c>
      <c r="H224" t="s">
        <v>106</v>
      </c>
      <c r="I224" s="77">
        <v>765.67</v>
      </c>
      <c r="J224" s="77">
        <v>21183</v>
      </c>
      <c r="K224" s="77">
        <v>0</v>
      </c>
      <c r="L224" s="77">
        <v>598.81240656119996</v>
      </c>
      <c r="M224" s="78">
        <v>0</v>
      </c>
      <c r="N224" s="78">
        <v>6.6E-3</v>
      </c>
      <c r="O224" s="78">
        <v>2.2000000000000001E-3</v>
      </c>
    </row>
    <row r="225" spans="2:15">
      <c r="B225" t="s">
        <v>916</v>
      </c>
      <c r="C225" t="s">
        <v>917</v>
      </c>
      <c r="D225" t="s">
        <v>123</v>
      </c>
      <c r="E225" t="s">
        <v>264</v>
      </c>
      <c r="F225" t="s">
        <v>918</v>
      </c>
      <c r="G225" t="s">
        <v>814</v>
      </c>
      <c r="H225" t="s">
        <v>110</v>
      </c>
      <c r="I225" s="77">
        <v>786.29</v>
      </c>
      <c r="J225" s="77">
        <v>9570</v>
      </c>
      <c r="K225" s="77">
        <v>0</v>
      </c>
      <c r="L225" s="77">
        <v>303.50509363020001</v>
      </c>
      <c r="M225" s="78">
        <v>0</v>
      </c>
      <c r="N225" s="78">
        <v>3.3E-3</v>
      </c>
      <c r="O225" s="78">
        <v>1.1000000000000001E-3</v>
      </c>
    </row>
    <row r="226" spans="2:15">
      <c r="B226" t="s">
        <v>919</v>
      </c>
      <c r="C226" t="s">
        <v>920</v>
      </c>
      <c r="D226" t="s">
        <v>807</v>
      </c>
      <c r="E226" t="s">
        <v>264</v>
      </c>
      <c r="F226" t="s">
        <v>921</v>
      </c>
      <c r="G226" t="s">
        <v>814</v>
      </c>
      <c r="H226" t="s">
        <v>106</v>
      </c>
      <c r="I226" s="77">
        <v>721.84</v>
      </c>
      <c r="J226" s="77">
        <v>8922</v>
      </c>
      <c r="K226" s="77">
        <v>0</v>
      </c>
      <c r="L226" s="77">
        <v>237.7742692416</v>
      </c>
      <c r="M226" s="78">
        <v>0</v>
      </c>
      <c r="N226" s="78">
        <v>2.5999999999999999E-3</v>
      </c>
      <c r="O226" s="78">
        <v>8.9999999999999998E-4</v>
      </c>
    </row>
    <row r="227" spans="2:15">
      <c r="B227" t="s">
        <v>922</v>
      </c>
      <c r="C227" t="s">
        <v>923</v>
      </c>
      <c r="D227" t="s">
        <v>812</v>
      </c>
      <c r="E227" t="s">
        <v>264</v>
      </c>
      <c r="F227" t="s">
        <v>924</v>
      </c>
      <c r="G227" t="s">
        <v>814</v>
      </c>
      <c r="H227" t="s">
        <v>106</v>
      </c>
      <c r="I227" s="77">
        <v>1151.5999999999999</v>
      </c>
      <c r="J227" s="77">
        <v>1725</v>
      </c>
      <c r="K227" s="77">
        <v>0</v>
      </c>
      <c r="L227" s="77">
        <v>73.341949200000002</v>
      </c>
      <c r="M227" s="78">
        <v>0</v>
      </c>
      <c r="N227" s="78">
        <v>8.0000000000000004E-4</v>
      </c>
      <c r="O227" s="78">
        <v>2.9999999999999997E-4</v>
      </c>
    </row>
    <row r="228" spans="2:15">
      <c r="B228" t="s">
        <v>925</v>
      </c>
      <c r="C228" t="s">
        <v>926</v>
      </c>
      <c r="D228" t="s">
        <v>807</v>
      </c>
      <c r="E228" t="s">
        <v>264</v>
      </c>
      <c r="F228" t="s">
        <v>927</v>
      </c>
      <c r="G228" t="s">
        <v>814</v>
      </c>
      <c r="H228" t="s">
        <v>106</v>
      </c>
      <c r="I228" s="77">
        <v>928.08</v>
      </c>
      <c r="J228" s="77">
        <v>9780</v>
      </c>
      <c r="K228" s="77">
        <v>0</v>
      </c>
      <c r="L228" s="77">
        <v>335.10889900799998</v>
      </c>
      <c r="M228" s="78">
        <v>0</v>
      </c>
      <c r="N228" s="78">
        <v>3.7000000000000002E-3</v>
      </c>
      <c r="O228" s="78">
        <v>1.1999999999999999E-3</v>
      </c>
    </row>
    <row r="229" spans="2:15">
      <c r="B229" t="s">
        <v>928</v>
      </c>
      <c r="C229" t="s">
        <v>929</v>
      </c>
      <c r="D229" t="s">
        <v>123</v>
      </c>
      <c r="E229" t="s">
        <v>264</v>
      </c>
      <c r="F229" t="s">
        <v>930</v>
      </c>
      <c r="G229" t="s">
        <v>814</v>
      </c>
      <c r="H229" t="s">
        <v>110</v>
      </c>
      <c r="I229" s="77">
        <v>1727.26</v>
      </c>
      <c r="J229" s="77">
        <v>10562</v>
      </c>
      <c r="K229" s="77">
        <v>0</v>
      </c>
      <c r="L229" s="77">
        <v>735.82607372007999</v>
      </c>
      <c r="M229" s="78">
        <v>0</v>
      </c>
      <c r="N229" s="78">
        <v>8.0999999999999996E-3</v>
      </c>
      <c r="O229" s="78">
        <v>2.7000000000000001E-3</v>
      </c>
    </row>
    <row r="230" spans="2:15">
      <c r="B230" t="s">
        <v>931</v>
      </c>
      <c r="C230" t="s">
        <v>932</v>
      </c>
      <c r="D230" t="s">
        <v>812</v>
      </c>
      <c r="E230" t="s">
        <v>264</v>
      </c>
      <c r="F230" t="s">
        <v>933</v>
      </c>
      <c r="G230" t="s">
        <v>934</v>
      </c>
      <c r="H230" t="s">
        <v>106</v>
      </c>
      <c r="I230" s="77">
        <v>0.18</v>
      </c>
      <c r="J230" s="77">
        <v>51226000</v>
      </c>
      <c r="K230" s="77">
        <v>0</v>
      </c>
      <c r="L230" s="77">
        <v>340.42750560000002</v>
      </c>
      <c r="M230" s="78">
        <v>0</v>
      </c>
      <c r="N230" s="78">
        <v>3.7000000000000002E-3</v>
      </c>
      <c r="O230" s="78">
        <v>1.1999999999999999E-3</v>
      </c>
    </row>
    <row r="231" spans="2:15">
      <c r="B231" t="s">
        <v>935</v>
      </c>
      <c r="C231" t="s">
        <v>936</v>
      </c>
      <c r="D231" t="s">
        <v>807</v>
      </c>
      <c r="E231" t="s">
        <v>264</v>
      </c>
      <c r="F231" t="s">
        <v>937</v>
      </c>
      <c r="G231" t="s">
        <v>934</v>
      </c>
      <c r="H231" t="s">
        <v>106</v>
      </c>
      <c r="I231" s="77">
        <v>152.62</v>
      </c>
      <c r="J231" s="77">
        <v>68821</v>
      </c>
      <c r="K231" s="77">
        <v>0</v>
      </c>
      <c r="L231" s="77">
        <v>387.78778085840003</v>
      </c>
      <c r="M231" s="78">
        <v>0</v>
      </c>
      <c r="N231" s="78">
        <v>4.3E-3</v>
      </c>
      <c r="O231" s="78">
        <v>1.4E-3</v>
      </c>
    </row>
    <row r="232" spans="2:15">
      <c r="B232" t="s">
        <v>938</v>
      </c>
      <c r="C232" t="s">
        <v>939</v>
      </c>
      <c r="D232" t="s">
        <v>812</v>
      </c>
      <c r="E232" t="s">
        <v>264</v>
      </c>
      <c r="F232" t="s">
        <v>940</v>
      </c>
      <c r="G232" t="s">
        <v>934</v>
      </c>
      <c r="H232" t="s">
        <v>106</v>
      </c>
      <c r="I232" s="77">
        <v>2239.34</v>
      </c>
      <c r="J232" s="77">
        <v>1092</v>
      </c>
      <c r="K232" s="77">
        <v>0</v>
      </c>
      <c r="L232" s="77">
        <v>90.282664617600005</v>
      </c>
      <c r="M232" s="78">
        <v>2.0000000000000001E-4</v>
      </c>
      <c r="N232" s="78">
        <v>1E-3</v>
      </c>
      <c r="O232" s="78">
        <v>2.9999999999999997E-4</v>
      </c>
    </row>
    <row r="233" spans="2:15">
      <c r="B233" t="s">
        <v>941</v>
      </c>
      <c r="C233" t="s">
        <v>942</v>
      </c>
      <c r="D233" t="s">
        <v>807</v>
      </c>
      <c r="E233" t="s">
        <v>264</v>
      </c>
      <c r="F233" t="s">
        <v>943</v>
      </c>
      <c r="G233" t="s">
        <v>934</v>
      </c>
      <c r="H233" t="s">
        <v>106</v>
      </c>
      <c r="I233" s="77">
        <v>1415.76</v>
      </c>
      <c r="J233" s="77">
        <v>8524</v>
      </c>
      <c r="K233" s="77">
        <v>0</v>
      </c>
      <c r="L233" s="77">
        <v>445.54827982080002</v>
      </c>
      <c r="M233" s="78">
        <v>0</v>
      </c>
      <c r="N233" s="78">
        <v>4.8999999999999998E-3</v>
      </c>
      <c r="O233" s="78">
        <v>1.6000000000000001E-3</v>
      </c>
    </row>
    <row r="234" spans="2:15">
      <c r="B234" t="s">
        <v>944</v>
      </c>
      <c r="C234" t="s">
        <v>945</v>
      </c>
      <c r="D234" t="s">
        <v>946</v>
      </c>
      <c r="E234" t="s">
        <v>264</v>
      </c>
      <c r="F234" t="s">
        <v>327</v>
      </c>
      <c r="G234" t="s">
        <v>947</v>
      </c>
      <c r="H234" t="s">
        <v>113</v>
      </c>
      <c r="I234" s="77">
        <v>8886.36</v>
      </c>
      <c r="J234" s="77">
        <v>1006</v>
      </c>
      <c r="K234" s="77">
        <v>9.8638600000000007</v>
      </c>
      <c r="L234" s="77">
        <v>427.49880460072001</v>
      </c>
      <c r="M234" s="78">
        <v>0</v>
      </c>
      <c r="N234" s="78">
        <v>4.7000000000000002E-3</v>
      </c>
      <c r="O234" s="78">
        <v>1.6000000000000001E-3</v>
      </c>
    </row>
    <row r="235" spans="2:15">
      <c r="B235" t="s">
        <v>948</v>
      </c>
      <c r="C235" t="s">
        <v>949</v>
      </c>
      <c r="D235" t="s">
        <v>812</v>
      </c>
      <c r="E235" t="s">
        <v>264</v>
      </c>
      <c r="F235" t="s">
        <v>950</v>
      </c>
      <c r="G235" t="s">
        <v>951</v>
      </c>
      <c r="H235" t="s">
        <v>106</v>
      </c>
      <c r="I235" s="77">
        <v>175.3</v>
      </c>
      <c r="J235" s="77">
        <v>53169</v>
      </c>
      <c r="K235" s="77">
        <v>0</v>
      </c>
      <c r="L235" s="77">
        <v>344.113808844</v>
      </c>
      <c r="M235" s="78">
        <v>0</v>
      </c>
      <c r="N235" s="78">
        <v>3.8E-3</v>
      </c>
      <c r="O235" s="78">
        <v>1.2999999999999999E-3</v>
      </c>
    </row>
    <row r="236" spans="2:15">
      <c r="B236" t="s">
        <v>952</v>
      </c>
      <c r="C236" t="s">
        <v>953</v>
      </c>
      <c r="D236" t="s">
        <v>812</v>
      </c>
      <c r="E236" t="s">
        <v>264</v>
      </c>
      <c r="F236" t="s">
        <v>954</v>
      </c>
      <c r="G236" t="s">
        <v>822</v>
      </c>
      <c r="H236" t="s">
        <v>106</v>
      </c>
      <c r="I236" s="77">
        <v>4478.68</v>
      </c>
      <c r="J236" s="77">
        <v>128</v>
      </c>
      <c r="K236" s="77">
        <v>0</v>
      </c>
      <c r="L236" s="77">
        <v>21.165166796800001</v>
      </c>
      <c r="M236" s="78">
        <v>0</v>
      </c>
      <c r="N236" s="78">
        <v>2.0000000000000001E-4</v>
      </c>
      <c r="O236" s="78">
        <v>1E-4</v>
      </c>
    </row>
    <row r="237" spans="2:15">
      <c r="B237" t="s">
        <v>955</v>
      </c>
      <c r="C237" t="s">
        <v>956</v>
      </c>
      <c r="D237" t="s">
        <v>812</v>
      </c>
      <c r="E237" t="s">
        <v>264</v>
      </c>
      <c r="F237" t="s">
        <v>957</v>
      </c>
      <c r="G237" t="s">
        <v>958</v>
      </c>
      <c r="H237" t="s">
        <v>106</v>
      </c>
      <c r="I237" s="77">
        <v>1146.8800000000001</v>
      </c>
      <c r="J237" s="77">
        <v>12001</v>
      </c>
      <c r="K237" s="77">
        <v>0</v>
      </c>
      <c r="L237" s="77">
        <v>508.15605800959997</v>
      </c>
      <c r="M237" s="78">
        <v>0</v>
      </c>
      <c r="N237" s="78">
        <v>5.5999999999999999E-3</v>
      </c>
      <c r="O237" s="78">
        <v>1.9E-3</v>
      </c>
    </row>
    <row r="238" spans="2:15">
      <c r="B238" t="s">
        <v>959</v>
      </c>
      <c r="C238" t="s">
        <v>960</v>
      </c>
      <c r="D238" t="s">
        <v>807</v>
      </c>
      <c r="E238" t="s">
        <v>264</v>
      </c>
      <c r="F238" t="s">
        <v>961</v>
      </c>
      <c r="G238" t="s">
        <v>958</v>
      </c>
      <c r="H238" t="s">
        <v>106</v>
      </c>
      <c r="I238" s="77">
        <v>6859.63</v>
      </c>
      <c r="J238" s="77">
        <v>323</v>
      </c>
      <c r="K238" s="77">
        <v>0</v>
      </c>
      <c r="L238" s="77">
        <v>81.802185290799997</v>
      </c>
      <c r="M238" s="78">
        <v>0</v>
      </c>
      <c r="N238" s="78">
        <v>8.9999999999999998E-4</v>
      </c>
      <c r="O238" s="78">
        <v>2.9999999999999997E-4</v>
      </c>
    </row>
    <row r="239" spans="2:15">
      <c r="B239" t="s">
        <v>962</v>
      </c>
      <c r="C239" t="s">
        <v>963</v>
      </c>
      <c r="D239" t="s">
        <v>812</v>
      </c>
      <c r="E239" t="s">
        <v>264</v>
      </c>
      <c r="F239" t="s">
        <v>964</v>
      </c>
      <c r="G239" t="s">
        <v>958</v>
      </c>
      <c r="H239" t="s">
        <v>106</v>
      </c>
      <c r="I239" s="77">
        <v>407.32</v>
      </c>
      <c r="J239" s="77">
        <v>28153</v>
      </c>
      <c r="K239" s="77">
        <v>0</v>
      </c>
      <c r="L239" s="77">
        <v>423.3719761232</v>
      </c>
      <c r="M239" s="78">
        <v>0</v>
      </c>
      <c r="N239" s="78">
        <v>4.7000000000000002E-3</v>
      </c>
      <c r="O239" s="78">
        <v>1.6000000000000001E-3</v>
      </c>
    </row>
    <row r="240" spans="2:15">
      <c r="B240" t="s">
        <v>965</v>
      </c>
      <c r="C240" t="s">
        <v>966</v>
      </c>
      <c r="D240" t="s">
        <v>807</v>
      </c>
      <c r="E240" t="s">
        <v>264</v>
      </c>
      <c r="F240" t="s">
        <v>967</v>
      </c>
      <c r="G240" t="s">
        <v>826</v>
      </c>
      <c r="H240" t="s">
        <v>106</v>
      </c>
      <c r="I240" s="77">
        <v>4606.8900000000003</v>
      </c>
      <c r="J240" s="77">
        <v>3612</v>
      </c>
      <c r="K240" s="77">
        <v>0</v>
      </c>
      <c r="L240" s="77">
        <v>614.35200022560002</v>
      </c>
      <c r="M240" s="78">
        <v>0</v>
      </c>
      <c r="N240" s="78">
        <v>6.7999999999999996E-3</v>
      </c>
      <c r="O240" s="78">
        <v>2.3E-3</v>
      </c>
    </row>
    <row r="241" spans="2:15">
      <c r="B241" t="s">
        <v>968</v>
      </c>
      <c r="C241" t="s">
        <v>969</v>
      </c>
      <c r="D241" t="s">
        <v>123</v>
      </c>
      <c r="E241" t="s">
        <v>264</v>
      </c>
      <c r="F241" t="s">
        <v>970</v>
      </c>
      <c r="G241" t="s">
        <v>971</v>
      </c>
      <c r="H241" t="s">
        <v>110</v>
      </c>
      <c r="I241" s="77">
        <v>42771.41</v>
      </c>
      <c r="J241" s="77">
        <v>107.2</v>
      </c>
      <c r="K241" s="77">
        <v>0</v>
      </c>
      <c r="L241" s="77">
        <v>184.93522786076801</v>
      </c>
      <c r="M241" s="78">
        <v>0</v>
      </c>
      <c r="N241" s="78">
        <v>2E-3</v>
      </c>
      <c r="O241" s="78">
        <v>6.9999999999999999E-4</v>
      </c>
    </row>
    <row r="242" spans="2:15">
      <c r="B242" t="s">
        <v>972</v>
      </c>
      <c r="C242" t="s">
        <v>973</v>
      </c>
      <c r="D242" t="s">
        <v>812</v>
      </c>
      <c r="E242" t="s">
        <v>264</v>
      </c>
      <c r="F242" t="s">
        <v>974</v>
      </c>
      <c r="G242" t="s">
        <v>833</v>
      </c>
      <c r="H242" t="s">
        <v>106</v>
      </c>
      <c r="I242" s="77">
        <v>348.03</v>
      </c>
      <c r="J242" s="77">
        <v>12790</v>
      </c>
      <c r="K242" s="77">
        <v>0</v>
      </c>
      <c r="L242" s="77">
        <v>164.342132604</v>
      </c>
      <c r="M242" s="78">
        <v>0</v>
      </c>
      <c r="N242" s="78">
        <v>1.8E-3</v>
      </c>
      <c r="O242" s="78">
        <v>5.9999999999999995E-4</v>
      </c>
    </row>
    <row r="243" spans="2:15">
      <c r="B243" t="s">
        <v>975</v>
      </c>
      <c r="C243" t="s">
        <v>976</v>
      </c>
      <c r="D243" t="s">
        <v>807</v>
      </c>
      <c r="E243" t="s">
        <v>264</v>
      </c>
      <c r="F243" t="s">
        <v>977</v>
      </c>
      <c r="G243" t="s">
        <v>833</v>
      </c>
      <c r="H243" t="s">
        <v>106</v>
      </c>
      <c r="I243" s="77">
        <v>154.68</v>
      </c>
      <c r="J243" s="77">
        <v>30782</v>
      </c>
      <c r="K243" s="77">
        <v>0</v>
      </c>
      <c r="L243" s="77">
        <v>175.7894023392</v>
      </c>
      <c r="M243" s="78">
        <v>0</v>
      </c>
      <c r="N243" s="78">
        <v>1.9E-3</v>
      </c>
      <c r="O243" s="78">
        <v>5.9999999999999995E-4</v>
      </c>
    </row>
    <row r="244" spans="2:15">
      <c r="B244" t="s">
        <v>978</v>
      </c>
      <c r="C244" t="s">
        <v>979</v>
      </c>
      <c r="D244" t="s">
        <v>812</v>
      </c>
      <c r="E244" t="s">
        <v>264</v>
      </c>
      <c r="F244" t="s">
        <v>980</v>
      </c>
      <c r="G244" t="s">
        <v>266</v>
      </c>
      <c r="H244" t="s">
        <v>106</v>
      </c>
      <c r="I244" s="77">
        <v>683.17</v>
      </c>
      <c r="J244" s="77">
        <v>14423</v>
      </c>
      <c r="K244" s="77">
        <v>0</v>
      </c>
      <c r="L244" s="77">
        <v>363.78608479719998</v>
      </c>
      <c r="M244" s="78">
        <v>0</v>
      </c>
      <c r="N244" s="78">
        <v>4.0000000000000001E-3</v>
      </c>
      <c r="O244" s="78">
        <v>1.2999999999999999E-3</v>
      </c>
    </row>
    <row r="245" spans="2:15">
      <c r="B245" t="s">
        <v>981</v>
      </c>
      <c r="C245" t="s">
        <v>982</v>
      </c>
      <c r="D245" t="s">
        <v>983</v>
      </c>
      <c r="E245" t="s">
        <v>264</v>
      </c>
      <c r="F245" t="s">
        <v>984</v>
      </c>
      <c r="G245" t="s">
        <v>266</v>
      </c>
      <c r="H245" t="s">
        <v>110</v>
      </c>
      <c r="I245" s="77">
        <v>288.74</v>
      </c>
      <c r="J245" s="77">
        <v>66840</v>
      </c>
      <c r="K245" s="77">
        <v>0</v>
      </c>
      <c r="L245" s="77">
        <v>778.42125745440001</v>
      </c>
      <c r="M245" s="78">
        <v>0</v>
      </c>
      <c r="N245" s="78">
        <v>8.6E-3</v>
      </c>
      <c r="O245" s="78">
        <v>2.8999999999999998E-3</v>
      </c>
    </row>
    <row r="246" spans="2:15">
      <c r="B246" t="s">
        <v>985</v>
      </c>
      <c r="C246" t="s">
        <v>986</v>
      </c>
      <c r="D246" t="s">
        <v>812</v>
      </c>
      <c r="E246" t="s">
        <v>264</v>
      </c>
      <c r="F246" t="s">
        <v>987</v>
      </c>
      <c r="G246" t="s">
        <v>266</v>
      </c>
      <c r="H246" t="s">
        <v>106</v>
      </c>
      <c r="I246" s="77">
        <v>201.08</v>
      </c>
      <c r="J246" s="77">
        <v>86257</v>
      </c>
      <c r="K246" s="77">
        <v>3.42245</v>
      </c>
      <c r="L246" s="77">
        <v>643.78351511519998</v>
      </c>
      <c r="M246" s="78">
        <v>0</v>
      </c>
      <c r="N246" s="78">
        <v>7.1000000000000004E-3</v>
      </c>
      <c r="O246" s="78">
        <v>2.3999999999999998E-3</v>
      </c>
    </row>
    <row r="247" spans="2:15">
      <c r="B247" t="s">
        <v>988</v>
      </c>
      <c r="C247" t="s">
        <v>989</v>
      </c>
      <c r="D247" t="s">
        <v>812</v>
      </c>
      <c r="E247" t="s">
        <v>264</v>
      </c>
      <c r="F247" t="s">
        <v>990</v>
      </c>
      <c r="G247" t="s">
        <v>266</v>
      </c>
      <c r="H247" t="s">
        <v>106</v>
      </c>
      <c r="I247" s="77">
        <v>172.73</v>
      </c>
      <c r="J247" s="77">
        <v>40822</v>
      </c>
      <c r="K247" s="77">
        <v>2.5559999999999999E-2</v>
      </c>
      <c r="L247" s="77">
        <v>260.35527549519998</v>
      </c>
      <c r="M247" s="78">
        <v>0</v>
      </c>
      <c r="N247" s="78">
        <v>2.8999999999999998E-3</v>
      </c>
      <c r="O247" s="78">
        <v>1E-3</v>
      </c>
    </row>
    <row r="248" spans="2:15">
      <c r="B248" t="s">
        <v>991</v>
      </c>
      <c r="C248" t="s">
        <v>992</v>
      </c>
      <c r="D248" t="s">
        <v>812</v>
      </c>
      <c r="E248" t="s">
        <v>264</v>
      </c>
      <c r="F248" t="s">
        <v>993</v>
      </c>
      <c r="G248" t="s">
        <v>266</v>
      </c>
      <c r="H248" t="s">
        <v>106</v>
      </c>
      <c r="I248" s="77">
        <v>696.06</v>
      </c>
      <c r="J248" s="77">
        <v>11806</v>
      </c>
      <c r="K248" s="77">
        <v>0</v>
      </c>
      <c r="L248" s="77">
        <v>303.39690657120002</v>
      </c>
      <c r="M248" s="78">
        <v>0</v>
      </c>
      <c r="N248" s="78">
        <v>3.3E-3</v>
      </c>
      <c r="O248" s="78">
        <v>1.1000000000000001E-3</v>
      </c>
    </row>
    <row r="249" spans="2:15">
      <c r="B249" t="s">
        <v>994</v>
      </c>
      <c r="C249" t="s">
        <v>995</v>
      </c>
      <c r="D249" t="s">
        <v>807</v>
      </c>
      <c r="E249" t="s">
        <v>264</v>
      </c>
      <c r="F249" t="s">
        <v>996</v>
      </c>
      <c r="G249" t="s">
        <v>266</v>
      </c>
      <c r="H249" t="s">
        <v>106</v>
      </c>
      <c r="I249" s="77">
        <v>1405.01</v>
      </c>
      <c r="J249" s="77">
        <v>10064</v>
      </c>
      <c r="K249" s="77">
        <v>0</v>
      </c>
      <c r="L249" s="77">
        <v>522.04956202879998</v>
      </c>
      <c r="M249" s="78">
        <v>0</v>
      </c>
      <c r="N249" s="78">
        <v>5.7999999999999996E-3</v>
      </c>
      <c r="O249" s="78">
        <v>1.9E-3</v>
      </c>
    </row>
    <row r="250" spans="2:15">
      <c r="B250" t="s">
        <v>997</v>
      </c>
      <c r="C250" t="s">
        <v>998</v>
      </c>
      <c r="D250" t="s">
        <v>812</v>
      </c>
      <c r="E250" t="s">
        <v>264</v>
      </c>
      <c r="F250" t="s">
        <v>999</v>
      </c>
      <c r="G250" t="s">
        <v>839</v>
      </c>
      <c r="H250" t="s">
        <v>106</v>
      </c>
      <c r="I250" s="77">
        <v>232.22</v>
      </c>
      <c r="J250" s="77">
        <v>14399</v>
      </c>
      <c r="K250" s="77">
        <v>0</v>
      </c>
      <c r="L250" s="77">
        <v>123.45072499760001</v>
      </c>
      <c r="M250" s="78">
        <v>0</v>
      </c>
      <c r="N250" s="78">
        <v>1.4E-3</v>
      </c>
      <c r="O250" s="78">
        <v>5.0000000000000001E-4</v>
      </c>
    </row>
    <row r="251" spans="2:15">
      <c r="B251" t="s">
        <v>1000</v>
      </c>
      <c r="C251" t="s">
        <v>1001</v>
      </c>
      <c r="D251" t="s">
        <v>807</v>
      </c>
      <c r="E251" t="s">
        <v>264</v>
      </c>
      <c r="F251" t="s">
        <v>1002</v>
      </c>
      <c r="G251" t="s">
        <v>839</v>
      </c>
      <c r="H251" t="s">
        <v>106</v>
      </c>
      <c r="I251" s="77">
        <v>451.15</v>
      </c>
      <c r="J251" s="77">
        <v>5099</v>
      </c>
      <c r="K251" s="77">
        <v>0</v>
      </c>
      <c r="L251" s="77">
        <v>84.931279341999996</v>
      </c>
      <c r="M251" s="78">
        <v>0</v>
      </c>
      <c r="N251" s="78">
        <v>8.9999999999999998E-4</v>
      </c>
      <c r="O251" s="78">
        <v>2.9999999999999997E-4</v>
      </c>
    </row>
    <row r="252" spans="2:15">
      <c r="B252" t="s">
        <v>1003</v>
      </c>
      <c r="C252" t="s">
        <v>1004</v>
      </c>
      <c r="D252" t="s">
        <v>812</v>
      </c>
      <c r="E252" t="s">
        <v>264</v>
      </c>
      <c r="F252" t="s">
        <v>1005</v>
      </c>
      <c r="G252" t="s">
        <v>839</v>
      </c>
      <c r="H252" t="s">
        <v>106</v>
      </c>
      <c r="I252" s="77">
        <v>403.64</v>
      </c>
      <c r="J252" s="77">
        <v>7509</v>
      </c>
      <c r="K252" s="77">
        <v>0</v>
      </c>
      <c r="L252" s="77">
        <v>111.90203749920001</v>
      </c>
      <c r="M252" s="78">
        <v>0</v>
      </c>
      <c r="N252" s="78">
        <v>1.1999999999999999E-3</v>
      </c>
      <c r="O252" s="78">
        <v>4.0000000000000002E-4</v>
      </c>
    </row>
    <row r="253" spans="2:15">
      <c r="B253" t="s">
        <v>1006</v>
      </c>
      <c r="C253" t="s">
        <v>1007</v>
      </c>
      <c r="D253" t="s">
        <v>807</v>
      </c>
      <c r="E253" t="s">
        <v>264</v>
      </c>
      <c r="F253" t="s">
        <v>1008</v>
      </c>
      <c r="G253" t="s">
        <v>839</v>
      </c>
      <c r="H253" t="s">
        <v>106</v>
      </c>
      <c r="I253" s="77">
        <v>244.91</v>
      </c>
      <c r="J253" s="77">
        <v>38767</v>
      </c>
      <c r="K253" s="77">
        <v>0</v>
      </c>
      <c r="L253" s="77">
        <v>350.53420681239999</v>
      </c>
      <c r="M253" s="78">
        <v>0</v>
      </c>
      <c r="N253" s="78">
        <v>3.8999999999999998E-3</v>
      </c>
      <c r="O253" s="78">
        <v>1.2999999999999999E-3</v>
      </c>
    </row>
    <row r="254" spans="2:15">
      <c r="B254" t="s">
        <v>1009</v>
      </c>
      <c r="C254" t="s">
        <v>1010</v>
      </c>
      <c r="D254" t="s">
        <v>812</v>
      </c>
      <c r="E254" t="s">
        <v>264</v>
      </c>
      <c r="F254" t="s">
        <v>1011</v>
      </c>
      <c r="G254" t="s">
        <v>839</v>
      </c>
      <c r="H254" t="s">
        <v>106</v>
      </c>
      <c r="I254" s="77">
        <v>417.64</v>
      </c>
      <c r="J254" s="77">
        <v>33505</v>
      </c>
      <c r="K254" s="77">
        <v>0</v>
      </c>
      <c r="L254" s="77">
        <v>516.62260114399999</v>
      </c>
      <c r="M254" s="78">
        <v>0</v>
      </c>
      <c r="N254" s="78">
        <v>5.7000000000000002E-3</v>
      </c>
      <c r="O254" s="78">
        <v>1.9E-3</v>
      </c>
    </row>
    <row r="255" spans="2:15">
      <c r="B255" t="s">
        <v>1012</v>
      </c>
      <c r="C255" t="s">
        <v>1013</v>
      </c>
      <c r="D255" t="s">
        <v>812</v>
      </c>
      <c r="E255" t="s">
        <v>264</v>
      </c>
      <c r="F255" t="s">
        <v>1014</v>
      </c>
      <c r="G255" t="s">
        <v>839</v>
      </c>
      <c r="H255" t="s">
        <v>106</v>
      </c>
      <c r="I255" s="77">
        <v>427.71</v>
      </c>
      <c r="J255" s="77">
        <v>25333</v>
      </c>
      <c r="K255" s="77">
        <v>0</v>
      </c>
      <c r="L255" s="77">
        <v>400.03475071560001</v>
      </c>
      <c r="M255" s="78">
        <v>0</v>
      </c>
      <c r="N255" s="78">
        <v>4.4000000000000003E-3</v>
      </c>
      <c r="O255" s="78">
        <v>1.5E-3</v>
      </c>
    </row>
    <row r="256" spans="2:15">
      <c r="B256" t="s">
        <v>1015</v>
      </c>
      <c r="C256" t="s">
        <v>1016</v>
      </c>
      <c r="D256" t="s">
        <v>812</v>
      </c>
      <c r="E256" t="s">
        <v>264</v>
      </c>
      <c r="F256" t="s">
        <v>1017</v>
      </c>
      <c r="G256" t="s">
        <v>839</v>
      </c>
      <c r="H256" t="s">
        <v>106</v>
      </c>
      <c r="I256" s="77">
        <v>1551.86</v>
      </c>
      <c r="J256" s="77">
        <v>1486</v>
      </c>
      <c r="K256" s="77">
        <v>0</v>
      </c>
      <c r="L256" s="77">
        <v>85.139881403199993</v>
      </c>
      <c r="M256" s="78">
        <v>0</v>
      </c>
      <c r="N256" s="78">
        <v>8.9999999999999998E-4</v>
      </c>
      <c r="O256" s="78">
        <v>2.9999999999999997E-4</v>
      </c>
    </row>
    <row r="257" spans="2:15">
      <c r="B257" t="s">
        <v>1018</v>
      </c>
      <c r="C257" t="s">
        <v>1019</v>
      </c>
      <c r="D257" t="s">
        <v>807</v>
      </c>
      <c r="E257" t="s">
        <v>264</v>
      </c>
      <c r="F257" t="s">
        <v>1020</v>
      </c>
      <c r="G257" t="s">
        <v>839</v>
      </c>
      <c r="H257" t="s">
        <v>106</v>
      </c>
      <c r="I257" s="77">
        <v>399.59</v>
      </c>
      <c r="J257" s="77">
        <v>23432</v>
      </c>
      <c r="K257" s="77">
        <v>0</v>
      </c>
      <c r="L257" s="77">
        <v>345.68908112960003</v>
      </c>
      <c r="M257" s="78">
        <v>0</v>
      </c>
      <c r="N257" s="78">
        <v>3.8E-3</v>
      </c>
      <c r="O257" s="78">
        <v>1.2999999999999999E-3</v>
      </c>
    </row>
    <row r="258" spans="2:15">
      <c r="B258" t="s">
        <v>1021</v>
      </c>
      <c r="C258" t="s">
        <v>1022</v>
      </c>
      <c r="D258" t="s">
        <v>807</v>
      </c>
      <c r="E258" t="s">
        <v>264</v>
      </c>
      <c r="F258" t="s">
        <v>1023</v>
      </c>
      <c r="G258" t="s">
        <v>864</v>
      </c>
      <c r="H258" t="s">
        <v>106</v>
      </c>
      <c r="I258" s="77">
        <v>283.58</v>
      </c>
      <c r="J258" s="77">
        <v>7615</v>
      </c>
      <c r="K258" s="77">
        <v>0</v>
      </c>
      <c r="L258" s="77">
        <v>79.727325964000002</v>
      </c>
      <c r="M258" s="78">
        <v>0</v>
      </c>
      <c r="N258" s="78">
        <v>8.9999999999999998E-4</v>
      </c>
      <c r="O258" s="78">
        <v>2.9999999999999997E-4</v>
      </c>
    </row>
    <row r="259" spans="2:15">
      <c r="B259" t="s">
        <v>1024</v>
      </c>
      <c r="C259" t="s">
        <v>1025</v>
      </c>
      <c r="D259" t="s">
        <v>807</v>
      </c>
      <c r="E259" t="s">
        <v>264</v>
      </c>
      <c r="F259" t="s">
        <v>1026</v>
      </c>
      <c r="G259" t="s">
        <v>864</v>
      </c>
      <c r="H259" t="s">
        <v>106</v>
      </c>
      <c r="I259" s="77">
        <v>580.04999999999995</v>
      </c>
      <c r="J259" s="77">
        <v>3614</v>
      </c>
      <c r="K259" s="77">
        <v>0</v>
      </c>
      <c r="L259" s="77">
        <v>77.395421843999998</v>
      </c>
      <c r="M259" s="78">
        <v>0</v>
      </c>
      <c r="N259" s="78">
        <v>8.9999999999999998E-4</v>
      </c>
      <c r="O259" s="78">
        <v>2.9999999999999997E-4</v>
      </c>
    </row>
    <row r="260" spans="2:15">
      <c r="B260" t="s">
        <v>1027</v>
      </c>
      <c r="C260" t="s">
        <v>1028</v>
      </c>
      <c r="D260" t="s">
        <v>123</v>
      </c>
      <c r="E260" t="s">
        <v>264</v>
      </c>
      <c r="F260" t="s">
        <v>1029</v>
      </c>
      <c r="G260" t="s">
        <v>864</v>
      </c>
      <c r="H260" t="s">
        <v>106</v>
      </c>
      <c r="I260" s="77">
        <v>94.35</v>
      </c>
      <c r="J260" s="77">
        <v>138300</v>
      </c>
      <c r="K260" s="77">
        <v>0</v>
      </c>
      <c r="L260" s="77">
        <v>481.75449659999998</v>
      </c>
      <c r="M260" s="78">
        <v>0</v>
      </c>
      <c r="N260" s="78">
        <v>5.3E-3</v>
      </c>
      <c r="O260" s="78">
        <v>1.8E-3</v>
      </c>
    </row>
    <row r="261" spans="2:15">
      <c r="B261" t="s">
        <v>1030</v>
      </c>
      <c r="C261" t="s">
        <v>1031</v>
      </c>
      <c r="D261" t="s">
        <v>807</v>
      </c>
      <c r="E261" t="s">
        <v>264</v>
      </c>
      <c r="F261" t="s">
        <v>1032</v>
      </c>
      <c r="G261" t="s">
        <v>123</v>
      </c>
      <c r="H261" t="s">
        <v>106</v>
      </c>
      <c r="I261" s="77">
        <v>221.71</v>
      </c>
      <c r="J261" s="77">
        <v>9645</v>
      </c>
      <c r="K261" s="77">
        <v>0</v>
      </c>
      <c r="L261" s="77">
        <v>78.949467713999994</v>
      </c>
      <c r="M261" s="78">
        <v>0</v>
      </c>
      <c r="N261" s="78">
        <v>8.9999999999999998E-4</v>
      </c>
      <c r="O261" s="78">
        <v>2.9999999999999997E-4</v>
      </c>
    </row>
    <row r="262" spans="2:15">
      <c r="B262" t="s">
        <v>1033</v>
      </c>
      <c r="C262" t="s">
        <v>1034</v>
      </c>
      <c r="D262" t="s">
        <v>123</v>
      </c>
      <c r="E262" t="s">
        <v>264</v>
      </c>
      <c r="F262" t="s">
        <v>1035</v>
      </c>
      <c r="G262" t="s">
        <v>581</v>
      </c>
      <c r="H262" t="s">
        <v>110</v>
      </c>
      <c r="I262" s="77">
        <v>448.57</v>
      </c>
      <c r="J262" s="77">
        <v>14226</v>
      </c>
      <c r="K262" s="77">
        <v>0</v>
      </c>
      <c r="L262" s="77">
        <v>257.38564597788002</v>
      </c>
      <c r="M262" s="78">
        <v>0</v>
      </c>
      <c r="N262" s="78">
        <v>2.8E-3</v>
      </c>
      <c r="O262" s="78">
        <v>8.9999999999999998E-4</v>
      </c>
    </row>
    <row r="263" spans="2:15">
      <c r="B263" t="s">
        <v>222</v>
      </c>
      <c r="E263" s="16"/>
      <c r="F263" s="16"/>
      <c r="G263" s="16"/>
    </row>
    <row r="264" spans="2:15">
      <c r="B264" t="s">
        <v>253</v>
      </c>
      <c r="E264" s="16"/>
      <c r="F264" s="16"/>
      <c r="G264" s="16"/>
    </row>
    <row r="265" spans="2:15">
      <c r="B265" t="s">
        <v>254</v>
      </c>
      <c r="E265" s="16"/>
      <c r="F265" s="16"/>
      <c r="G265" s="16"/>
    </row>
    <row r="266" spans="2:15">
      <c r="B266" t="s">
        <v>255</v>
      </c>
      <c r="E266" s="16"/>
      <c r="F266" s="16"/>
      <c r="G266" s="16"/>
    </row>
    <row r="267" spans="2:15">
      <c r="B267" t="s">
        <v>256</v>
      </c>
      <c r="E267" s="16"/>
      <c r="F267" s="16"/>
      <c r="G267" s="16"/>
    </row>
    <row r="268" spans="2:15">
      <c r="E268" s="16"/>
      <c r="F268" s="16"/>
      <c r="G268" s="16"/>
    </row>
    <row r="269" spans="2:15">
      <c r="E269" s="16"/>
      <c r="F269" s="16"/>
      <c r="G269" s="16"/>
    </row>
    <row r="270" spans="2:15">
      <c r="E270" s="16"/>
      <c r="F270" s="16"/>
      <c r="G270" s="16"/>
    </row>
    <row r="271" spans="2:15">
      <c r="B271" s="16"/>
      <c r="E271" s="16"/>
      <c r="F271" s="16"/>
      <c r="G271" s="16"/>
    </row>
    <row r="272" spans="2:15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K9 C1:C4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 s="1" customFormat="1">
      <c r="B1" s="2" t="s">
        <v>0</v>
      </c>
      <c r="C1" s="103">
        <v>45106</v>
      </c>
    </row>
    <row r="2" spans="2:63" s="1" customFormat="1">
      <c r="B2" s="2" t="s">
        <v>1</v>
      </c>
      <c r="C2" s="12" t="s">
        <v>1708</v>
      </c>
    </row>
    <row r="3" spans="2:63" s="1" customFormat="1">
      <c r="B3" s="2" t="s">
        <v>2</v>
      </c>
      <c r="C3" s="104" t="s">
        <v>1709</v>
      </c>
    </row>
    <row r="4" spans="2:63" s="1" customFormat="1">
      <c r="B4" s="2" t="s">
        <v>3</v>
      </c>
      <c r="C4" s="105" t="s">
        <v>197</v>
      </c>
    </row>
    <row r="6" spans="2:63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2"/>
      <c r="BK6" s="19"/>
    </row>
    <row r="7" spans="2:63" ht="26.25" customHeight="1">
      <c r="B7" s="100" t="s">
        <v>194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2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1379107.37</v>
      </c>
      <c r="I11" s="7"/>
      <c r="J11" s="75">
        <v>0</v>
      </c>
      <c r="K11" s="75">
        <v>82136.760896971929</v>
      </c>
      <c r="L11" s="7"/>
      <c r="M11" s="76">
        <v>1</v>
      </c>
      <c r="N11" s="76">
        <v>0.3014</v>
      </c>
      <c r="O11" s="35"/>
      <c r="BH11" s="16"/>
      <c r="BI11" s="19"/>
      <c r="BK11" s="16"/>
    </row>
    <row r="12" spans="2:63">
      <c r="B12" s="79" t="s">
        <v>202</v>
      </c>
      <c r="D12" s="16"/>
      <c r="E12" s="16"/>
      <c r="F12" s="16"/>
      <c r="G12" s="16"/>
      <c r="H12" s="81">
        <v>642011.36</v>
      </c>
      <c r="J12" s="81">
        <v>0</v>
      </c>
      <c r="K12" s="81">
        <v>20223.736014599999</v>
      </c>
      <c r="M12" s="80">
        <v>0.2462</v>
      </c>
      <c r="N12" s="80">
        <v>7.4200000000000002E-2</v>
      </c>
    </row>
    <row r="13" spans="2:63">
      <c r="B13" s="79" t="s">
        <v>1036</v>
      </c>
      <c r="D13" s="16"/>
      <c r="E13" s="16"/>
      <c r="F13" s="16"/>
      <c r="G13" s="16"/>
      <c r="H13" s="81">
        <v>642011.36</v>
      </c>
      <c r="J13" s="81">
        <v>0</v>
      </c>
      <c r="K13" s="81">
        <v>20223.736014599999</v>
      </c>
      <c r="M13" s="80">
        <v>0.2462</v>
      </c>
      <c r="N13" s="80">
        <v>7.4200000000000002E-2</v>
      </c>
    </row>
    <row r="14" spans="2:63">
      <c r="B14" t="s">
        <v>1037</v>
      </c>
      <c r="C14" t="s">
        <v>1038</v>
      </c>
      <c r="D14" t="s">
        <v>100</v>
      </c>
      <c r="E14" t="s">
        <v>1039</v>
      </c>
      <c r="F14" t="s">
        <v>1040</v>
      </c>
      <c r="G14" t="s">
        <v>102</v>
      </c>
      <c r="H14" s="77">
        <v>104610</v>
      </c>
      <c r="I14" s="77">
        <v>1775</v>
      </c>
      <c r="J14" s="77">
        <v>0</v>
      </c>
      <c r="K14" s="77">
        <v>1856.8275000000001</v>
      </c>
      <c r="L14" s="78">
        <v>2.8999999999999998E-3</v>
      </c>
      <c r="M14" s="78">
        <v>2.2599999999999999E-2</v>
      </c>
      <c r="N14" s="78">
        <v>6.7999999999999996E-3</v>
      </c>
    </row>
    <row r="15" spans="2:63">
      <c r="B15" t="s">
        <v>1041</v>
      </c>
      <c r="C15" t="s">
        <v>1042</v>
      </c>
      <c r="D15" t="s">
        <v>100</v>
      </c>
      <c r="E15" t="s">
        <v>1039</v>
      </c>
      <c r="F15" t="s">
        <v>1040</v>
      </c>
      <c r="G15" t="s">
        <v>102</v>
      </c>
      <c r="H15" s="77">
        <v>40551.72</v>
      </c>
      <c r="I15" s="77">
        <v>3159</v>
      </c>
      <c r="J15" s="77">
        <v>0</v>
      </c>
      <c r="K15" s="77">
        <v>1281.0288347999999</v>
      </c>
      <c r="L15" s="78">
        <v>5.9999999999999995E-4</v>
      </c>
      <c r="M15" s="78">
        <v>1.5599999999999999E-2</v>
      </c>
      <c r="N15" s="78">
        <v>4.7000000000000002E-3</v>
      </c>
    </row>
    <row r="16" spans="2:63">
      <c r="B16" t="s">
        <v>1043</v>
      </c>
      <c r="C16" t="s">
        <v>1044</v>
      </c>
      <c r="D16" t="s">
        <v>100</v>
      </c>
      <c r="E16" t="s">
        <v>1039</v>
      </c>
      <c r="F16" t="s">
        <v>1040</v>
      </c>
      <c r="G16" t="s">
        <v>102</v>
      </c>
      <c r="H16" s="77">
        <v>148323.79999999999</v>
      </c>
      <c r="I16" s="77">
        <v>1753</v>
      </c>
      <c r="J16" s="77">
        <v>0</v>
      </c>
      <c r="K16" s="77">
        <v>2600.1162140000001</v>
      </c>
      <c r="L16" s="78">
        <v>1.5E-3</v>
      </c>
      <c r="M16" s="78">
        <v>3.1699999999999999E-2</v>
      </c>
      <c r="N16" s="78">
        <v>9.4999999999999998E-3</v>
      </c>
    </row>
    <row r="17" spans="2:14">
      <c r="B17" t="s">
        <v>1045</v>
      </c>
      <c r="C17" t="s">
        <v>1046</v>
      </c>
      <c r="D17" t="s">
        <v>100</v>
      </c>
      <c r="E17" t="s">
        <v>1047</v>
      </c>
      <c r="F17" t="s">
        <v>1040</v>
      </c>
      <c r="G17" t="s">
        <v>102</v>
      </c>
      <c r="H17" s="77">
        <v>44733</v>
      </c>
      <c r="I17" s="77">
        <v>1763</v>
      </c>
      <c r="J17" s="77">
        <v>0</v>
      </c>
      <c r="K17" s="77">
        <v>788.64278999999999</v>
      </c>
      <c r="L17" s="78">
        <v>8.0000000000000004E-4</v>
      </c>
      <c r="M17" s="78">
        <v>9.5999999999999992E-3</v>
      </c>
      <c r="N17" s="78">
        <v>2.8999999999999998E-3</v>
      </c>
    </row>
    <row r="18" spans="2:14">
      <c r="B18" t="s">
        <v>1048</v>
      </c>
      <c r="C18" t="s">
        <v>1049</v>
      </c>
      <c r="D18" t="s">
        <v>100</v>
      </c>
      <c r="E18" t="s">
        <v>1047</v>
      </c>
      <c r="F18" t="s">
        <v>1040</v>
      </c>
      <c r="G18" t="s">
        <v>102</v>
      </c>
      <c r="H18" s="77">
        <v>76829.55</v>
      </c>
      <c r="I18" s="77">
        <v>3100</v>
      </c>
      <c r="J18" s="77">
        <v>0</v>
      </c>
      <c r="K18" s="77">
        <v>2381.71605</v>
      </c>
      <c r="L18" s="78">
        <v>5.0000000000000001E-4</v>
      </c>
      <c r="M18" s="78">
        <v>2.9000000000000001E-2</v>
      </c>
      <c r="N18" s="78">
        <v>8.6999999999999994E-3</v>
      </c>
    </row>
    <row r="19" spans="2:14">
      <c r="B19" t="s">
        <v>1050</v>
      </c>
      <c r="C19" t="s">
        <v>1051</v>
      </c>
      <c r="D19" t="s">
        <v>100</v>
      </c>
      <c r="E19" t="s">
        <v>1047</v>
      </c>
      <c r="F19" t="s">
        <v>1040</v>
      </c>
      <c r="G19" t="s">
        <v>102</v>
      </c>
      <c r="H19" s="77">
        <v>146590.96</v>
      </c>
      <c r="I19" s="77">
        <v>1757</v>
      </c>
      <c r="J19" s="77">
        <v>0</v>
      </c>
      <c r="K19" s="77">
        <v>2575.6031671999999</v>
      </c>
      <c r="L19" s="78">
        <v>8.0000000000000004E-4</v>
      </c>
      <c r="M19" s="78">
        <v>3.1399999999999997E-2</v>
      </c>
      <c r="N19" s="78">
        <v>9.4999999999999998E-3</v>
      </c>
    </row>
    <row r="20" spans="2:14">
      <c r="B20" t="s">
        <v>1052</v>
      </c>
      <c r="C20" t="s">
        <v>1053</v>
      </c>
      <c r="D20" t="s">
        <v>100</v>
      </c>
      <c r="E20" t="s">
        <v>1047</v>
      </c>
      <c r="F20" t="s">
        <v>1040</v>
      </c>
      <c r="G20" t="s">
        <v>102</v>
      </c>
      <c r="H20" s="77">
        <v>18513.759999999998</v>
      </c>
      <c r="I20" s="77">
        <v>1732</v>
      </c>
      <c r="J20" s="77">
        <v>0</v>
      </c>
      <c r="K20" s="77">
        <v>320.65832319999998</v>
      </c>
      <c r="L20" s="78">
        <v>2.0000000000000001E-4</v>
      </c>
      <c r="M20" s="78">
        <v>3.8999999999999998E-3</v>
      </c>
      <c r="N20" s="78">
        <v>1.1999999999999999E-3</v>
      </c>
    </row>
    <row r="21" spans="2:14">
      <c r="B21" t="s">
        <v>1054</v>
      </c>
      <c r="C21" t="s">
        <v>1055</v>
      </c>
      <c r="D21" t="s">
        <v>100</v>
      </c>
      <c r="E21" t="s">
        <v>1056</v>
      </c>
      <c r="F21" t="s">
        <v>1040</v>
      </c>
      <c r="G21" t="s">
        <v>102</v>
      </c>
      <c r="H21" s="77">
        <v>18484.96</v>
      </c>
      <c r="I21" s="77">
        <v>3114</v>
      </c>
      <c r="J21" s="77">
        <v>0</v>
      </c>
      <c r="K21" s="77">
        <v>575.62165440000001</v>
      </c>
      <c r="L21" s="78">
        <v>2.0000000000000001E-4</v>
      </c>
      <c r="M21" s="78">
        <v>7.0000000000000001E-3</v>
      </c>
      <c r="N21" s="78">
        <v>2.0999999999999999E-3</v>
      </c>
    </row>
    <row r="22" spans="2:14">
      <c r="B22" t="s">
        <v>1057</v>
      </c>
      <c r="C22" t="s">
        <v>1058</v>
      </c>
      <c r="D22" t="s">
        <v>100</v>
      </c>
      <c r="E22" t="s">
        <v>1059</v>
      </c>
      <c r="F22" t="s">
        <v>1040</v>
      </c>
      <c r="G22" t="s">
        <v>102</v>
      </c>
      <c r="H22" s="77">
        <v>2678.99</v>
      </c>
      <c r="I22" s="77">
        <v>30560</v>
      </c>
      <c r="J22" s="77">
        <v>0</v>
      </c>
      <c r="K22" s="77">
        <v>818.699344</v>
      </c>
      <c r="L22" s="78">
        <v>4.0000000000000002E-4</v>
      </c>
      <c r="M22" s="78">
        <v>0.01</v>
      </c>
      <c r="N22" s="78">
        <v>3.0000000000000001E-3</v>
      </c>
    </row>
    <row r="23" spans="2:14">
      <c r="B23" t="s">
        <v>1060</v>
      </c>
      <c r="C23" t="s">
        <v>1061</v>
      </c>
      <c r="D23" t="s">
        <v>100</v>
      </c>
      <c r="E23" t="s">
        <v>1059</v>
      </c>
      <c r="F23" t="s">
        <v>1040</v>
      </c>
      <c r="G23" t="s">
        <v>102</v>
      </c>
      <c r="H23" s="77">
        <v>21593.65</v>
      </c>
      <c r="I23" s="77">
        <v>17510</v>
      </c>
      <c r="J23" s="77">
        <v>0</v>
      </c>
      <c r="K23" s="77">
        <v>3781.0481150000001</v>
      </c>
      <c r="L23" s="78">
        <v>6.9999999999999999E-4</v>
      </c>
      <c r="M23" s="78">
        <v>4.5999999999999999E-2</v>
      </c>
      <c r="N23" s="78">
        <v>1.3899999999999999E-2</v>
      </c>
    </row>
    <row r="24" spans="2:14">
      <c r="B24" t="s">
        <v>1062</v>
      </c>
      <c r="C24" t="s">
        <v>1063</v>
      </c>
      <c r="D24" t="s">
        <v>100</v>
      </c>
      <c r="E24" t="s">
        <v>1059</v>
      </c>
      <c r="F24" t="s">
        <v>1040</v>
      </c>
      <c r="G24" t="s">
        <v>102</v>
      </c>
      <c r="H24" s="77">
        <v>1986.97</v>
      </c>
      <c r="I24" s="77">
        <v>17260</v>
      </c>
      <c r="J24" s="77">
        <v>0</v>
      </c>
      <c r="K24" s="77">
        <v>342.95102200000002</v>
      </c>
      <c r="L24" s="78">
        <v>2.9999999999999997E-4</v>
      </c>
      <c r="M24" s="78">
        <v>4.1999999999999997E-3</v>
      </c>
      <c r="N24" s="78">
        <v>1.2999999999999999E-3</v>
      </c>
    </row>
    <row r="25" spans="2:14">
      <c r="B25" t="s">
        <v>1064</v>
      </c>
      <c r="C25" t="s">
        <v>1065</v>
      </c>
      <c r="D25" t="s">
        <v>100</v>
      </c>
      <c r="E25" t="s">
        <v>1059</v>
      </c>
      <c r="F25" t="s">
        <v>1040</v>
      </c>
      <c r="G25" t="s">
        <v>102</v>
      </c>
      <c r="H25" s="77">
        <v>17114</v>
      </c>
      <c r="I25" s="77">
        <v>16950</v>
      </c>
      <c r="J25" s="77">
        <v>0</v>
      </c>
      <c r="K25" s="77">
        <v>2900.8229999999999</v>
      </c>
      <c r="L25" s="78">
        <v>1.5E-3</v>
      </c>
      <c r="M25" s="78">
        <v>3.5299999999999998E-2</v>
      </c>
      <c r="N25" s="78">
        <v>1.06E-2</v>
      </c>
    </row>
    <row r="26" spans="2:14">
      <c r="B26" s="79" t="s">
        <v>1066</v>
      </c>
      <c r="D26" s="16"/>
      <c r="E26" s="16"/>
      <c r="F26" s="16"/>
      <c r="G26" s="16"/>
      <c r="H26" s="81">
        <v>0</v>
      </c>
      <c r="J26" s="81">
        <v>0</v>
      </c>
      <c r="K26" s="81">
        <v>0</v>
      </c>
      <c r="M26" s="80">
        <v>0</v>
      </c>
      <c r="N26" s="80">
        <v>0</v>
      </c>
    </row>
    <row r="27" spans="2:14">
      <c r="B27" t="s">
        <v>209</v>
      </c>
      <c r="C27" t="s">
        <v>209</v>
      </c>
      <c r="D27" s="16"/>
      <c r="E27" s="16"/>
      <c r="F27" t="s">
        <v>209</v>
      </c>
      <c r="G27" t="s">
        <v>209</v>
      </c>
      <c r="H27" s="77">
        <v>0</v>
      </c>
      <c r="I27" s="77">
        <v>0</v>
      </c>
      <c r="K27" s="77">
        <v>0</v>
      </c>
      <c r="L27" s="78">
        <v>0</v>
      </c>
      <c r="M27" s="78">
        <v>0</v>
      </c>
      <c r="N27" s="78">
        <v>0</v>
      </c>
    </row>
    <row r="28" spans="2:14">
      <c r="B28" s="79" t="s">
        <v>1067</v>
      </c>
      <c r="D28" s="16"/>
      <c r="E28" s="16"/>
      <c r="F28" s="16"/>
      <c r="G28" s="16"/>
      <c r="H28" s="81">
        <v>0</v>
      </c>
      <c r="J28" s="81">
        <v>0</v>
      </c>
      <c r="K28" s="81">
        <v>0</v>
      </c>
      <c r="M28" s="80">
        <v>0</v>
      </c>
      <c r="N28" s="80">
        <v>0</v>
      </c>
    </row>
    <row r="29" spans="2:14">
      <c r="B29" t="s">
        <v>209</v>
      </c>
      <c r="C29" t="s">
        <v>209</v>
      </c>
      <c r="D29" s="16"/>
      <c r="E29" s="16"/>
      <c r="F29" t="s">
        <v>209</v>
      </c>
      <c r="G29" t="s">
        <v>209</v>
      </c>
      <c r="H29" s="77">
        <v>0</v>
      </c>
      <c r="I29" s="77">
        <v>0</v>
      </c>
      <c r="K29" s="77">
        <v>0</v>
      </c>
      <c r="L29" s="78">
        <v>0</v>
      </c>
      <c r="M29" s="78">
        <v>0</v>
      </c>
      <c r="N29" s="78">
        <v>0</v>
      </c>
    </row>
    <row r="30" spans="2:14">
      <c r="B30" s="79" t="s">
        <v>1068</v>
      </c>
      <c r="D30" s="16"/>
      <c r="E30" s="16"/>
      <c r="F30" s="16"/>
      <c r="G30" s="16"/>
      <c r="H30" s="81">
        <v>0</v>
      </c>
      <c r="J30" s="81">
        <v>0</v>
      </c>
      <c r="K30" s="81">
        <v>0</v>
      </c>
      <c r="M30" s="80">
        <v>0</v>
      </c>
      <c r="N30" s="80">
        <v>0</v>
      </c>
    </row>
    <row r="31" spans="2:14">
      <c r="B31" t="s">
        <v>209</v>
      </c>
      <c r="C31" t="s">
        <v>209</v>
      </c>
      <c r="D31" s="16"/>
      <c r="E31" s="16"/>
      <c r="F31" t="s">
        <v>209</v>
      </c>
      <c r="G31" t="s">
        <v>209</v>
      </c>
      <c r="H31" s="77">
        <v>0</v>
      </c>
      <c r="I31" s="77">
        <v>0</v>
      </c>
      <c r="K31" s="77">
        <v>0</v>
      </c>
      <c r="L31" s="78">
        <v>0</v>
      </c>
      <c r="M31" s="78">
        <v>0</v>
      </c>
      <c r="N31" s="78">
        <v>0</v>
      </c>
    </row>
    <row r="32" spans="2:14">
      <c r="B32" s="79" t="s">
        <v>261</v>
      </c>
      <c r="D32" s="16"/>
      <c r="E32" s="16"/>
      <c r="F32" s="16"/>
      <c r="G32" s="16"/>
      <c r="H32" s="81">
        <v>0</v>
      </c>
      <c r="J32" s="81">
        <v>0</v>
      </c>
      <c r="K32" s="81">
        <v>0</v>
      </c>
      <c r="M32" s="80">
        <v>0</v>
      </c>
      <c r="N32" s="80">
        <v>0</v>
      </c>
    </row>
    <row r="33" spans="2:14">
      <c r="B33" t="s">
        <v>209</v>
      </c>
      <c r="C33" t="s">
        <v>209</v>
      </c>
      <c r="D33" s="16"/>
      <c r="E33" s="16"/>
      <c r="F33" t="s">
        <v>209</v>
      </c>
      <c r="G33" t="s">
        <v>209</v>
      </c>
      <c r="H33" s="77">
        <v>0</v>
      </c>
      <c r="I33" s="77">
        <v>0</v>
      </c>
      <c r="K33" s="77">
        <v>0</v>
      </c>
      <c r="L33" s="78">
        <v>0</v>
      </c>
      <c r="M33" s="78">
        <v>0</v>
      </c>
      <c r="N33" s="78">
        <v>0</v>
      </c>
    </row>
    <row r="34" spans="2:14">
      <c r="B34" s="79" t="s">
        <v>1069</v>
      </c>
      <c r="D34" s="16"/>
      <c r="E34" s="16"/>
      <c r="F34" s="16"/>
      <c r="G34" s="16"/>
      <c r="H34" s="81">
        <v>0</v>
      </c>
      <c r="J34" s="81">
        <v>0</v>
      </c>
      <c r="K34" s="81">
        <v>0</v>
      </c>
      <c r="M34" s="80">
        <v>0</v>
      </c>
      <c r="N34" s="80">
        <v>0</v>
      </c>
    </row>
    <row r="35" spans="2:14">
      <c r="B35" t="s">
        <v>209</v>
      </c>
      <c r="C35" t="s">
        <v>209</v>
      </c>
      <c r="D35" s="16"/>
      <c r="E35" s="16"/>
      <c r="F35" t="s">
        <v>209</v>
      </c>
      <c r="G35" t="s">
        <v>209</v>
      </c>
      <c r="H35" s="77">
        <v>0</v>
      </c>
      <c r="I35" s="77">
        <v>0</v>
      </c>
      <c r="K35" s="77">
        <v>0</v>
      </c>
      <c r="L35" s="78">
        <v>0</v>
      </c>
      <c r="M35" s="78">
        <v>0</v>
      </c>
      <c r="N35" s="78">
        <v>0</v>
      </c>
    </row>
    <row r="36" spans="2:14">
      <c r="B36" s="79" t="s">
        <v>220</v>
      </c>
      <c r="D36" s="16"/>
      <c r="E36" s="16"/>
      <c r="F36" s="16"/>
      <c r="G36" s="16"/>
      <c r="H36" s="81">
        <v>737096.01</v>
      </c>
      <c r="J36" s="81">
        <v>0</v>
      </c>
      <c r="K36" s="81">
        <v>61913.024882371938</v>
      </c>
      <c r="M36" s="80">
        <v>0.75380000000000003</v>
      </c>
      <c r="N36" s="80">
        <v>0.22720000000000001</v>
      </c>
    </row>
    <row r="37" spans="2:14">
      <c r="B37" s="79" t="s">
        <v>1070</v>
      </c>
      <c r="D37" s="16"/>
      <c r="E37" s="16"/>
      <c r="F37" s="16"/>
      <c r="G37" s="16"/>
      <c r="H37" s="81">
        <v>737096.01</v>
      </c>
      <c r="J37" s="81">
        <v>0</v>
      </c>
      <c r="K37" s="81">
        <v>61913.024882371938</v>
      </c>
      <c r="M37" s="80">
        <v>0.75380000000000003</v>
      </c>
      <c r="N37" s="80">
        <v>0.22720000000000001</v>
      </c>
    </row>
    <row r="38" spans="2:14">
      <c r="B38" t="s">
        <v>1071</v>
      </c>
      <c r="C38" t="s">
        <v>1072</v>
      </c>
      <c r="D38" t="s">
        <v>946</v>
      </c>
      <c r="E38" t="s">
        <v>1073</v>
      </c>
      <c r="F38" t="s">
        <v>1040</v>
      </c>
      <c r="G38" t="s">
        <v>106</v>
      </c>
      <c r="H38" s="77">
        <v>24104.33</v>
      </c>
      <c r="I38" s="77">
        <v>995</v>
      </c>
      <c r="J38" s="77">
        <v>0</v>
      </c>
      <c r="K38" s="77">
        <v>885.482204282</v>
      </c>
      <c r="L38" s="78">
        <v>1E-4</v>
      </c>
      <c r="M38" s="78">
        <v>1.0800000000000001E-2</v>
      </c>
      <c r="N38" s="78">
        <v>3.2000000000000002E-3</v>
      </c>
    </row>
    <row r="39" spans="2:14">
      <c r="B39" t="s">
        <v>1074</v>
      </c>
      <c r="C39" t="s">
        <v>1075</v>
      </c>
      <c r="D39" t="s">
        <v>123</v>
      </c>
      <c r="E39" t="s">
        <v>1076</v>
      </c>
      <c r="F39" t="s">
        <v>1040</v>
      </c>
      <c r="G39" t="s">
        <v>106</v>
      </c>
      <c r="H39" s="77">
        <v>17550.689999999999</v>
      </c>
      <c r="I39" s="77">
        <v>6301</v>
      </c>
      <c r="J39" s="77">
        <v>0</v>
      </c>
      <c r="K39" s="77">
        <v>4082.8682627148</v>
      </c>
      <c r="L39" s="78">
        <v>4.0000000000000002E-4</v>
      </c>
      <c r="M39" s="78">
        <v>4.9700000000000001E-2</v>
      </c>
      <c r="N39" s="78">
        <v>1.4999999999999999E-2</v>
      </c>
    </row>
    <row r="40" spans="2:14">
      <c r="B40" t="s">
        <v>1077</v>
      </c>
      <c r="C40" t="s">
        <v>1078</v>
      </c>
      <c r="D40" t="s">
        <v>807</v>
      </c>
      <c r="E40" t="s">
        <v>1079</v>
      </c>
      <c r="F40" t="s">
        <v>1040</v>
      </c>
      <c r="G40" t="s">
        <v>106</v>
      </c>
      <c r="H40" s="77">
        <v>1856.16</v>
      </c>
      <c r="I40" s="77">
        <v>6472</v>
      </c>
      <c r="J40" s="77">
        <v>0</v>
      </c>
      <c r="K40" s="77">
        <v>443.5224528384</v>
      </c>
      <c r="L40" s="78">
        <v>0</v>
      </c>
      <c r="M40" s="78">
        <v>5.4000000000000003E-3</v>
      </c>
      <c r="N40" s="78">
        <v>1.6000000000000001E-3</v>
      </c>
    </row>
    <row r="41" spans="2:14">
      <c r="B41" t="s">
        <v>1080</v>
      </c>
      <c r="C41" t="s">
        <v>1081</v>
      </c>
      <c r="D41" t="s">
        <v>946</v>
      </c>
      <c r="E41" t="s">
        <v>937</v>
      </c>
      <c r="F41" t="s">
        <v>1040</v>
      </c>
      <c r="G41" t="s">
        <v>106</v>
      </c>
      <c r="H41" s="77">
        <v>27378.39</v>
      </c>
      <c r="I41" s="77">
        <v>442.7</v>
      </c>
      <c r="J41" s="77">
        <v>0</v>
      </c>
      <c r="K41" s="77">
        <v>447.48565730076001</v>
      </c>
      <c r="L41" s="78">
        <v>0</v>
      </c>
      <c r="M41" s="78">
        <v>5.4000000000000003E-3</v>
      </c>
      <c r="N41" s="78">
        <v>1.6000000000000001E-3</v>
      </c>
    </row>
    <row r="42" spans="2:14">
      <c r="B42" t="s">
        <v>1082</v>
      </c>
      <c r="C42" t="s">
        <v>1083</v>
      </c>
      <c r="D42" t="s">
        <v>946</v>
      </c>
      <c r="E42" t="s">
        <v>937</v>
      </c>
      <c r="F42" t="s">
        <v>1040</v>
      </c>
      <c r="G42" t="s">
        <v>106</v>
      </c>
      <c r="H42" s="77">
        <v>132086.18</v>
      </c>
      <c r="I42" s="77">
        <v>782.8</v>
      </c>
      <c r="J42" s="77">
        <v>0</v>
      </c>
      <c r="K42" s="77">
        <v>3817.4195181116802</v>
      </c>
      <c r="L42" s="78">
        <v>2.0000000000000001E-4</v>
      </c>
      <c r="M42" s="78">
        <v>4.65E-2</v>
      </c>
      <c r="N42" s="78">
        <v>1.4E-2</v>
      </c>
    </row>
    <row r="43" spans="2:14">
      <c r="B43" t="s">
        <v>1084</v>
      </c>
      <c r="C43" t="s">
        <v>1085</v>
      </c>
      <c r="D43" t="s">
        <v>1086</v>
      </c>
      <c r="E43" t="s">
        <v>937</v>
      </c>
      <c r="F43" t="s">
        <v>1040</v>
      </c>
      <c r="G43" t="s">
        <v>201</v>
      </c>
      <c r="H43" s="77">
        <v>32052.97</v>
      </c>
      <c r="I43" s="77">
        <v>1925.6517999999996</v>
      </c>
      <c r="J43" s="77">
        <v>0</v>
      </c>
      <c r="K43" s="77">
        <v>290.159161925852</v>
      </c>
      <c r="L43" s="78">
        <v>1E-4</v>
      </c>
      <c r="M43" s="78">
        <v>3.5000000000000001E-3</v>
      </c>
      <c r="N43" s="78">
        <v>1.1000000000000001E-3</v>
      </c>
    </row>
    <row r="44" spans="2:14">
      <c r="B44" t="s">
        <v>1087</v>
      </c>
      <c r="C44" t="s">
        <v>1088</v>
      </c>
      <c r="D44" t="s">
        <v>123</v>
      </c>
      <c r="E44" t="s">
        <v>937</v>
      </c>
      <c r="F44" t="s">
        <v>1040</v>
      </c>
      <c r="G44" t="s">
        <v>110</v>
      </c>
      <c r="H44" s="77">
        <v>46789.31</v>
      </c>
      <c r="I44" s="77">
        <v>2866.5</v>
      </c>
      <c r="J44" s="77">
        <v>0</v>
      </c>
      <c r="K44" s="77">
        <v>5409.6588846764098</v>
      </c>
      <c r="L44" s="78">
        <v>2.0000000000000001E-4</v>
      </c>
      <c r="M44" s="78">
        <v>6.59E-2</v>
      </c>
      <c r="N44" s="78">
        <v>1.9900000000000001E-2</v>
      </c>
    </row>
    <row r="45" spans="2:14">
      <c r="B45" t="s">
        <v>1089</v>
      </c>
      <c r="C45" t="s">
        <v>1090</v>
      </c>
      <c r="D45" t="s">
        <v>123</v>
      </c>
      <c r="E45" t="s">
        <v>937</v>
      </c>
      <c r="F45" t="s">
        <v>1040</v>
      </c>
      <c r="G45" t="s">
        <v>106</v>
      </c>
      <c r="H45" s="77">
        <v>4412.97</v>
      </c>
      <c r="I45" s="77">
        <v>3758</v>
      </c>
      <c r="J45" s="77">
        <v>0</v>
      </c>
      <c r="K45" s="77">
        <v>612.27911131919996</v>
      </c>
      <c r="L45" s="78">
        <v>1E-4</v>
      </c>
      <c r="M45" s="78">
        <v>7.4999999999999997E-3</v>
      </c>
      <c r="N45" s="78">
        <v>2.2000000000000001E-3</v>
      </c>
    </row>
    <row r="46" spans="2:14">
      <c r="B46" t="s">
        <v>1091</v>
      </c>
      <c r="C46" t="s">
        <v>1092</v>
      </c>
      <c r="D46" t="s">
        <v>946</v>
      </c>
      <c r="E46" t="s">
        <v>937</v>
      </c>
      <c r="F46" t="s">
        <v>1040</v>
      </c>
      <c r="G46" t="s">
        <v>106</v>
      </c>
      <c r="H46" s="77">
        <v>42060.85</v>
      </c>
      <c r="I46" s="77">
        <v>481.2</v>
      </c>
      <c r="J46" s="77">
        <v>0</v>
      </c>
      <c r="K46" s="77">
        <v>747.24902325840003</v>
      </c>
      <c r="L46" s="78">
        <v>4.0000000000000002E-4</v>
      </c>
      <c r="M46" s="78">
        <v>9.1000000000000004E-3</v>
      </c>
      <c r="N46" s="78">
        <v>2.7000000000000001E-3</v>
      </c>
    </row>
    <row r="47" spans="2:14">
      <c r="B47" t="s">
        <v>1093</v>
      </c>
      <c r="C47" t="s">
        <v>1094</v>
      </c>
      <c r="D47" t="s">
        <v>946</v>
      </c>
      <c r="E47" t="s">
        <v>937</v>
      </c>
      <c r="F47" t="s">
        <v>1040</v>
      </c>
      <c r="G47" t="s">
        <v>106</v>
      </c>
      <c r="H47" s="77">
        <v>4913.67</v>
      </c>
      <c r="I47" s="77">
        <v>3849.75</v>
      </c>
      <c r="J47" s="77">
        <v>0</v>
      </c>
      <c r="K47" s="77">
        <v>698.39352796590003</v>
      </c>
      <c r="L47" s="78">
        <v>0</v>
      </c>
      <c r="M47" s="78">
        <v>8.5000000000000006E-3</v>
      </c>
      <c r="N47" s="78">
        <v>2.5999999999999999E-3</v>
      </c>
    </row>
    <row r="48" spans="2:14">
      <c r="B48" t="s">
        <v>1095</v>
      </c>
      <c r="C48" t="s">
        <v>1096</v>
      </c>
      <c r="D48" t="s">
        <v>123</v>
      </c>
      <c r="E48" t="s">
        <v>937</v>
      </c>
      <c r="F48" t="s">
        <v>1040</v>
      </c>
      <c r="G48" t="s">
        <v>110</v>
      </c>
      <c r="H48" s="77">
        <v>37381.040000000001</v>
      </c>
      <c r="I48" s="77">
        <v>650.5</v>
      </c>
      <c r="J48" s="77">
        <v>0</v>
      </c>
      <c r="K48" s="77">
        <v>980.77632721767998</v>
      </c>
      <c r="L48" s="78">
        <v>2.0000000000000001E-4</v>
      </c>
      <c r="M48" s="78">
        <v>1.1900000000000001E-2</v>
      </c>
      <c r="N48" s="78">
        <v>3.5999999999999999E-3</v>
      </c>
    </row>
    <row r="49" spans="2:14">
      <c r="B49" t="s">
        <v>1097</v>
      </c>
      <c r="C49" t="s">
        <v>1098</v>
      </c>
      <c r="D49" t="s">
        <v>946</v>
      </c>
      <c r="E49" t="s">
        <v>937</v>
      </c>
      <c r="F49" t="s">
        <v>1040</v>
      </c>
      <c r="G49" t="s">
        <v>106</v>
      </c>
      <c r="H49" s="77">
        <v>60415.51</v>
      </c>
      <c r="I49" s="77">
        <v>1016</v>
      </c>
      <c r="J49" s="77">
        <v>0</v>
      </c>
      <c r="K49" s="77">
        <v>2266.2292792672001</v>
      </c>
      <c r="L49" s="78">
        <v>2.9999999999999997E-4</v>
      </c>
      <c r="M49" s="78">
        <v>2.76E-2</v>
      </c>
      <c r="N49" s="78">
        <v>8.3000000000000001E-3</v>
      </c>
    </row>
    <row r="50" spans="2:14">
      <c r="B50" t="s">
        <v>1099</v>
      </c>
      <c r="C50" t="s">
        <v>1100</v>
      </c>
      <c r="D50" t="s">
        <v>807</v>
      </c>
      <c r="E50" t="s">
        <v>937</v>
      </c>
      <c r="F50" t="s">
        <v>1040</v>
      </c>
      <c r="G50" t="s">
        <v>106</v>
      </c>
      <c r="H50" s="77">
        <v>1985.81</v>
      </c>
      <c r="I50" s="77">
        <v>34200</v>
      </c>
      <c r="J50" s="77">
        <v>0</v>
      </c>
      <c r="K50" s="77">
        <v>2507.4107978400002</v>
      </c>
      <c r="L50" s="78">
        <v>1E-4</v>
      </c>
      <c r="M50" s="78">
        <v>3.0499999999999999E-2</v>
      </c>
      <c r="N50" s="78">
        <v>9.1999999999999998E-3</v>
      </c>
    </row>
    <row r="51" spans="2:14">
      <c r="B51" t="s">
        <v>1101</v>
      </c>
      <c r="C51" t="s">
        <v>1102</v>
      </c>
      <c r="D51" t="s">
        <v>123</v>
      </c>
      <c r="E51" t="s">
        <v>937</v>
      </c>
      <c r="F51" t="s">
        <v>1040</v>
      </c>
      <c r="G51" t="s">
        <v>106</v>
      </c>
      <c r="H51" s="77">
        <v>13026.11</v>
      </c>
      <c r="I51" s="77">
        <v>707.75</v>
      </c>
      <c r="J51" s="77">
        <v>0</v>
      </c>
      <c r="K51" s="77">
        <v>340.3739476943</v>
      </c>
      <c r="L51" s="78">
        <v>0</v>
      </c>
      <c r="M51" s="78">
        <v>4.1000000000000003E-3</v>
      </c>
      <c r="N51" s="78">
        <v>1.1999999999999999E-3</v>
      </c>
    </row>
    <row r="52" spans="2:14">
      <c r="B52" t="s">
        <v>1103</v>
      </c>
      <c r="C52" t="s">
        <v>1104</v>
      </c>
      <c r="D52" t="s">
        <v>123</v>
      </c>
      <c r="E52" t="s">
        <v>937</v>
      </c>
      <c r="F52" t="s">
        <v>1040</v>
      </c>
      <c r="G52" t="s">
        <v>110</v>
      </c>
      <c r="H52" s="77">
        <v>1008</v>
      </c>
      <c r="I52" s="77">
        <v>7368</v>
      </c>
      <c r="J52" s="77">
        <v>0</v>
      </c>
      <c r="K52" s="77">
        <v>299.55835929599999</v>
      </c>
      <c r="L52" s="78">
        <v>2.9999999999999997E-4</v>
      </c>
      <c r="M52" s="78">
        <v>3.5999999999999999E-3</v>
      </c>
      <c r="N52" s="78">
        <v>1.1000000000000001E-3</v>
      </c>
    </row>
    <row r="53" spans="2:14">
      <c r="B53" t="s">
        <v>1105</v>
      </c>
      <c r="C53" t="s">
        <v>1106</v>
      </c>
      <c r="D53" t="s">
        <v>807</v>
      </c>
      <c r="E53" t="s">
        <v>1107</v>
      </c>
      <c r="F53" t="s">
        <v>1040</v>
      </c>
      <c r="G53" t="s">
        <v>106</v>
      </c>
      <c r="H53" s="77">
        <v>12289.53</v>
      </c>
      <c r="I53" s="77">
        <v>6443</v>
      </c>
      <c r="J53" s="77">
        <v>0</v>
      </c>
      <c r="K53" s="77">
        <v>2923.3788308868002</v>
      </c>
      <c r="L53" s="78">
        <v>1E-4</v>
      </c>
      <c r="M53" s="78">
        <v>3.56E-2</v>
      </c>
      <c r="N53" s="78">
        <v>1.0699999999999999E-2</v>
      </c>
    </row>
    <row r="54" spans="2:14">
      <c r="B54" t="s">
        <v>1108</v>
      </c>
      <c r="C54" t="s">
        <v>1109</v>
      </c>
      <c r="D54" t="s">
        <v>807</v>
      </c>
      <c r="E54" t="s">
        <v>1110</v>
      </c>
      <c r="F54" t="s">
        <v>1040</v>
      </c>
      <c r="G54" t="s">
        <v>106</v>
      </c>
      <c r="H54" s="77">
        <v>4363.43</v>
      </c>
      <c r="I54" s="77">
        <v>7353</v>
      </c>
      <c r="J54" s="77">
        <v>0</v>
      </c>
      <c r="K54" s="77">
        <v>1184.5523851667999</v>
      </c>
      <c r="L54" s="78">
        <v>0</v>
      </c>
      <c r="M54" s="78">
        <v>1.44E-2</v>
      </c>
      <c r="N54" s="78">
        <v>4.3E-3</v>
      </c>
    </row>
    <row r="55" spans="2:14">
      <c r="B55" t="s">
        <v>1111</v>
      </c>
      <c r="C55" t="s">
        <v>1112</v>
      </c>
      <c r="D55" t="s">
        <v>123</v>
      </c>
      <c r="E55" t="s">
        <v>1113</v>
      </c>
      <c r="F55" t="s">
        <v>1040</v>
      </c>
      <c r="G55" t="s">
        <v>116</v>
      </c>
      <c r="H55" s="77">
        <v>16276.21</v>
      </c>
      <c r="I55" s="77">
        <v>4966.410000000008</v>
      </c>
      <c r="J55" s="77">
        <v>0</v>
      </c>
      <c r="K55" s="77">
        <v>2250.5894744980401</v>
      </c>
      <c r="L55" s="78">
        <v>2.0000000000000001E-4</v>
      </c>
      <c r="M55" s="78">
        <v>2.7400000000000001E-2</v>
      </c>
      <c r="N55" s="78">
        <v>8.3000000000000001E-3</v>
      </c>
    </row>
    <row r="56" spans="2:14">
      <c r="B56" t="s">
        <v>1114</v>
      </c>
      <c r="C56" t="s">
        <v>1115</v>
      </c>
      <c r="D56" t="s">
        <v>812</v>
      </c>
      <c r="E56" t="s">
        <v>1116</v>
      </c>
      <c r="F56" t="s">
        <v>1040</v>
      </c>
      <c r="G56" t="s">
        <v>106</v>
      </c>
      <c r="H56" s="77">
        <v>4547.6000000000004</v>
      </c>
      <c r="I56" s="77">
        <v>2414</v>
      </c>
      <c r="J56" s="77">
        <v>0</v>
      </c>
      <c r="K56" s="77">
        <v>405.30430428800003</v>
      </c>
      <c r="L56" s="78">
        <v>2.0000000000000001E-4</v>
      </c>
      <c r="M56" s="78">
        <v>4.8999999999999998E-3</v>
      </c>
      <c r="N56" s="78">
        <v>1.5E-3</v>
      </c>
    </row>
    <row r="57" spans="2:14">
      <c r="B57" t="s">
        <v>1117</v>
      </c>
      <c r="C57" t="s">
        <v>1118</v>
      </c>
      <c r="D57" t="s">
        <v>123</v>
      </c>
      <c r="E57" t="s">
        <v>1119</v>
      </c>
      <c r="F57" t="s">
        <v>1040</v>
      </c>
      <c r="G57" t="s">
        <v>106</v>
      </c>
      <c r="H57" s="77">
        <v>3415.85</v>
      </c>
      <c r="I57" s="77">
        <v>4608.5</v>
      </c>
      <c r="J57" s="77">
        <v>0</v>
      </c>
      <c r="K57" s="77">
        <v>581.19259924699998</v>
      </c>
      <c r="L57" s="78">
        <v>4.0000000000000002E-4</v>
      </c>
      <c r="M57" s="78">
        <v>7.1000000000000004E-3</v>
      </c>
      <c r="N57" s="78">
        <v>2.0999999999999999E-3</v>
      </c>
    </row>
    <row r="58" spans="2:14">
      <c r="B58" t="s">
        <v>1120</v>
      </c>
      <c r="C58" t="s">
        <v>1121</v>
      </c>
      <c r="D58" t="s">
        <v>807</v>
      </c>
      <c r="E58" t="s">
        <v>1119</v>
      </c>
      <c r="F58" t="s">
        <v>1040</v>
      </c>
      <c r="G58" t="s">
        <v>106</v>
      </c>
      <c r="H58" s="77">
        <v>9652.0400000000009</v>
      </c>
      <c r="I58" s="77">
        <v>5945.5</v>
      </c>
      <c r="J58" s="77">
        <v>0</v>
      </c>
      <c r="K58" s="77">
        <v>2118.6986450344002</v>
      </c>
      <c r="L58" s="78">
        <v>2.9999999999999997E-4</v>
      </c>
      <c r="M58" s="78">
        <v>2.58E-2</v>
      </c>
      <c r="N58" s="78">
        <v>7.7999999999999996E-3</v>
      </c>
    </row>
    <row r="59" spans="2:14">
      <c r="B59" t="s">
        <v>1122</v>
      </c>
      <c r="C59" t="s">
        <v>1123</v>
      </c>
      <c r="D59" t="s">
        <v>123</v>
      </c>
      <c r="E59" t="s">
        <v>1124</v>
      </c>
      <c r="F59" t="s">
        <v>1040</v>
      </c>
      <c r="G59" t="s">
        <v>110</v>
      </c>
      <c r="H59" s="77">
        <v>10173.879999999999</v>
      </c>
      <c r="I59" s="77">
        <v>20573</v>
      </c>
      <c r="J59" s="77">
        <v>0</v>
      </c>
      <c r="K59" s="77">
        <v>8442.1979455021592</v>
      </c>
      <c r="L59" s="78">
        <v>4.0000000000000002E-4</v>
      </c>
      <c r="M59" s="78">
        <v>0.1028</v>
      </c>
      <c r="N59" s="78">
        <v>3.1E-2</v>
      </c>
    </row>
    <row r="60" spans="2:14">
      <c r="B60" t="s">
        <v>1125</v>
      </c>
      <c r="C60" t="s">
        <v>1126</v>
      </c>
      <c r="D60" t="s">
        <v>123</v>
      </c>
      <c r="E60" t="s">
        <v>1124</v>
      </c>
      <c r="F60" t="s">
        <v>1040</v>
      </c>
      <c r="G60" t="s">
        <v>110</v>
      </c>
      <c r="H60" s="77">
        <v>1176.6199999999999</v>
      </c>
      <c r="I60" s="77">
        <v>5294</v>
      </c>
      <c r="J60" s="77">
        <v>0</v>
      </c>
      <c r="K60" s="77">
        <v>251.24154597751999</v>
      </c>
      <c r="L60" s="78">
        <v>2.0000000000000001E-4</v>
      </c>
      <c r="M60" s="78">
        <v>3.0999999999999999E-3</v>
      </c>
      <c r="N60" s="78">
        <v>8.9999999999999998E-4</v>
      </c>
    </row>
    <row r="61" spans="2:14">
      <c r="B61" t="s">
        <v>1127</v>
      </c>
      <c r="C61" t="s">
        <v>1128</v>
      </c>
      <c r="D61" t="s">
        <v>123</v>
      </c>
      <c r="E61" t="s">
        <v>1124</v>
      </c>
      <c r="F61" t="s">
        <v>1040</v>
      </c>
      <c r="G61" t="s">
        <v>110</v>
      </c>
      <c r="H61" s="77">
        <v>5143.12</v>
      </c>
      <c r="I61" s="77">
        <v>8213.2999999999811</v>
      </c>
      <c r="J61" s="77">
        <v>0</v>
      </c>
      <c r="K61" s="77">
        <v>1703.7883236636601</v>
      </c>
      <c r="L61" s="78">
        <v>1E-3</v>
      </c>
      <c r="M61" s="78">
        <v>2.07E-2</v>
      </c>
      <c r="N61" s="78">
        <v>6.3E-3</v>
      </c>
    </row>
    <row r="62" spans="2:14">
      <c r="B62" t="s">
        <v>1129</v>
      </c>
      <c r="C62" t="s">
        <v>1130</v>
      </c>
      <c r="D62" t="s">
        <v>123</v>
      </c>
      <c r="E62" t="s">
        <v>1124</v>
      </c>
      <c r="F62" t="s">
        <v>1040</v>
      </c>
      <c r="G62" t="s">
        <v>110</v>
      </c>
      <c r="H62" s="77">
        <v>8034.6</v>
      </c>
      <c r="I62" s="77">
        <v>2296.8000000000002</v>
      </c>
      <c r="J62" s="77">
        <v>0</v>
      </c>
      <c r="K62" s="77">
        <v>744.31836353951996</v>
      </c>
      <c r="L62" s="78">
        <v>2.9999999999999997E-4</v>
      </c>
      <c r="M62" s="78">
        <v>9.1000000000000004E-3</v>
      </c>
      <c r="N62" s="78">
        <v>2.7000000000000001E-3</v>
      </c>
    </row>
    <row r="63" spans="2:14">
      <c r="B63" t="s">
        <v>1131</v>
      </c>
      <c r="C63" t="s">
        <v>1132</v>
      </c>
      <c r="D63" t="s">
        <v>1133</v>
      </c>
      <c r="E63" t="s">
        <v>1134</v>
      </c>
      <c r="F63" t="s">
        <v>1040</v>
      </c>
      <c r="G63" t="s">
        <v>200</v>
      </c>
      <c r="H63" s="77">
        <v>43400.32</v>
      </c>
      <c r="I63" s="77">
        <v>242800</v>
      </c>
      <c r="J63" s="77">
        <v>0</v>
      </c>
      <c r="K63" s="77">
        <v>2697.7303861529599</v>
      </c>
      <c r="L63" s="78">
        <v>0</v>
      </c>
      <c r="M63" s="78">
        <v>3.2800000000000003E-2</v>
      </c>
      <c r="N63" s="78">
        <v>9.9000000000000008E-3</v>
      </c>
    </row>
    <row r="64" spans="2:14">
      <c r="B64" t="s">
        <v>1135</v>
      </c>
      <c r="C64" t="s">
        <v>1136</v>
      </c>
      <c r="D64" t="s">
        <v>1133</v>
      </c>
      <c r="E64" t="s">
        <v>1134</v>
      </c>
      <c r="F64" t="s">
        <v>1040</v>
      </c>
      <c r="G64" t="s">
        <v>200</v>
      </c>
      <c r="H64" s="77">
        <v>118588.14</v>
      </c>
      <c r="I64" s="77">
        <v>23310</v>
      </c>
      <c r="J64" s="77">
        <v>0</v>
      </c>
      <c r="K64" s="77">
        <v>707.68576600583401</v>
      </c>
      <c r="L64" s="78">
        <v>2.9999999999999997E-4</v>
      </c>
      <c r="M64" s="78">
        <v>8.6E-3</v>
      </c>
      <c r="N64" s="78">
        <v>2.5999999999999999E-3</v>
      </c>
    </row>
    <row r="65" spans="2:14">
      <c r="B65" t="s">
        <v>1137</v>
      </c>
      <c r="C65" t="s">
        <v>1138</v>
      </c>
      <c r="D65" t="s">
        <v>123</v>
      </c>
      <c r="E65" t="s">
        <v>1139</v>
      </c>
      <c r="F65" t="s">
        <v>1040</v>
      </c>
      <c r="G65" t="s">
        <v>110</v>
      </c>
      <c r="H65" s="77">
        <v>609.04999999999995</v>
      </c>
      <c r="I65" s="77">
        <v>17464</v>
      </c>
      <c r="J65" s="77">
        <v>0</v>
      </c>
      <c r="K65" s="77">
        <v>429.0105420328</v>
      </c>
      <c r="L65" s="78">
        <v>1E-4</v>
      </c>
      <c r="M65" s="78">
        <v>5.1999999999999998E-3</v>
      </c>
      <c r="N65" s="78">
        <v>1.6000000000000001E-3</v>
      </c>
    </row>
    <row r="66" spans="2:14">
      <c r="B66" t="s">
        <v>1140</v>
      </c>
      <c r="C66" t="s">
        <v>1141</v>
      </c>
      <c r="D66" t="s">
        <v>807</v>
      </c>
      <c r="E66" t="s">
        <v>1142</v>
      </c>
      <c r="F66" t="s">
        <v>1040</v>
      </c>
      <c r="G66" t="s">
        <v>106</v>
      </c>
      <c r="H66" s="77">
        <v>811.85</v>
      </c>
      <c r="I66" s="77">
        <v>16768</v>
      </c>
      <c r="J66" s="77">
        <v>0</v>
      </c>
      <c r="K66" s="77">
        <v>502.59568153599997</v>
      </c>
      <c r="L66" s="78">
        <v>0</v>
      </c>
      <c r="M66" s="78">
        <v>6.1000000000000004E-3</v>
      </c>
      <c r="N66" s="78">
        <v>1.8E-3</v>
      </c>
    </row>
    <row r="67" spans="2:14">
      <c r="B67" t="s">
        <v>1143</v>
      </c>
      <c r="C67" t="s">
        <v>1144</v>
      </c>
      <c r="D67" t="s">
        <v>807</v>
      </c>
      <c r="E67" t="s">
        <v>1142</v>
      </c>
      <c r="F67" t="s">
        <v>1040</v>
      </c>
      <c r="G67" t="s">
        <v>106</v>
      </c>
      <c r="H67" s="77">
        <v>1356.94</v>
      </c>
      <c r="I67" s="77">
        <v>8065</v>
      </c>
      <c r="J67" s="77">
        <v>0</v>
      </c>
      <c r="K67" s="77">
        <v>404.04218301200001</v>
      </c>
      <c r="L67" s="78">
        <v>0</v>
      </c>
      <c r="M67" s="78">
        <v>4.8999999999999998E-3</v>
      </c>
      <c r="N67" s="78">
        <v>1.5E-3</v>
      </c>
    </row>
    <row r="68" spans="2:14">
      <c r="B68" t="s">
        <v>1145</v>
      </c>
      <c r="C68" t="s">
        <v>1146</v>
      </c>
      <c r="D68" t="s">
        <v>807</v>
      </c>
      <c r="E68" t="s">
        <v>1142</v>
      </c>
      <c r="F68" t="s">
        <v>1040</v>
      </c>
      <c r="G68" t="s">
        <v>106</v>
      </c>
      <c r="H68" s="77">
        <v>11594.71</v>
      </c>
      <c r="I68" s="77">
        <v>3342</v>
      </c>
      <c r="J68" s="77">
        <v>0</v>
      </c>
      <c r="K68" s="77">
        <v>1430.6323086744001</v>
      </c>
      <c r="L68" s="78">
        <v>0</v>
      </c>
      <c r="M68" s="78">
        <v>1.7399999999999999E-2</v>
      </c>
      <c r="N68" s="78">
        <v>5.3E-3</v>
      </c>
    </row>
    <row r="69" spans="2:14">
      <c r="B69" t="s">
        <v>1147</v>
      </c>
      <c r="C69" t="s">
        <v>1148</v>
      </c>
      <c r="D69" t="s">
        <v>807</v>
      </c>
      <c r="E69" t="s">
        <v>1142</v>
      </c>
      <c r="F69" t="s">
        <v>1040</v>
      </c>
      <c r="G69" t="s">
        <v>106</v>
      </c>
      <c r="H69" s="77">
        <v>6447.59</v>
      </c>
      <c r="I69" s="77">
        <v>10641</v>
      </c>
      <c r="J69" s="77">
        <v>0</v>
      </c>
      <c r="K69" s="77">
        <v>2533.0370876147999</v>
      </c>
      <c r="L69" s="78">
        <v>0</v>
      </c>
      <c r="M69" s="78">
        <v>3.0800000000000001E-2</v>
      </c>
      <c r="N69" s="78">
        <v>9.2999999999999992E-3</v>
      </c>
    </row>
    <row r="70" spans="2:14">
      <c r="B70" t="s">
        <v>1149</v>
      </c>
      <c r="C70" t="s">
        <v>1150</v>
      </c>
      <c r="D70" t="s">
        <v>807</v>
      </c>
      <c r="E70" t="s">
        <v>1142</v>
      </c>
      <c r="F70" t="s">
        <v>1040</v>
      </c>
      <c r="G70" t="s">
        <v>106</v>
      </c>
      <c r="H70" s="77">
        <v>6238.77</v>
      </c>
      <c r="I70" s="77">
        <v>3620</v>
      </c>
      <c r="J70" s="77">
        <v>0</v>
      </c>
      <c r="K70" s="77">
        <v>833.81410600799995</v>
      </c>
      <c r="L70" s="78">
        <v>2.0000000000000001E-4</v>
      </c>
      <c r="M70" s="78">
        <v>1.0200000000000001E-2</v>
      </c>
      <c r="N70" s="78">
        <v>3.0999999999999999E-3</v>
      </c>
    </row>
    <row r="71" spans="2:14">
      <c r="B71" t="s">
        <v>1151</v>
      </c>
      <c r="C71" t="s">
        <v>1152</v>
      </c>
      <c r="D71" t="s">
        <v>123</v>
      </c>
      <c r="E71" t="s">
        <v>1142</v>
      </c>
      <c r="F71" t="s">
        <v>1040</v>
      </c>
      <c r="G71" t="s">
        <v>110</v>
      </c>
      <c r="H71" s="77">
        <v>804.54</v>
      </c>
      <c r="I71" s="77">
        <v>22410</v>
      </c>
      <c r="J71" s="77">
        <v>0</v>
      </c>
      <c r="K71" s="77">
        <v>727.21158962760001</v>
      </c>
      <c r="L71" s="78">
        <v>6.9999999999999999E-4</v>
      </c>
      <c r="M71" s="78">
        <v>8.8999999999999999E-3</v>
      </c>
      <c r="N71" s="78">
        <v>2.7000000000000001E-3</v>
      </c>
    </row>
    <row r="72" spans="2:14">
      <c r="B72" t="s">
        <v>1153</v>
      </c>
      <c r="C72" t="s">
        <v>1154</v>
      </c>
      <c r="D72" t="s">
        <v>123</v>
      </c>
      <c r="E72" t="s">
        <v>1142</v>
      </c>
      <c r="F72" t="s">
        <v>1040</v>
      </c>
      <c r="G72" t="s">
        <v>110</v>
      </c>
      <c r="H72" s="77">
        <v>2291.84</v>
      </c>
      <c r="I72" s="77">
        <v>19662</v>
      </c>
      <c r="J72" s="77">
        <v>0</v>
      </c>
      <c r="K72" s="77">
        <v>1817.5370839987199</v>
      </c>
      <c r="L72" s="78">
        <v>6.9999999999999999E-4</v>
      </c>
      <c r="M72" s="78">
        <v>2.2100000000000002E-2</v>
      </c>
      <c r="N72" s="78">
        <v>6.7000000000000002E-3</v>
      </c>
    </row>
    <row r="73" spans="2:14">
      <c r="B73" t="s">
        <v>1155</v>
      </c>
      <c r="C73" t="s">
        <v>1156</v>
      </c>
      <c r="D73" t="s">
        <v>946</v>
      </c>
      <c r="E73" t="s">
        <v>1142</v>
      </c>
      <c r="F73" t="s">
        <v>1040</v>
      </c>
      <c r="G73" t="s">
        <v>106</v>
      </c>
      <c r="H73" s="77">
        <v>11858.81</v>
      </c>
      <c r="I73" s="77">
        <v>2960</v>
      </c>
      <c r="J73" s="77">
        <v>0</v>
      </c>
      <c r="K73" s="77">
        <v>1295.9687049920001</v>
      </c>
      <c r="L73" s="78">
        <v>5.9999999999999995E-4</v>
      </c>
      <c r="M73" s="78">
        <v>1.5800000000000002E-2</v>
      </c>
      <c r="N73" s="78">
        <v>4.7999999999999996E-3</v>
      </c>
    </row>
    <row r="74" spans="2:14">
      <c r="B74" t="s">
        <v>1157</v>
      </c>
      <c r="C74" t="s">
        <v>1158</v>
      </c>
      <c r="D74" t="s">
        <v>807</v>
      </c>
      <c r="E74" t="s">
        <v>1142</v>
      </c>
      <c r="F74" t="s">
        <v>1040</v>
      </c>
      <c r="G74" t="s">
        <v>106</v>
      </c>
      <c r="H74" s="77">
        <v>3178.55</v>
      </c>
      <c r="I74" s="77">
        <v>17114</v>
      </c>
      <c r="J74" s="77">
        <v>0</v>
      </c>
      <c r="K74" s="77">
        <v>2008.3632575239999</v>
      </c>
      <c r="L74" s="78">
        <v>0</v>
      </c>
      <c r="M74" s="78">
        <v>2.4500000000000001E-2</v>
      </c>
      <c r="N74" s="78">
        <v>7.4000000000000003E-3</v>
      </c>
    </row>
    <row r="75" spans="2:14">
      <c r="B75" t="s">
        <v>1159</v>
      </c>
      <c r="C75" t="s">
        <v>1160</v>
      </c>
      <c r="D75" t="s">
        <v>807</v>
      </c>
      <c r="E75" t="s">
        <v>1161</v>
      </c>
      <c r="F75" t="s">
        <v>1040</v>
      </c>
      <c r="G75" t="s">
        <v>106</v>
      </c>
      <c r="H75" s="77">
        <v>1105.96</v>
      </c>
      <c r="I75" s="77">
        <v>14992</v>
      </c>
      <c r="J75" s="77">
        <v>0</v>
      </c>
      <c r="K75" s="77">
        <v>612.15399165439999</v>
      </c>
      <c r="L75" s="78">
        <v>0</v>
      </c>
      <c r="M75" s="78">
        <v>7.4999999999999997E-3</v>
      </c>
      <c r="N75" s="78">
        <v>2.2000000000000001E-3</v>
      </c>
    </row>
    <row r="76" spans="2:14">
      <c r="B76" t="s">
        <v>1162</v>
      </c>
      <c r="C76" t="s">
        <v>1163</v>
      </c>
      <c r="D76" t="s">
        <v>107</v>
      </c>
      <c r="E76" t="s">
        <v>1164</v>
      </c>
      <c r="F76" t="s">
        <v>1040</v>
      </c>
      <c r="G76" t="s">
        <v>120</v>
      </c>
      <c r="H76" s="77">
        <v>6714.07</v>
      </c>
      <c r="I76" s="77">
        <v>8997</v>
      </c>
      <c r="J76" s="77">
        <v>0</v>
      </c>
      <c r="K76" s="77">
        <v>1479.11326002594</v>
      </c>
      <c r="L76" s="78">
        <v>0</v>
      </c>
      <c r="M76" s="78">
        <v>1.7999999999999999E-2</v>
      </c>
      <c r="N76" s="78">
        <v>5.4000000000000003E-3</v>
      </c>
    </row>
    <row r="77" spans="2:14">
      <c r="B77" s="79" t="s">
        <v>1165</v>
      </c>
      <c r="D77" s="16"/>
      <c r="E77" s="16"/>
      <c r="F77" s="16"/>
      <c r="G77" s="16"/>
      <c r="H77" s="81">
        <v>0</v>
      </c>
      <c r="J77" s="81">
        <v>0</v>
      </c>
      <c r="K77" s="81">
        <v>0</v>
      </c>
      <c r="M77" s="80">
        <v>0</v>
      </c>
      <c r="N77" s="80">
        <v>0</v>
      </c>
    </row>
    <row r="78" spans="2:14">
      <c r="B78" t="s">
        <v>209</v>
      </c>
      <c r="C78" t="s">
        <v>209</v>
      </c>
      <c r="D78" s="16"/>
      <c r="E78" s="16"/>
      <c r="F78" t="s">
        <v>209</v>
      </c>
      <c r="G78" t="s">
        <v>209</v>
      </c>
      <c r="H78" s="77">
        <v>0</v>
      </c>
      <c r="I78" s="77">
        <v>0</v>
      </c>
      <c r="K78" s="77">
        <v>0</v>
      </c>
      <c r="L78" s="78">
        <v>0</v>
      </c>
      <c r="M78" s="78">
        <v>0</v>
      </c>
      <c r="N78" s="78">
        <v>0</v>
      </c>
    </row>
    <row r="79" spans="2:14">
      <c r="B79" s="79" t="s">
        <v>261</v>
      </c>
      <c r="D79" s="16"/>
      <c r="E79" s="16"/>
      <c r="F79" s="16"/>
      <c r="G79" s="16"/>
      <c r="H79" s="81">
        <v>0</v>
      </c>
      <c r="J79" s="81">
        <v>0</v>
      </c>
      <c r="K79" s="81">
        <v>0</v>
      </c>
      <c r="M79" s="80">
        <v>0</v>
      </c>
      <c r="N79" s="80">
        <v>0</v>
      </c>
    </row>
    <row r="80" spans="2:14">
      <c r="B80" t="s">
        <v>209</v>
      </c>
      <c r="C80" t="s">
        <v>209</v>
      </c>
      <c r="D80" s="16"/>
      <c r="E80" s="16"/>
      <c r="F80" t="s">
        <v>209</v>
      </c>
      <c r="G80" t="s">
        <v>209</v>
      </c>
      <c r="H80" s="77">
        <v>0</v>
      </c>
      <c r="I80" s="77">
        <v>0</v>
      </c>
      <c r="K80" s="77">
        <v>0</v>
      </c>
      <c r="L80" s="78">
        <v>0</v>
      </c>
      <c r="M80" s="78">
        <v>0</v>
      </c>
      <c r="N80" s="78">
        <v>0</v>
      </c>
    </row>
    <row r="81" spans="2:14">
      <c r="B81" s="79" t="s">
        <v>1069</v>
      </c>
      <c r="D81" s="16"/>
      <c r="E81" s="16"/>
      <c r="F81" s="16"/>
      <c r="G81" s="16"/>
      <c r="H81" s="81">
        <v>0</v>
      </c>
      <c r="J81" s="81">
        <v>0</v>
      </c>
      <c r="K81" s="81">
        <v>0</v>
      </c>
      <c r="M81" s="80">
        <v>0</v>
      </c>
      <c r="N81" s="80">
        <v>0</v>
      </c>
    </row>
    <row r="82" spans="2:14">
      <c r="B82" t="s">
        <v>209</v>
      </c>
      <c r="C82" t="s">
        <v>209</v>
      </c>
      <c r="D82" s="16"/>
      <c r="E82" s="16"/>
      <c r="F82" t="s">
        <v>209</v>
      </c>
      <c r="G82" t="s">
        <v>209</v>
      </c>
      <c r="H82" s="77">
        <v>0</v>
      </c>
      <c r="I82" s="77">
        <v>0</v>
      </c>
      <c r="K82" s="77">
        <v>0</v>
      </c>
      <c r="L82" s="78">
        <v>0</v>
      </c>
      <c r="M82" s="78">
        <v>0</v>
      </c>
      <c r="N82" s="78">
        <v>0</v>
      </c>
    </row>
    <row r="83" spans="2:14">
      <c r="B83" t="s">
        <v>222</v>
      </c>
      <c r="D83" s="16"/>
      <c r="E83" s="16"/>
      <c r="F83" s="16"/>
      <c r="G83" s="16"/>
    </row>
    <row r="84" spans="2:14">
      <c r="B84" t="s">
        <v>253</v>
      </c>
      <c r="D84" s="16"/>
      <c r="E84" s="16"/>
      <c r="F84" s="16"/>
      <c r="G84" s="16"/>
    </row>
    <row r="85" spans="2:14">
      <c r="B85" t="s">
        <v>254</v>
      </c>
      <c r="D85" s="16"/>
      <c r="E85" s="16"/>
      <c r="F85" s="16"/>
      <c r="G85" s="16"/>
    </row>
    <row r="86" spans="2:14">
      <c r="B86" t="s">
        <v>255</v>
      </c>
      <c r="D86" s="16"/>
      <c r="E86" s="16"/>
      <c r="F86" s="16"/>
      <c r="G86" s="16"/>
    </row>
    <row r="87" spans="2:14">
      <c r="B87" t="s">
        <v>256</v>
      </c>
      <c r="D87" s="16"/>
      <c r="E87" s="16"/>
      <c r="F87" s="16"/>
      <c r="G87" s="16"/>
    </row>
    <row r="88" spans="2:14">
      <c r="D88" s="16"/>
      <c r="E88" s="16"/>
      <c r="F88" s="16"/>
      <c r="G88" s="16"/>
    </row>
    <row r="89" spans="2:14">
      <c r="D89" s="16"/>
      <c r="E89" s="16"/>
      <c r="F89" s="16"/>
      <c r="G89" s="16"/>
    </row>
    <row r="90" spans="2:14">
      <c r="D90" s="16"/>
      <c r="E90" s="16"/>
      <c r="F90" s="16"/>
      <c r="G90" s="16"/>
    </row>
    <row r="91" spans="2:14">
      <c r="D91" s="16"/>
      <c r="E91" s="16"/>
      <c r="F91" s="16"/>
      <c r="G91" s="16"/>
    </row>
    <row r="92" spans="2:14">
      <c r="D92" s="16"/>
      <c r="E92" s="16"/>
      <c r="F92" s="16"/>
      <c r="G92" s="16"/>
    </row>
    <row r="93" spans="2:14">
      <c r="D93" s="16"/>
      <c r="E93" s="16"/>
      <c r="F93" s="16"/>
      <c r="G93" s="16"/>
    </row>
    <row r="94" spans="2:14">
      <c r="D94" s="16"/>
      <c r="E94" s="16"/>
      <c r="F94" s="16"/>
      <c r="G94" s="16"/>
    </row>
    <row r="95" spans="2:14">
      <c r="D95" s="16"/>
      <c r="E95" s="16"/>
      <c r="F95" s="16"/>
      <c r="G95" s="16"/>
    </row>
    <row r="96" spans="2:14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J5:N7 A5:I1048576 O5:XFD1048576 C1:C4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 s="1" customFormat="1">
      <c r="B1" s="2" t="s">
        <v>0</v>
      </c>
      <c r="C1" s="103">
        <v>45106</v>
      </c>
    </row>
    <row r="2" spans="2:65" s="1" customFormat="1">
      <c r="B2" s="2" t="s">
        <v>1</v>
      </c>
      <c r="C2" s="12" t="s">
        <v>1708</v>
      </c>
    </row>
    <row r="3" spans="2:65" s="1" customFormat="1">
      <c r="B3" s="2" t="s">
        <v>2</v>
      </c>
      <c r="C3" s="104" t="s">
        <v>1709</v>
      </c>
    </row>
    <row r="4" spans="2:65" s="1" customFormat="1">
      <c r="B4" s="2" t="s">
        <v>3</v>
      </c>
      <c r="C4" s="105" t="s">
        <v>197</v>
      </c>
    </row>
    <row r="6" spans="2:65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2"/>
    </row>
    <row r="7" spans="2:65" ht="26.25" customHeight="1">
      <c r="B7" s="100" t="s">
        <v>93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45290.93</v>
      </c>
      <c r="K11" s="7"/>
      <c r="L11" s="75">
        <v>5816.6325156695102</v>
      </c>
      <c r="M11" s="7"/>
      <c r="N11" s="76">
        <v>1</v>
      </c>
      <c r="O11" s="76">
        <v>2.1299999999999999E-2</v>
      </c>
      <c r="P11" s="35"/>
      <c r="BG11" s="16"/>
      <c r="BH11" s="19"/>
      <c r="BI11" s="16"/>
      <c r="BM11" s="16"/>
    </row>
    <row r="12" spans="2:65">
      <c r="B12" s="79" t="s">
        <v>202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1166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209</v>
      </c>
      <c r="C14" t="s">
        <v>209</v>
      </c>
      <c r="D14" s="16"/>
      <c r="E14" s="16"/>
      <c r="F14" t="s">
        <v>209</v>
      </c>
      <c r="G14" t="s">
        <v>209</v>
      </c>
      <c r="I14" t="s">
        <v>209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1167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209</v>
      </c>
      <c r="C16" t="s">
        <v>209</v>
      </c>
      <c r="D16" s="16"/>
      <c r="E16" s="16"/>
      <c r="F16" t="s">
        <v>209</v>
      </c>
      <c r="G16" t="s">
        <v>209</v>
      </c>
      <c r="I16" t="s">
        <v>209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209</v>
      </c>
      <c r="C18" t="s">
        <v>209</v>
      </c>
      <c r="D18" s="16"/>
      <c r="E18" s="16"/>
      <c r="F18" t="s">
        <v>209</v>
      </c>
      <c r="G18" t="s">
        <v>209</v>
      </c>
      <c r="I18" t="s">
        <v>209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261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209</v>
      </c>
      <c r="C20" t="s">
        <v>209</v>
      </c>
      <c r="D20" s="16"/>
      <c r="E20" s="16"/>
      <c r="F20" t="s">
        <v>209</v>
      </c>
      <c r="G20" t="s">
        <v>209</v>
      </c>
      <c r="I20" t="s">
        <v>209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220</v>
      </c>
      <c r="C21" s="16"/>
      <c r="D21" s="16"/>
      <c r="E21" s="16"/>
      <c r="J21" s="81">
        <v>45290.93</v>
      </c>
      <c r="L21" s="81">
        <v>5816.6325156695102</v>
      </c>
      <c r="N21" s="80">
        <v>1</v>
      </c>
      <c r="O21" s="80">
        <v>2.1299999999999999E-2</v>
      </c>
    </row>
    <row r="22" spans="2:15">
      <c r="B22" s="79" t="s">
        <v>1166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209</v>
      </c>
      <c r="C23" t="s">
        <v>209</v>
      </c>
      <c r="D23" s="16"/>
      <c r="E23" s="16"/>
      <c r="F23" t="s">
        <v>209</v>
      </c>
      <c r="G23" t="s">
        <v>209</v>
      </c>
      <c r="I23" t="s">
        <v>209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1167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209</v>
      </c>
      <c r="C25" t="s">
        <v>209</v>
      </c>
      <c r="D25" s="16"/>
      <c r="E25" s="16"/>
      <c r="F25" t="s">
        <v>209</v>
      </c>
      <c r="G25" t="s">
        <v>209</v>
      </c>
      <c r="I25" t="s">
        <v>209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45290.93</v>
      </c>
      <c r="L26" s="81">
        <v>5816.6325156695102</v>
      </c>
      <c r="N26" s="80">
        <v>1</v>
      </c>
      <c r="O26" s="80">
        <v>2.1299999999999999E-2</v>
      </c>
    </row>
    <row r="27" spans="2:15">
      <c r="B27" t="s">
        <v>1168</v>
      </c>
      <c r="C27" t="s">
        <v>1169</v>
      </c>
      <c r="D27" t="s">
        <v>123</v>
      </c>
      <c r="E27" t="s">
        <v>1170</v>
      </c>
      <c r="F27" t="s">
        <v>1040</v>
      </c>
      <c r="G27" t="s">
        <v>209</v>
      </c>
      <c r="H27" t="s">
        <v>210</v>
      </c>
      <c r="I27" t="s">
        <v>106</v>
      </c>
      <c r="J27" s="77">
        <v>470.05</v>
      </c>
      <c r="K27" s="77">
        <v>19790</v>
      </c>
      <c r="L27" s="77">
        <v>343.44052834000001</v>
      </c>
      <c r="M27" s="78">
        <v>0</v>
      </c>
      <c r="N27" s="78">
        <v>5.8999999999999997E-2</v>
      </c>
      <c r="O27" s="78">
        <v>1.2999999999999999E-3</v>
      </c>
    </row>
    <row r="28" spans="2:15">
      <c r="B28" t="s">
        <v>1171</v>
      </c>
      <c r="C28" t="s">
        <v>1172</v>
      </c>
      <c r="D28" t="s">
        <v>123</v>
      </c>
      <c r="E28" t="s">
        <v>1173</v>
      </c>
      <c r="F28" t="s">
        <v>1040</v>
      </c>
      <c r="G28" t="s">
        <v>209</v>
      </c>
      <c r="H28" t="s">
        <v>210</v>
      </c>
      <c r="I28" t="s">
        <v>106</v>
      </c>
      <c r="J28" s="77">
        <v>2643.07</v>
      </c>
      <c r="K28" s="77">
        <v>3505</v>
      </c>
      <c r="L28" s="77">
        <v>342.02541612200002</v>
      </c>
      <c r="M28" s="78">
        <v>0</v>
      </c>
      <c r="N28" s="78">
        <v>5.8799999999999998E-2</v>
      </c>
      <c r="O28" s="78">
        <v>1.2999999999999999E-3</v>
      </c>
    </row>
    <row r="29" spans="2:15">
      <c r="B29" t="s">
        <v>1174</v>
      </c>
      <c r="C29" t="s">
        <v>1175</v>
      </c>
      <c r="D29" t="s">
        <v>1176</v>
      </c>
      <c r="E29" t="s">
        <v>937</v>
      </c>
      <c r="F29" t="s">
        <v>1040</v>
      </c>
      <c r="G29" t="s">
        <v>209</v>
      </c>
      <c r="H29" t="s">
        <v>210</v>
      </c>
      <c r="I29" t="s">
        <v>106</v>
      </c>
      <c r="J29" s="77">
        <v>35024.019999999997</v>
      </c>
      <c r="K29" s="77">
        <v>1479.4</v>
      </c>
      <c r="L29" s="77">
        <v>1912.9926391409599</v>
      </c>
      <c r="M29" s="78">
        <v>0</v>
      </c>
      <c r="N29" s="78">
        <v>0.32890000000000003</v>
      </c>
      <c r="O29" s="78">
        <v>7.0000000000000001E-3</v>
      </c>
    </row>
    <row r="30" spans="2:15">
      <c r="B30" t="s">
        <v>1177</v>
      </c>
      <c r="C30" t="s">
        <v>1178</v>
      </c>
      <c r="D30" t="s">
        <v>1176</v>
      </c>
      <c r="E30" t="s">
        <v>1164</v>
      </c>
      <c r="F30" t="s">
        <v>1040</v>
      </c>
      <c r="G30" t="s">
        <v>209</v>
      </c>
      <c r="H30" t="s">
        <v>210</v>
      </c>
      <c r="I30" t="s">
        <v>106</v>
      </c>
      <c r="J30" s="77">
        <v>7153.79</v>
      </c>
      <c r="K30" s="77">
        <v>12184.610000000008</v>
      </c>
      <c r="L30" s="77">
        <v>3218.1739320665502</v>
      </c>
      <c r="M30" s="78">
        <v>0</v>
      </c>
      <c r="N30" s="78">
        <v>0.55330000000000001</v>
      </c>
      <c r="O30" s="78">
        <v>1.18E-2</v>
      </c>
    </row>
    <row r="31" spans="2:15">
      <c r="B31" s="79" t="s">
        <v>261</v>
      </c>
      <c r="C31" s="16"/>
      <c r="D31" s="16"/>
      <c r="E31" s="16"/>
      <c r="J31" s="81">
        <v>0</v>
      </c>
      <c r="L31" s="81">
        <v>0</v>
      </c>
      <c r="N31" s="80">
        <v>0</v>
      </c>
      <c r="O31" s="80">
        <v>0</v>
      </c>
    </row>
    <row r="32" spans="2:15">
      <c r="B32" t="s">
        <v>209</v>
      </c>
      <c r="C32" t="s">
        <v>209</v>
      </c>
      <c r="D32" s="16"/>
      <c r="E32" s="16"/>
      <c r="F32" t="s">
        <v>209</v>
      </c>
      <c r="G32" t="s">
        <v>209</v>
      </c>
      <c r="I32" t="s">
        <v>209</v>
      </c>
      <c r="J32" s="77">
        <v>0</v>
      </c>
      <c r="K32" s="77">
        <v>0</v>
      </c>
      <c r="L32" s="77">
        <v>0</v>
      </c>
      <c r="M32" s="78">
        <v>0</v>
      </c>
      <c r="N32" s="78">
        <v>0</v>
      </c>
      <c r="O32" s="78">
        <v>0</v>
      </c>
    </row>
    <row r="33" spans="2:5">
      <c r="B33" t="s">
        <v>222</v>
      </c>
      <c r="C33" s="16"/>
      <c r="D33" s="16"/>
      <c r="E33" s="16"/>
    </row>
    <row r="34" spans="2:5">
      <c r="B34" t="s">
        <v>253</v>
      </c>
      <c r="C34" s="16"/>
      <c r="D34" s="16"/>
      <c r="E34" s="16"/>
    </row>
    <row r="35" spans="2:5">
      <c r="B35" t="s">
        <v>254</v>
      </c>
      <c r="C35" s="16"/>
      <c r="D35" s="16"/>
      <c r="E35" s="16"/>
    </row>
    <row r="36" spans="2:5">
      <c r="B36" t="s">
        <v>255</v>
      </c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5:XFD1048576 C1:C4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 s="1" customFormat="1">
      <c r="B1" s="2" t="s">
        <v>0</v>
      </c>
      <c r="C1" s="103">
        <v>45106</v>
      </c>
    </row>
    <row r="2" spans="2:60" s="1" customFormat="1">
      <c r="B2" s="2" t="s">
        <v>1</v>
      </c>
      <c r="C2" s="12" t="s">
        <v>1708</v>
      </c>
    </row>
    <row r="3" spans="2:60" s="1" customFormat="1">
      <c r="B3" s="2" t="s">
        <v>2</v>
      </c>
      <c r="C3" s="104" t="s">
        <v>1709</v>
      </c>
    </row>
    <row r="4" spans="2:60" s="1" customFormat="1">
      <c r="B4" s="2" t="s">
        <v>3</v>
      </c>
      <c r="C4" s="105" t="s">
        <v>197</v>
      </c>
    </row>
    <row r="6" spans="2:60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60" ht="26.25" customHeight="1">
      <c r="B7" s="100" t="s">
        <v>95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11305.39</v>
      </c>
      <c r="H11" s="7"/>
      <c r="I11" s="75">
        <v>12.20499357984</v>
      </c>
      <c r="J11" s="25"/>
      <c r="K11" s="76">
        <v>1</v>
      </c>
      <c r="L11" s="76">
        <v>0</v>
      </c>
      <c r="BC11" s="16"/>
      <c r="BD11" s="19"/>
      <c r="BE11" s="16"/>
      <c r="BG11" s="16"/>
    </row>
    <row r="12" spans="2:60">
      <c r="B12" s="79" t="s">
        <v>202</v>
      </c>
      <c r="D12" s="16"/>
      <c r="E12" s="16"/>
      <c r="G12" s="81">
        <v>9606.77</v>
      </c>
      <c r="I12" s="81">
        <v>11.239552120000001</v>
      </c>
      <c r="K12" s="80">
        <v>0.92090000000000005</v>
      </c>
      <c r="L12" s="80">
        <v>0</v>
      </c>
    </row>
    <row r="13" spans="2:60">
      <c r="B13" s="79" t="s">
        <v>1179</v>
      </c>
      <c r="D13" s="16"/>
      <c r="E13" s="16"/>
      <c r="G13" s="81">
        <v>9606.77</v>
      </c>
      <c r="I13" s="81">
        <v>11.239552120000001</v>
      </c>
      <c r="K13" s="80">
        <v>0.92090000000000005</v>
      </c>
      <c r="L13" s="80">
        <v>0</v>
      </c>
    </row>
    <row r="14" spans="2:60">
      <c r="B14" t="s">
        <v>1180</v>
      </c>
      <c r="C14" t="s">
        <v>1181</v>
      </c>
      <c r="D14" t="s">
        <v>100</v>
      </c>
      <c r="E14" t="s">
        <v>112</v>
      </c>
      <c r="F14" t="s">
        <v>102</v>
      </c>
      <c r="G14" s="77">
        <v>705.39</v>
      </c>
      <c r="H14" s="77">
        <v>1500</v>
      </c>
      <c r="I14" s="77">
        <v>10.58085</v>
      </c>
      <c r="J14" s="78">
        <v>4.0000000000000002E-4</v>
      </c>
      <c r="K14" s="78">
        <v>0.8669</v>
      </c>
      <c r="L14" s="78">
        <v>0</v>
      </c>
    </row>
    <row r="15" spans="2:60">
      <c r="B15" t="s">
        <v>1182</v>
      </c>
      <c r="C15" t="s">
        <v>1183</v>
      </c>
      <c r="D15" t="s">
        <v>100</v>
      </c>
      <c r="E15" t="s">
        <v>129</v>
      </c>
      <c r="F15" t="s">
        <v>102</v>
      </c>
      <c r="G15" s="77">
        <v>8901.3799999999992</v>
      </c>
      <c r="H15" s="77">
        <v>7.4</v>
      </c>
      <c r="I15" s="77">
        <v>0.65870211999999995</v>
      </c>
      <c r="J15" s="78">
        <v>5.9999999999999995E-4</v>
      </c>
      <c r="K15" s="78">
        <v>5.3999999999999999E-2</v>
      </c>
      <c r="L15" s="78">
        <v>0</v>
      </c>
    </row>
    <row r="16" spans="2:60">
      <c r="B16" s="79" t="s">
        <v>220</v>
      </c>
      <c r="D16" s="16"/>
      <c r="E16" s="16"/>
      <c r="G16" s="81">
        <v>1698.62</v>
      </c>
      <c r="I16" s="81">
        <v>0.96544145983999996</v>
      </c>
      <c r="K16" s="80">
        <v>7.9100000000000004E-2</v>
      </c>
      <c r="L16" s="80">
        <v>0</v>
      </c>
    </row>
    <row r="17" spans="2:12">
      <c r="B17" s="79" t="s">
        <v>1184</v>
      </c>
      <c r="D17" s="16"/>
      <c r="E17" s="16"/>
      <c r="G17" s="81">
        <v>1698.62</v>
      </c>
      <c r="I17" s="81">
        <v>0.96544145983999996</v>
      </c>
      <c r="K17" s="80">
        <v>7.9100000000000004E-2</v>
      </c>
      <c r="L17" s="80">
        <v>0</v>
      </c>
    </row>
    <row r="18" spans="2:12">
      <c r="B18" t="s">
        <v>1185</v>
      </c>
      <c r="C18" t="s">
        <v>1186</v>
      </c>
      <c r="D18" t="s">
        <v>812</v>
      </c>
      <c r="E18" t="s">
        <v>934</v>
      </c>
      <c r="F18" t="s">
        <v>106</v>
      </c>
      <c r="G18" s="77">
        <v>1343.6</v>
      </c>
      <c r="H18" s="77">
        <v>16.82</v>
      </c>
      <c r="I18" s="77">
        <v>0.83436807583999995</v>
      </c>
      <c r="J18" s="78">
        <v>0</v>
      </c>
      <c r="K18" s="78">
        <v>6.8400000000000002E-2</v>
      </c>
      <c r="L18" s="78">
        <v>0</v>
      </c>
    </row>
    <row r="19" spans="2:12">
      <c r="B19" t="s">
        <v>1187</v>
      </c>
      <c r="C19" t="s">
        <v>1188</v>
      </c>
      <c r="D19" t="s">
        <v>807</v>
      </c>
      <c r="E19" t="s">
        <v>958</v>
      </c>
      <c r="F19" t="s">
        <v>106</v>
      </c>
      <c r="G19" s="77">
        <v>355.02</v>
      </c>
      <c r="H19" s="77">
        <v>10</v>
      </c>
      <c r="I19" s="77">
        <v>0.13107338399999999</v>
      </c>
      <c r="J19" s="78">
        <v>0</v>
      </c>
      <c r="K19" s="78">
        <v>1.0699999999999999E-2</v>
      </c>
      <c r="L19" s="78">
        <v>0</v>
      </c>
    </row>
    <row r="20" spans="2:12">
      <c r="B20" t="s">
        <v>222</v>
      </c>
      <c r="D20" s="16"/>
      <c r="E20" s="16"/>
    </row>
    <row r="21" spans="2:12">
      <c r="B21" t="s">
        <v>253</v>
      </c>
      <c r="D21" s="16"/>
      <c r="E21" s="16"/>
    </row>
    <row r="22" spans="2:12">
      <c r="B22" t="s">
        <v>254</v>
      </c>
      <c r="D22" s="16"/>
      <c r="E22" s="16"/>
    </row>
    <row r="23" spans="2:12">
      <c r="B23" t="s">
        <v>255</v>
      </c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אופיר שנקר</cp:lastModifiedBy>
  <dcterms:created xsi:type="dcterms:W3CDTF">2015-11-10T09:34:27Z</dcterms:created>
  <dcterms:modified xsi:type="dcterms:W3CDTF">2023-09-06T16:43:26Z</dcterms:modified>
</cp:coreProperties>
</file>