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4-6.2023\רשימות נכסים- 30.6.23\רשימות נכסים- שידור שני- 30.6.23\"/>
    </mc:Choice>
  </mc:AlternateContent>
  <xr:revisionPtr revIDLastSave="0" documentId="13_ncr:1_{33CC08E4-3EC6-4E94-929B-415722E5B0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4" l="1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11" i="24"/>
  <c r="H31" i="24"/>
  <c r="H30" i="24"/>
  <c r="H29" i="24"/>
  <c r="H28" i="24"/>
  <c r="H27" i="24"/>
  <c r="H26" i="24"/>
  <c r="H25" i="24"/>
  <c r="H24" i="24"/>
  <c r="H23" i="24"/>
  <c r="H22" i="24"/>
  <c r="H21" i="24"/>
  <c r="G20" i="24"/>
  <c r="H19" i="24"/>
  <c r="H18" i="24"/>
  <c r="H17" i="24"/>
  <c r="H16" i="24"/>
  <c r="H15" i="24"/>
  <c r="H14" i="24"/>
  <c r="G13" i="24"/>
  <c r="E13" i="24"/>
  <c r="G12" i="24"/>
  <c r="E12" i="24"/>
  <c r="H11" i="24"/>
  <c r="E11" i="24"/>
  <c r="C65" i="27"/>
  <c r="C12" i="27"/>
  <c r="C11" i="27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11" i="2"/>
  <c r="J61" i="2"/>
  <c r="J60" i="2"/>
  <c r="J58" i="2"/>
  <c r="J50" i="2"/>
  <c r="J47" i="2"/>
  <c r="J46" i="2"/>
  <c r="J43" i="2"/>
  <c r="J38" i="2"/>
  <c r="J37" i="2"/>
  <c r="J35" i="2"/>
  <c r="J31" i="2"/>
  <c r="J30" i="2"/>
  <c r="J22" i="2"/>
  <c r="J21" i="2"/>
  <c r="J19" i="2"/>
  <c r="J16" i="2"/>
  <c r="J15" i="2"/>
  <c r="J13" i="2"/>
  <c r="J12" i="2"/>
  <c r="J11" i="2"/>
  <c r="C43" i="1"/>
  <c r="D43" i="1" s="1"/>
  <c r="H12" i="24" l="1"/>
  <c r="H13" i="24"/>
  <c r="H20" i="24"/>
  <c r="K66" i="2"/>
  <c r="K65" i="2"/>
  <c r="K64" i="2"/>
  <c r="K63" i="2"/>
  <c r="K62" i="2"/>
  <c r="K59" i="2"/>
  <c r="K57" i="2"/>
  <c r="K56" i="2"/>
  <c r="K55" i="2"/>
  <c r="K54" i="2"/>
  <c r="K53" i="2"/>
  <c r="K52" i="2"/>
  <c r="K51" i="2"/>
  <c r="K49" i="2"/>
  <c r="K48" i="2"/>
  <c r="K45" i="2"/>
  <c r="K44" i="2"/>
  <c r="K42" i="2"/>
  <c r="K41" i="2"/>
  <c r="K40" i="2"/>
  <c r="K39" i="2"/>
  <c r="K36" i="2"/>
  <c r="K34" i="2"/>
  <c r="K33" i="2"/>
  <c r="K32" i="2"/>
  <c r="K29" i="2"/>
  <c r="K28" i="2"/>
  <c r="K27" i="2"/>
  <c r="K26" i="2"/>
  <c r="K25" i="2"/>
  <c r="K24" i="2"/>
  <c r="K23" i="2"/>
  <c r="K20" i="2"/>
  <c r="K18" i="2"/>
  <c r="K17" i="2"/>
  <c r="K14" i="2"/>
  <c r="K11" i="2"/>
  <c r="K12" i="2"/>
  <c r="K13" i="2"/>
  <c r="K15" i="2"/>
  <c r="K16" i="2"/>
  <c r="K19" i="2"/>
  <c r="K21" i="2"/>
  <c r="K22" i="2"/>
  <c r="K30" i="2"/>
  <c r="K31" i="2"/>
  <c r="K35" i="2"/>
  <c r="K37" i="2"/>
  <c r="K38" i="2"/>
  <c r="K43" i="2"/>
  <c r="K46" i="2"/>
  <c r="K47" i="2"/>
  <c r="K50" i="2"/>
  <c r="K58" i="2"/>
  <c r="K60" i="2"/>
  <c r="K61" i="2"/>
</calcChain>
</file>

<file path=xl/sharedStrings.xml><?xml version="1.0" encoding="utf-8"?>
<sst xmlns="http://schemas.openxmlformats.org/spreadsheetml/2006/main" count="13972" uniqueCount="4146">
  <si>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</si>
  <si>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</si>
  <si>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</si>
  <si>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</si>
  <si>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</si>
  <si>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</si>
  <si>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</si>
  <si>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</si>
  <si>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</si>
  <si>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</si>
  <si>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</si>
  <si>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</si>
  <si>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</si>
  <si>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</si>
  <si>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</si>
  <si>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</si>
  <si>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</si>
  <si>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</si>
  <si>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</si>
  <si>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</si>
  <si>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</si>
  <si>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</si>
  <si>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</si>
  <si>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</si>
  <si>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</si>
  <si>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</si>
  <si>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</si>
  <si>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</si>
  <si>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</si>
  <si>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</si>
  <si>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</si>
  <si>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</si>
  <si>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</si>
  <si>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</si>
  <si>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</si>
  <si>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</si>
  <si>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</si>
  <si>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</si>
  <si>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</si>
  <si>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</si>
  <si>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</si>
  <si>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</si>
  <si>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</si>
  <si>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</si>
  <si>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</si>
  <si>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</si>
  <si>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</si>
  <si>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</si>
  <si>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</si>
  <si>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</si>
  <si>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</si>
  <si>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</si>
  <si>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</si>
  <si>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</si>
  <si>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</si>
  <si>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</si>
  <si>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</si>
  <si>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</si>
  <si>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</si>
  <si>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</si>
  <si>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</si>
  <si>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</si>
  <si>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</si>
  <si>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</si>
  <si>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</si>
  <si>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</si>
  <si>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</si>
  <si>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</si>
  <si>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</si>
  <si>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</si>
  <si>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</si>
  <si>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</si>
  <si>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</si>
  <si>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</si>
  <si>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</si>
  <si>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</si>
  <si>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</si>
  <si>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</si>
  <si>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</si>
  <si>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</si>
  <si>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</si>
  <si>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</si>
  <si>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</si>
  <si>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</si>
  <si>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</si>
  <si>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</si>
  <si>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</si>
  <si>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</si>
  <si>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</si>
  <si>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</si>
  <si>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</si>
  <si>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</si>
  <si>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</si>
  <si>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</si>
  <si>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</si>
  <si>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</si>
  <si>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</si>
  <si>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</si>
  <si>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</si>
  <si>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</si>
  <si>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</si>
  <si>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</si>
  <si>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</si>
  <si>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</si>
  <si>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</si>
  <si>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</si>
  <si>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</si>
  <si>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</si>
  <si>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</si>
  <si>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</si>
  <si>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</si>
  <si>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</si>
  <si>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</si>
  <si>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</si>
  <si>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</si>
  <si>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</si>
  <si>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</si>
  <si>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</si>
  <si>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</si>
  <si>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</si>
  <si>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</si>
  <si>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</si>
  <si>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</si>
  <si>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</si>
  <si>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</si>
  <si>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</si>
  <si>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</si>
  <si>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</si>
  <si>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</si>
  <si>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</si>
  <si>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</si>
  <si>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</si>
  <si>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</si>
  <si>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</si>
  <si>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</si>
  <si>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</si>
  <si>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</si>
  <si>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</si>
  <si>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</si>
  <si>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</si>
  <si>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</si>
  <si>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</si>
  <si>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</si>
  <si>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</si>
  <si>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</si>
  <si>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</si>
  <si>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</si>
  <si>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</si>
  <si>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</si>
  <si>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</si>
  <si>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</si>
  <si>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</si>
  <si>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</si>
  <si>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</si>
  <si>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</si>
  <si>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</si>
  <si>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</si>
  <si>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</si>
  <si>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</si>
  <si>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</si>
  <si>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</si>
  <si>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</si>
  <si>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</si>
  <si>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</si>
  <si>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</si>
  <si>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</si>
  <si>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</si>
  <si>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</si>
  <si>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</si>
  <si>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</si>
  <si>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</si>
  <si>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</si>
  <si>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</si>
  <si>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</si>
  <si>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</si>
  <si>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</si>
  <si>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</si>
  <si>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</si>
  <si>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</si>
  <si>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</si>
  <si>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</si>
  <si>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</si>
  <si>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</si>
  <si>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</si>
  <si>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</si>
  <si>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</si>
  <si>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</si>
  <si>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</si>
  <si>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</si>
  <si>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</si>
  <si>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</si>
  <si>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</si>
  <si>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</si>
  <si>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</si>
  <si>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</si>
  <si>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</si>
  <si>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</si>
  <si>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9780</t>
  </si>
  <si>
    <t>בהתאם לשיטה שיושמה בדוח הכספי *</t>
  </si>
  <si>
    <t>פרנק שווצרי</t>
  </si>
  <si>
    <t>יין יפני</t>
  </si>
  <si>
    <t>כתר שבדי</t>
  </si>
  <si>
    <t>כתר דני</t>
  </si>
  <si>
    <t>דולר הונג קונג</t>
  </si>
  <si>
    <t>כתר נורבגי</t>
  </si>
  <si>
    <t>סה"כ בישראל</t>
  </si>
  <si>
    <t>סה"כ יתרת מזומנים ועו"ש בש"ח</t>
  </si>
  <si>
    <t>1111111111- 12- בנק הפועלים</t>
  </si>
  <si>
    <t>ilAAA</t>
  </si>
  <si>
    <t>S&amp;P מעלות</t>
  </si>
  <si>
    <t>1111111111- 26- יובנק בע"מ</t>
  </si>
  <si>
    <t>1111111111- 10- לאומי</t>
  </si>
  <si>
    <t>סה"כ יתרת מזומנים ועו"ש נקובים במט"ח</t>
  </si>
  <si>
    <t>0</t>
  </si>
  <si>
    <t>לא מדורג</t>
  </si>
  <si>
    <t>S&amp;P</t>
  </si>
  <si>
    <t>130018- 12- בנק הפועלים</t>
  </si>
  <si>
    <t>20001- 26- יובנק בע"מ</t>
  </si>
  <si>
    <t>20001- 10- לאומי</t>
  </si>
  <si>
    <t>100006- 10- לאומי</t>
  </si>
  <si>
    <t>20003- 12- בנק הפועלים</t>
  </si>
  <si>
    <t>20003- 26- יובנק בע"מ</t>
  </si>
  <si>
    <t>20003- 10- לאומי</t>
  </si>
  <si>
    <t>80031- 12- בנק הפועלים</t>
  </si>
  <si>
    <t>80031- 10- לאומי</t>
  </si>
  <si>
    <t>200010- 12- בנק הפועלים</t>
  </si>
  <si>
    <t>200010- 10- לאומי</t>
  </si>
  <si>
    <t>200005- 10- לאומי</t>
  </si>
  <si>
    <t>70002- 12- בנק הפועלים</t>
  </si>
  <si>
    <t>70002- 10- 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</si>
  <si>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</si>
  <si>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</si>
  <si>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</si>
  <si>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</si>
  <si>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</si>
  <si>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</si>
  <si>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</si>
  <si>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</si>
  <si>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</si>
  <si>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</si>
  <si>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</si>
  <si>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</si>
  <si>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</si>
  <si>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ממשל צמודה 0527- גליל</t>
  </si>
  <si>
    <t>1140847</t>
  </si>
  <si>
    <t>ממשל צמודה 0545- גליל</t>
  </si>
  <si>
    <t>1134865</t>
  </si>
  <si>
    <t>ממשל צמודה 0923- גליל</t>
  </si>
  <si>
    <t>1128081</t>
  </si>
  <si>
    <t>ממשל צמודה 1025- גליל</t>
  </si>
  <si>
    <t>1135912</t>
  </si>
  <si>
    <t>ממשל צמודה 1131- גליל</t>
  </si>
  <si>
    <t>1172220</t>
  </si>
  <si>
    <t>ממשל צמודה 1151- גליל</t>
  </si>
  <si>
    <t>1168301</t>
  </si>
  <si>
    <t>ממשלתי צמוד 841- גליל</t>
  </si>
  <si>
    <t>1120583</t>
  </si>
  <si>
    <t>ממשלתי צמודה 0536- גליל</t>
  </si>
  <si>
    <t>1097708</t>
  </si>
  <si>
    <t>ממשלתית צמודה 0.5% 0529- גליל</t>
  </si>
  <si>
    <t>1157023</t>
  </si>
  <si>
    <t>ממשלתית צמודה 0726- גליל</t>
  </si>
  <si>
    <t>1169564</t>
  </si>
  <si>
    <t>סה"כ לא צמודות</t>
  </si>
  <si>
    <t>סה"כ מלווה קצר מועד</t>
  </si>
  <si>
    <t>מ.ק.מ. 414- בנק ישראל- מק"מ</t>
  </si>
  <si>
    <t>8240418</t>
  </si>
  <si>
    <t>30/04/23</t>
  </si>
  <si>
    <t>מלווה קצר מועד 1023- בנק ישראל- מק"מ</t>
  </si>
  <si>
    <t>8231029</t>
  </si>
  <si>
    <t>מלווה קצר מועד 1123- בנק ישראל- מק"מ</t>
  </si>
  <si>
    <t>8231128</t>
  </si>
  <si>
    <t>מלווה קצר מועד 114- בנק ישראל- מק"מ</t>
  </si>
  <si>
    <t>8240111</t>
  </si>
  <si>
    <t>31/01/23</t>
  </si>
  <si>
    <t>מלווה קצר מועד 214- בנק ישראל- מק"מ</t>
  </si>
  <si>
    <t>8240210</t>
  </si>
  <si>
    <t>28/02/23</t>
  </si>
  <si>
    <t>מלווה קצר מועד 314- בנק ישראל- מק"מ</t>
  </si>
  <si>
    <t>8240319</t>
  </si>
  <si>
    <t>30/03/23</t>
  </si>
  <si>
    <t>מקמ 1213- בנק ישראל- מק"מ</t>
  </si>
  <si>
    <t>8231219</t>
  </si>
  <si>
    <t>29/12/22</t>
  </si>
  <si>
    <t>מקמ 524- בנק ישראל- מק"מ</t>
  </si>
  <si>
    <t>8240525</t>
  </si>
  <si>
    <t>31/05/23</t>
  </si>
  <si>
    <t>מקמ 614- בנק ישראל- מק"מ</t>
  </si>
  <si>
    <t>8240616</t>
  </si>
  <si>
    <t>29/06/23</t>
  </si>
  <si>
    <t>מקמ 813</t>
  </si>
  <si>
    <t>8230815</t>
  </si>
  <si>
    <t>מקמ 913- בנק ישראל- מק"מ</t>
  </si>
  <si>
    <t>8230914</t>
  </si>
  <si>
    <t>סה"כ שחר</t>
  </si>
  <si>
    <t>ממשל שיקלית 0928- שחר</t>
  </si>
  <si>
    <t>1150879</t>
  </si>
  <si>
    <t>ממשל שקלית 0226- שחר</t>
  </si>
  <si>
    <t>1174697</t>
  </si>
  <si>
    <t>ממשל שקלית 0229- שחר</t>
  </si>
  <si>
    <t>1194802</t>
  </si>
  <si>
    <t>ממשל שקלית 0327- שחר</t>
  </si>
  <si>
    <t>1139344</t>
  </si>
  <si>
    <t>ממשל שקלית 0347- שחר</t>
  </si>
  <si>
    <t>1140193</t>
  </si>
  <si>
    <t>ממשל שקלית 0723- שחר</t>
  </si>
  <si>
    <t>1167105</t>
  </si>
  <si>
    <t>ממשל שקלית 0825- שחר</t>
  </si>
  <si>
    <t>1135557</t>
  </si>
  <si>
    <t>ממשל שקלית 11/52 2.8%- שחר</t>
  </si>
  <si>
    <t>1184076</t>
  </si>
  <si>
    <t>ממשלתי שקלי  1026- שחר</t>
  </si>
  <si>
    <t>1099456</t>
  </si>
  <si>
    <t>ממשלתי שקלי 324- שחר</t>
  </si>
  <si>
    <t>1130848</t>
  </si>
  <si>
    <t>ממשלתי שקלית 0142- שחר</t>
  </si>
  <si>
    <t>1125400</t>
  </si>
  <si>
    <t>ממשלתית שקלית 0.4% 10/24- שחר</t>
  </si>
  <si>
    <t>1175777</t>
  </si>
  <si>
    <t>ממשלתית שקלית 0.5% 04/25- שחר</t>
  </si>
  <si>
    <t>1162668</t>
  </si>
  <si>
    <t>ממשלתית שקלית 1.00% 03/30- שחר</t>
  </si>
  <si>
    <t>1160985</t>
  </si>
  <si>
    <t>ממשלתית שקלית 1.3% 04/32- שחר</t>
  </si>
  <si>
    <t>1180660</t>
  </si>
  <si>
    <t>ממשלתית שקלית 1.5% 11/23- שחר</t>
  </si>
  <si>
    <t>1155068</t>
  </si>
  <si>
    <t>ממשלתית שקלית 537ב 1.5% 05/37- שחר</t>
  </si>
  <si>
    <t>1166180</t>
  </si>
  <si>
    <t>סה"כ גילון</t>
  </si>
  <si>
    <t>סה"כ צמודות לדולר</t>
  </si>
  <si>
    <t>סה"כ אג"ח של ממשלת ישראל שהונפקו בחו"ל</t>
  </si>
  <si>
    <t>ISRAEL 4.5 2120- מדינת ישראל</t>
  </si>
  <si>
    <t>US46513JB593</t>
  </si>
  <si>
    <t>A+</t>
  </si>
  <si>
    <t>Fitch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</si>
  <si>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</si>
  <si>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</si>
  <si>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</si>
  <si>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</si>
  <si>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</si>
  <si>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</si>
  <si>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</si>
  <si>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</si>
  <si>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</si>
  <si>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</si>
  <si>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</si>
  <si>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</si>
  <si>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</si>
  <si>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מז טפ הנפק 52- מזרחי טפחות חברה להנפקות בע"מ</t>
  </si>
  <si>
    <t>2310381</t>
  </si>
  <si>
    <t>520032046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</si>
  <si>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</si>
  <si>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</si>
  <si>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</si>
  <si>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</si>
  <si>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מקורות אגח 11- מקורות חברת מים בע"מ</t>
  </si>
  <si>
    <t>1158476</t>
  </si>
  <si>
    <t>520010869</t>
  </si>
  <si>
    <t>מרכנתיל 3- מרכנתיל הנפקות בע"מ</t>
  </si>
  <si>
    <t>1171297</t>
  </si>
  <si>
    <t>513686154</t>
  </si>
  <si>
    <t>נמלי ישראל אגח א- חברת נמלי ישראל - פיתוח נכסים בע"מ</t>
  </si>
  <si>
    <t>1145564</t>
  </si>
  <si>
    <t>513569780</t>
  </si>
  <si>
    <t>נדלן מניב בישראל</t>
  </si>
  <si>
    <t>פועלים אגח 200- בנק הפועלים בע"מ</t>
  </si>
  <si>
    <t>6620496</t>
  </si>
  <si>
    <t>520000118</t>
  </si>
  <si>
    <t>פועלים הנ אגח 36- הפועלים הנפקות בע"מ</t>
  </si>
  <si>
    <t>1940659</t>
  </si>
  <si>
    <t>520032640</t>
  </si>
  <si>
    <t>פועלים הנפ 35- הפועלים הנפקות בע"מ</t>
  </si>
  <si>
    <t>1940618</t>
  </si>
  <si>
    <t>פועלים הנפ אגח 32- הפועלים הנפקות בע"מ</t>
  </si>
  <si>
    <t>1940535</t>
  </si>
  <si>
    <t>חשמל     אגח 29- חברת החשמל לישראל בע"מ</t>
  </si>
  <si>
    <t>6000236</t>
  </si>
  <si>
    <t>520000472</t>
  </si>
  <si>
    <t>אנרגיה</t>
  </si>
  <si>
    <t>Aa1.il</t>
  </si>
  <si>
    <t>חשמל אגח 27- חברת החשמל לישראל בע"מ</t>
  </si>
  <si>
    <t>6000210</t>
  </si>
  <si>
    <t>חשמל אגח 31- חברת החשמל לישראל בע"מ</t>
  </si>
  <si>
    <t>6000285</t>
  </si>
  <si>
    <t>חשמל אגח 32- חברת החשמל לישראל בע"מ</t>
  </si>
  <si>
    <t>6000384</t>
  </si>
  <si>
    <t>חשמל אגח 33- חברת החשמל לישראל בע"מ</t>
  </si>
  <si>
    <t>6000392</t>
  </si>
  <si>
    <t>31/08/22</t>
  </si>
  <si>
    <t>חשמל אגח 35- חברת החשמל לישראל בע"מ</t>
  </si>
  <si>
    <t>1196799</t>
  </si>
  <si>
    <t>נתיבי גז אגח ד- נתיבי הגז הטבעי לישראל בע"מ</t>
  </si>
  <si>
    <t>1147503</t>
  </si>
  <si>
    <t>513436394</t>
  </si>
  <si>
    <t>ilAA+</t>
  </si>
  <si>
    <t>עזריאלי אגח ד- קבוצת עזריאלי בע"מ (לשעבר קנית מימון)</t>
  </si>
  <si>
    <t>1138650</t>
  </si>
  <si>
    <t>510960719</t>
  </si>
  <si>
    <t>עזריאלי אגח ה- קבוצת עזריאלי בע"מ (לשעבר קנית מימון)</t>
  </si>
  <si>
    <t>1156603</t>
  </si>
  <si>
    <t>עזריאלי אגח ו- קבוצת עזריאלי בע"מ (לשעבר קנית מימון)</t>
  </si>
  <si>
    <t>1156611</t>
  </si>
  <si>
    <t>עזריאלי אגח ז- קבוצת עזריאלי בע"מ (לשעבר קנית מימון)</t>
  </si>
  <si>
    <t>1178672</t>
  </si>
  <si>
    <t>עזריאלי אגח ח- קבוצת עזריאלי בע"מ (לשעבר קנית מימון)</t>
  </si>
  <si>
    <t>1178680</t>
  </si>
  <si>
    <t>עזריאלי קבוצה אגח ב סחיר- קבוצת עזריאלי בע"מ (לשעבר קנית מימון)</t>
  </si>
  <si>
    <t>1134436</t>
  </si>
  <si>
    <t>*ביג  ח- ביג מרכזי קניות (2004) בע"מ</t>
  </si>
  <si>
    <t>1138924</t>
  </si>
  <si>
    <t>513623314</t>
  </si>
  <si>
    <t>ilAA</t>
  </si>
  <si>
    <t>*ביג אגח יד- ביג מרכזי קניות (2004) בע"מ</t>
  </si>
  <si>
    <t>1161512</t>
  </si>
  <si>
    <t>*ביג יא- ביג מרכזי קניות (2004) בע"מ</t>
  </si>
  <si>
    <t>1151117</t>
  </si>
  <si>
    <t>*גב ים     אגח ט- חברת גב-ים לקרקעות בע"מ</t>
  </si>
  <si>
    <t>7590219</t>
  </si>
  <si>
    <t>520001736</t>
  </si>
  <si>
    <t>*גב ים אגח י- חברת גב-ים לקרקעות בע"מ</t>
  </si>
  <si>
    <t>7590284</t>
  </si>
  <si>
    <t>*גב ים סד' ו'- חברת גב-ים לקרקעות בע"מ</t>
  </si>
  <si>
    <t>7590128</t>
  </si>
  <si>
    <t>*מבנה אגח כה- מבנה נדל"ן (כ.ד)  בע"מ</t>
  </si>
  <si>
    <t>2260636</t>
  </si>
  <si>
    <t>520024126</t>
  </si>
  <si>
    <t>*מבני תעש אגח כג- מבנה נדל"ן (כ.ד)  בע"מ</t>
  </si>
  <si>
    <t>2260545</t>
  </si>
  <si>
    <t>*מבני תעש אגח כד- מבנה נדל"ן (כ.ד)  בע"מ</t>
  </si>
  <si>
    <t>2260552</t>
  </si>
  <si>
    <t>*מבני תעשיה  אגח כ- מבנה נדל"ן (כ.ד)  בע"מ</t>
  </si>
  <si>
    <t>2260495</t>
  </si>
  <si>
    <t>*מבני תעשיה אגח יז- מבנה נדל"ן (כ.ד)  בע"מ</t>
  </si>
  <si>
    <t>2260446</t>
  </si>
  <si>
    <t>*מליסרון  אגח יח- מליסרון בע"מ</t>
  </si>
  <si>
    <t>3230372</t>
  </si>
  <si>
    <t>520037789</t>
  </si>
  <si>
    <t>*מליסרון  אגח יט- מליסרון בע"מ</t>
  </si>
  <si>
    <t>3230398</t>
  </si>
  <si>
    <t>*מליסרון  אגח כא- מליסרון בע"מ</t>
  </si>
  <si>
    <t>1194638</t>
  </si>
  <si>
    <t>*מליסרון אגח ו- מליסרון בע"מ</t>
  </si>
  <si>
    <t>3230125</t>
  </si>
  <si>
    <t>*מליסרון אגח י'- מליסרון בע"מ</t>
  </si>
  <si>
    <t>3230190</t>
  </si>
  <si>
    <t>*מליסרון אגח יד- מליסרון בע"מ</t>
  </si>
  <si>
    <t>3230232</t>
  </si>
  <si>
    <t>*מליסרון אגח יז- מליסרון בע"מ</t>
  </si>
  <si>
    <t>3230273</t>
  </si>
  <si>
    <t>*מליסרון אגח כ- מליסרון בע"מ</t>
  </si>
  <si>
    <t>3230422</t>
  </si>
  <si>
    <t>*מליסרון טז'- מליסרון בע"מ</t>
  </si>
  <si>
    <t>3230265</t>
  </si>
  <si>
    <t>*רבוע נדלן אגח ח- רבוע כחול נדל"ן בע"מ</t>
  </si>
  <si>
    <t>1157569</t>
  </si>
  <si>
    <t>513765859</t>
  </si>
  <si>
    <t>*ריט 1 אגח ד- ריט 1 בע"מ</t>
  </si>
  <si>
    <t>1129899</t>
  </si>
  <si>
    <t>513821488</t>
  </si>
  <si>
    <t>*ריט 1 אגח ו- ריט 1 בע"מ</t>
  </si>
  <si>
    <t>1138544</t>
  </si>
  <si>
    <t>*ריט 1 אגח ז- ריט 1 בע"מ</t>
  </si>
  <si>
    <t>1171271</t>
  </si>
  <si>
    <t>*ריט 1 סד ה- ריט 1 בע"מ</t>
  </si>
  <si>
    <t>1136753</t>
  </si>
  <si>
    <t>איירפורט אגח ה- איירפורט סיטי בע"מ</t>
  </si>
  <si>
    <t>1133487</t>
  </si>
  <si>
    <t>511659401</t>
  </si>
  <si>
    <t>אמות אגח ד- אמות השקעות בע"מ</t>
  </si>
  <si>
    <t>1133149</t>
  </si>
  <si>
    <t>520026683</t>
  </si>
  <si>
    <t>אמות אגח ו- אמות השקעות בע"מ</t>
  </si>
  <si>
    <t>1158609</t>
  </si>
  <si>
    <t>אמות אגח ח- אמות השקעות בע"מ</t>
  </si>
  <si>
    <t>1172782</t>
  </si>
  <si>
    <t>ארפורט אגח ט- איירפורט סיטי בע"מ</t>
  </si>
  <si>
    <t>1160944</t>
  </si>
  <si>
    <t>ארפורט אגח יא- איירפורט סיטי בע"מ</t>
  </si>
  <si>
    <t>1195999</t>
  </si>
  <si>
    <t>הראל השקעות אגח א- הראל השקעות בביטוח ושרותים פיננסים בע"מ</t>
  </si>
  <si>
    <t>5850110</t>
  </si>
  <si>
    <t>520033986</t>
  </si>
  <si>
    <t>ביטוח</t>
  </si>
  <si>
    <t>Aa2.il</t>
  </si>
  <si>
    <t>ישרס אגח טו- ישרס חברה להשקעות בע"מ</t>
  </si>
  <si>
    <t>6130207</t>
  </si>
  <si>
    <t>520017807</t>
  </si>
  <si>
    <t>ישרס אגח יח- ישרס חברה להשקעות בע"מ</t>
  </si>
  <si>
    <t>6130280</t>
  </si>
  <si>
    <t>לאומי התח נד 403- בנק לאומי לישראל בע"מ</t>
  </si>
  <si>
    <t>6040430</t>
  </si>
  <si>
    <t>לאומי התח נד40- בנק לאומי לישראל בע"מ</t>
  </si>
  <si>
    <t>6040471</t>
  </si>
  <si>
    <t>לאומי התח נד401- בנק לאומי לישראל בע"מ</t>
  </si>
  <si>
    <t>6040380</t>
  </si>
  <si>
    <t>לאומי התח נדח' סד' 405- בנק לאומי לישראל בע"מ</t>
  </si>
  <si>
    <t>6040620</t>
  </si>
  <si>
    <t>לאומי כתבי התח נד סד' 402- בנק לאומי לישראל בע"מ</t>
  </si>
  <si>
    <t>6040398</t>
  </si>
  <si>
    <t>פועלים הנפ הת כ- הפועלים הנפקות בע"מ</t>
  </si>
  <si>
    <t>1940691</t>
  </si>
  <si>
    <t>פועלים הנפקות התחייבות נדחית ס- הפועלים הנפקות בע"מ</t>
  </si>
  <si>
    <t>1940626</t>
  </si>
  <si>
    <t>פועלים הנפקות כא COCO- הפועלים הנפקות בע"מ</t>
  </si>
  <si>
    <t>1940725</t>
  </si>
  <si>
    <t>פועלים התחייבות נדחים ה'- בנק הפועלים בע"מ</t>
  </si>
  <si>
    <t>6620462</t>
  </si>
  <si>
    <t>פועלים התחייבות נדחים ו- בנק הפועלים בע"מ</t>
  </si>
  <si>
    <t>6620553</t>
  </si>
  <si>
    <t>פועלים התחייבות נדחים ז'- בנק הפועלים בע"מ</t>
  </si>
  <si>
    <t>1191329</t>
  </si>
  <si>
    <t>30/11/22</t>
  </si>
  <si>
    <t>שלמה החז אגח יח- ש.שלמה החזקות בע"מ</t>
  </si>
  <si>
    <t>1410307</t>
  </si>
  <si>
    <t>520034372</t>
  </si>
  <si>
    <t>שלמה החז אגח כ- ש.שלמה החזקות בע"מ</t>
  </si>
  <si>
    <t>1192749</t>
  </si>
  <si>
    <t>*ביג אג"ח ט'- ביג מרכזי קניות (2004) בע"מ</t>
  </si>
  <si>
    <t>1141050</t>
  </si>
  <si>
    <t>ilAA-</t>
  </si>
  <si>
    <t>*ביג אגח ז- ביג מרכזי קניות (2004) בע"מ</t>
  </si>
  <si>
    <t>1136084</t>
  </si>
  <si>
    <t>*ביג אגח טו- ביג מרכזי קניות (2004) בע"מ</t>
  </si>
  <si>
    <t>1162221</t>
  </si>
  <si>
    <t>Aa3.il</t>
  </si>
  <si>
    <t>*ביג אגח יח- ביג מרכזי קניות (2004) בע"מ</t>
  </si>
  <si>
    <t>1174226</t>
  </si>
  <si>
    <t>*ביג אגח כ- ביג מרכזי קניות (2004) בע"מ</t>
  </si>
  <si>
    <t>1186188</t>
  </si>
  <si>
    <t>*ביג מרכזי קניות יב- ביג מרכזי קניות (2004) בע"מ</t>
  </si>
  <si>
    <t>1156231</t>
  </si>
  <si>
    <t>*מגה אור אג8- מגה אור החזקות בע"מ</t>
  </si>
  <si>
    <t>1147602</t>
  </si>
  <si>
    <t>513257873</t>
  </si>
  <si>
    <t>*רבוע נדלן אגח ו- רבוע כחול נדל"ן בע"מ</t>
  </si>
  <si>
    <t>1140607</t>
  </si>
  <si>
    <t>*ריבוע נדלן אגח ט- רבוע כחול נדל"ן בע"מ</t>
  </si>
  <si>
    <t>1174556</t>
  </si>
  <si>
    <t>אדמה אגח ב- אדמה פתרונות לחקלאות בע"מ</t>
  </si>
  <si>
    <t>1110915</t>
  </si>
  <si>
    <t>520043605</t>
  </si>
  <si>
    <t>כימיה, גומי ופלסטיק</t>
  </si>
  <si>
    <t>בזק אגח 10- בזק החברה הישראלית לתקשורת בע"מ</t>
  </si>
  <si>
    <t>2300184</t>
  </si>
  <si>
    <t>520031931</t>
  </si>
  <si>
    <t>בזק אגח 12- בזק החברה הישראלית לתקשורת בע"מ</t>
  </si>
  <si>
    <t>2300242</t>
  </si>
  <si>
    <t>בזק אגח 14- בזק החברה הישראלית לתקשורת בע"מ</t>
  </si>
  <si>
    <t>2300317</t>
  </si>
  <si>
    <t>בילאומי הנפקות כד- הבינלאומי הראשון הנפקות בע"מ</t>
  </si>
  <si>
    <t>1151000</t>
  </si>
  <si>
    <t>513141879</t>
  </si>
  <si>
    <t>בינלאומי הנפק התח כו- הבינלאומי הראשון הנפקות בע"מ</t>
  </si>
  <si>
    <t>1185537</t>
  </si>
  <si>
    <t>בינלאומי הנפק התח כז- הבינלאומי הראשון הנפקות בע"מ</t>
  </si>
  <si>
    <t>1189497</t>
  </si>
  <si>
    <t>בינלאומי כה COCO- הבינלאומי הראשון הנפקות בע"מ</t>
  </si>
  <si>
    <t>1167030</t>
  </si>
  <si>
    <t>דיסקונט כתבי התחייבות נדחים ז- דיסקונט מנפיקים בע"מ</t>
  </si>
  <si>
    <t>7480247</t>
  </si>
  <si>
    <t>520029935</t>
  </si>
  <si>
    <t>דיסקונט מנ נד ו- דיסקונט מנפיקים בע"מ</t>
  </si>
  <si>
    <t>7480197</t>
  </si>
  <si>
    <t>דיסקונט מנ נד ח- דיסקונט מנפיקים בע"מ</t>
  </si>
  <si>
    <t>7480312</t>
  </si>
  <si>
    <t>דיסקונט מנ נד ט- דיסקונט מנפיקים בע"מ</t>
  </si>
  <si>
    <t>1191246</t>
  </si>
  <si>
    <t>הפניקס אגח 5- הפניקס אחזקות בע"מ</t>
  </si>
  <si>
    <t>7670284</t>
  </si>
  <si>
    <t>520017450</t>
  </si>
  <si>
    <t>הראל הנפק אגח ז- הראל ביטוח מימון והנפקות בע"מ</t>
  </si>
  <si>
    <t>1126077</t>
  </si>
  <si>
    <t>513834200</t>
  </si>
  <si>
    <t>ישרס אגח טז- ישרס חברה להשקעות בע"מ</t>
  </si>
  <si>
    <t>6130223</t>
  </si>
  <si>
    <t>ישרס אגח יג- ישרס חברה להשקעות בע"מ</t>
  </si>
  <si>
    <t>6130181</t>
  </si>
  <si>
    <t>ישרס אגח יט- ישרס חברה להשקעות בע"מ</t>
  </si>
  <si>
    <t>6130348</t>
  </si>
  <si>
    <t>כלל ביטוח אגח א- כלל החזקות עסקי ביטוח בע"מ</t>
  </si>
  <si>
    <t>1193481</t>
  </si>
  <si>
    <t>520036120</t>
  </si>
  <si>
    <t>כללביט אגח ט- כללביט מימון בע"מ</t>
  </si>
  <si>
    <t>1136050</t>
  </si>
  <si>
    <t>513754069</t>
  </si>
  <si>
    <t>מז טפ הנפק הת 48- מזרחי טפחות חברה להנפקות בע"מ</t>
  </si>
  <si>
    <t>2310266</t>
  </si>
  <si>
    <t>מז טפ הנפק כתבי הת50 coco- מזרחי טפחות חברה להנפקות בע"מ</t>
  </si>
  <si>
    <t>2310290</t>
  </si>
  <si>
    <t>מזטפ הנפ הת65- מזרחי טפחות חברה להנפקות בע"מ</t>
  </si>
  <si>
    <t>1191675</t>
  </si>
  <si>
    <t>מזרחי כתבי התחייבות נדחים 53- מזרחי טפחות חברה להנפקות בע"מ</t>
  </si>
  <si>
    <t>2310399</t>
  </si>
  <si>
    <t>סלע נדלן אגח ב- סלע קפיטל נדל"ן בע"מ</t>
  </si>
  <si>
    <t>1132927</t>
  </si>
  <si>
    <t>513992529</t>
  </si>
  <si>
    <t>סלע נדלן אגח ג- סלע קפיטל נדל"ן בע"מ</t>
  </si>
  <si>
    <t>1138973</t>
  </si>
  <si>
    <t>סלע נדלן אגח ד- סלע קפיטל נדל"ן בע"מ</t>
  </si>
  <si>
    <t>1167147</t>
  </si>
  <si>
    <t>פניקס הון אגח ה- הפניקס גיוסי הון (2009) בע"מ</t>
  </si>
  <si>
    <t>1135417</t>
  </si>
  <si>
    <t>514290345</t>
  </si>
  <si>
    <t>*ג'נריישן קפיטל אגח ב- ג'נריישן קפיטל בע"מ</t>
  </si>
  <si>
    <t>1177526</t>
  </si>
  <si>
    <t>515846558</t>
  </si>
  <si>
    <t>ilA+</t>
  </si>
  <si>
    <t>*ג'נריישן קפיטל אגח ג- ג'נריישן קפיטל בע"מ</t>
  </si>
  <si>
    <t>1184555</t>
  </si>
  <si>
    <t>*דמרי אגח י- י.ח.דמרי בניה ופיתוח בע"מ</t>
  </si>
  <si>
    <t>1186162</t>
  </si>
  <si>
    <t>511399388</t>
  </si>
  <si>
    <t>בנייה</t>
  </si>
  <si>
    <t>A1.il</t>
  </si>
  <si>
    <t>*מגה אור   אגח ו- מגה אור החזקות בע"מ</t>
  </si>
  <si>
    <t>1138668</t>
  </si>
  <si>
    <t>*מגה אור אגח ד- מגה אור החזקות בע"מ</t>
  </si>
  <si>
    <t>1130632</t>
  </si>
  <si>
    <t>*מגה אור אגח ז- מגה אור החזקות בע"מ</t>
  </si>
  <si>
    <t>1141696</t>
  </si>
  <si>
    <t>*מגה אור אגח ט- מגה אור החזקות בע"מ</t>
  </si>
  <si>
    <t>1165141</t>
  </si>
  <si>
    <t>*מגה אור אגח י- מגה אור החזקות בע"מ</t>
  </si>
  <si>
    <t>1178367</t>
  </si>
  <si>
    <t>*מגה אור אגח יא- מגה אור החזקות בע"מ</t>
  </si>
  <si>
    <t>1178375</t>
  </si>
  <si>
    <t>*מימון ישיר אגח ג- מימון ישיר מקבוצת ישיר 2006 בע"מ</t>
  </si>
  <si>
    <t>1171214</t>
  </si>
  <si>
    <t>513893123</t>
  </si>
  <si>
    <t>אשראי חוץ בנקאי</t>
  </si>
  <si>
    <t>*מימון ישיר אגח ה- מימון ישיר מקבוצת ישיר 2006 בע"מ</t>
  </si>
  <si>
    <t>1182831</t>
  </si>
  <si>
    <t>*מימון ישיר אגח ו- מימון ישיר מקבוצת ישיר 2006 בע"מ</t>
  </si>
  <si>
    <t>1191659</t>
  </si>
  <si>
    <t>*מימון ישיר ד- מימון ישיר מקבוצת ישיר 2006 בע"מ</t>
  </si>
  <si>
    <t>1175660</t>
  </si>
  <si>
    <t>*פז נפט  ו- פז חברת הנפט בע"מ</t>
  </si>
  <si>
    <t>1139542</t>
  </si>
  <si>
    <t>510216054</t>
  </si>
  <si>
    <t>*פז נפט אגח ז- פז חברת הנפט בע"מ</t>
  </si>
  <si>
    <t>1142595</t>
  </si>
  <si>
    <t>אלבר אג"ח יז- אלבר שירותי מימונית בע"מ</t>
  </si>
  <si>
    <t>1158732</t>
  </si>
  <si>
    <t>512025891</t>
  </si>
  <si>
    <t>אלבר אגח יט- אלבר שירותי מימונית בע"מ</t>
  </si>
  <si>
    <t>1191824</t>
  </si>
  <si>
    <t>אלדן תחבורה אגח ה- אלדן תחבורה בע"מ</t>
  </si>
  <si>
    <t>1155357</t>
  </si>
  <si>
    <t>510454333</t>
  </si>
  <si>
    <t>אלדן תחבורה אגח ז- אלדן תחבורה בע"מ</t>
  </si>
  <si>
    <t>1184779</t>
  </si>
  <si>
    <t>אלדן תחבורה אגח ח- אלדן תחבורה בע"מ</t>
  </si>
  <si>
    <t>1192442</t>
  </si>
  <si>
    <t>גירון אגח ו- גירון פיתוח ובניה בע"מ</t>
  </si>
  <si>
    <t>1139849</t>
  </si>
  <si>
    <t>520044520</t>
  </si>
  <si>
    <t>גירון אגח ז- גירון פיתוח ובניה בע"מ</t>
  </si>
  <si>
    <t>1142629</t>
  </si>
  <si>
    <t>גירון אגח ח- גירון פיתוח ובניה בע"מ</t>
  </si>
  <si>
    <t>1183151</t>
  </si>
  <si>
    <t>*ג'י סיטי אגח טו- ג'י סיטי בע"מ</t>
  </si>
  <si>
    <t>1260769</t>
  </si>
  <si>
    <t>520033234</t>
  </si>
  <si>
    <t>נדלן מניב בחו"ל</t>
  </si>
  <si>
    <t>ilA</t>
  </si>
  <si>
    <t>*סלקום אגח ח- סלקום ישראל בע"מ</t>
  </si>
  <si>
    <t>1132828</t>
  </si>
  <si>
    <t>511930125</t>
  </si>
  <si>
    <t>אפי נכסים אגח 8- אפי נכסים בע"מ</t>
  </si>
  <si>
    <t>1142231</t>
  </si>
  <si>
    <t>510560188</t>
  </si>
  <si>
    <t>A2.il</t>
  </si>
  <si>
    <t>אפי נכסים אגח יא- אפי נכסים בע"מ</t>
  </si>
  <si>
    <t>1171628</t>
  </si>
  <si>
    <t>אפי נכסים אגח יג- אפי נכסים בע"מ</t>
  </si>
  <si>
    <t>1178292</t>
  </si>
  <si>
    <t>אפי נכסים אגח יד- אפי נכסים בע"מ</t>
  </si>
  <si>
    <t>1184530</t>
  </si>
  <si>
    <t>אשטרום קבוצה אגח ד- קבוצת אשטרום</t>
  </si>
  <si>
    <t>1182989</t>
  </si>
  <si>
    <t>510381601</t>
  </si>
  <si>
    <t>הכשרת ישוב אגח 21- חברת הכשרת הישוב בישראל בע"מ</t>
  </si>
  <si>
    <t>6120224</t>
  </si>
  <si>
    <t>520020116</t>
  </si>
  <si>
    <t>נכסים ובנין אגח י- חברה לנכסים ולבנין בע"מ</t>
  </si>
  <si>
    <t>1193630</t>
  </si>
  <si>
    <t>520025438</t>
  </si>
  <si>
    <t>*או פי סי אגח ב'- או.פי.סי. אנרגיה בע"מ</t>
  </si>
  <si>
    <t>1166057</t>
  </si>
  <si>
    <t>514401702</t>
  </si>
  <si>
    <t>ilA-</t>
  </si>
  <si>
    <t>*גזית גלוב אגח יד- ג'י סיטי בע"מ</t>
  </si>
  <si>
    <t>1260736</t>
  </si>
  <si>
    <t>*ג'י סיטי  אגח יג- ג'י סיטי בע"מ</t>
  </si>
  <si>
    <t>1260652</t>
  </si>
  <si>
    <t>*ג'י סיטי אגח יב- ג'י סיטי בע"מ</t>
  </si>
  <si>
    <t>1260603</t>
  </si>
  <si>
    <t>*פתאל החזקות אגח ד- פתאל החזקות 1998 בע"מ</t>
  </si>
  <si>
    <t>1188192</t>
  </si>
  <si>
    <t>512607888</t>
  </si>
  <si>
    <t>A3.il</t>
  </si>
  <si>
    <t>הכשרת הישוב אג"ח 23- חברת הכשרת הישוב בישראל בע"מ</t>
  </si>
  <si>
    <t>6120323</t>
  </si>
  <si>
    <t>מגוריט אגח ב- מגוריט ישראל בעמ</t>
  </si>
  <si>
    <t>1168350</t>
  </si>
  <si>
    <t>515434074</t>
  </si>
  <si>
    <t>מגוריט אגח ג- מגוריט ישראל בעמ</t>
  </si>
  <si>
    <t>1175975</t>
  </si>
  <si>
    <t>מגוריט אגח ד- מגוריט ישראל בעמ</t>
  </si>
  <si>
    <t>1185834</t>
  </si>
  <si>
    <t>מגוריט אגח ה- מגוריט ישראל בעמ</t>
  </si>
  <si>
    <t>1192129</t>
  </si>
  <si>
    <t>*נופר אנרג אגח א- ע.י נופר אנרגי' בע"מ</t>
  </si>
  <si>
    <t>1179340</t>
  </si>
  <si>
    <t>514599943</t>
  </si>
  <si>
    <t>אנרגיה מתחדשת</t>
  </si>
  <si>
    <t>*קרדן אן וי אגח ב- קרדן אן.וי.</t>
  </si>
  <si>
    <t>1113034</t>
  </si>
  <si>
    <t>1239114</t>
  </si>
  <si>
    <t>אול- יר אגח ה</t>
  </si>
  <si>
    <t>1143304</t>
  </si>
  <si>
    <t>1841580</t>
  </si>
  <si>
    <t>ארי נדלן אגח א- ארי נדל"ן(ארנה) השקעות בע"מ</t>
  </si>
  <si>
    <t>3660156</t>
  </si>
  <si>
    <t>520038332</t>
  </si>
  <si>
    <t>מניבים ריט אגח ב- מניבים קרן הריט החדשה בע"מ</t>
  </si>
  <si>
    <t>1155928</t>
  </si>
  <si>
    <t>515327120</t>
  </si>
  <si>
    <t>מניבים ריט אגח ג- מניבים קרן הריט החדשה בע"מ</t>
  </si>
  <si>
    <t>1177658</t>
  </si>
  <si>
    <t>מניבים ריט אגח ד- מניבים קרן הריט החדשה בע"מ</t>
  </si>
  <si>
    <t>1193929</t>
  </si>
  <si>
    <t>משק אנרגיה אגח א- משק אנרגיה-אנרגיות מתחדשות בע"מ</t>
  </si>
  <si>
    <t>1169531</t>
  </si>
  <si>
    <t>516167343</t>
  </si>
  <si>
    <t>דיסקונט אגח יד- דיסקונט מנפיקים בע"מ</t>
  </si>
  <si>
    <t>7480163</t>
  </si>
  <si>
    <t>פועלים אגח 100- בנק הפועלים בע"מ</t>
  </si>
  <si>
    <t>6620488</t>
  </si>
  <si>
    <t>תעשיה אוירית אגח ד- התעשיה האוירית לישראל בע"מ</t>
  </si>
  <si>
    <t>1133131</t>
  </si>
  <si>
    <t>520027194</t>
  </si>
  <si>
    <t>ביטחוניות</t>
  </si>
  <si>
    <t>*אייסיאל   אגח ז- איי.סי.אל גרופ בע"מ (דואלי)</t>
  </si>
  <si>
    <t>2810372</t>
  </si>
  <si>
    <t>520027830</t>
  </si>
  <si>
    <t>*ביג אגח ו- ביג מרכזי קניות (2004) בע"מ</t>
  </si>
  <si>
    <t>1132521</t>
  </si>
  <si>
    <t>*גב ים אגח ח- חברת גב-ים לקרקעות בע"מ</t>
  </si>
  <si>
    <t>7590151</t>
  </si>
  <si>
    <t>*ישראמקו אגח ג- ישראמקו נגב 2 שותפות מוגבלת</t>
  </si>
  <si>
    <t>2320232</t>
  </si>
  <si>
    <t>550010003</t>
  </si>
  <si>
    <t>חיפושי נפט וגז</t>
  </si>
  <si>
    <t>*שופרסל אגח ז- שופר-סל בע"מ</t>
  </si>
  <si>
    <t>7770258</t>
  </si>
  <si>
    <t>520022732</t>
  </si>
  <si>
    <t>רשתות שיווק</t>
  </si>
  <si>
    <t>אמות אגח ה- אמות השקעות בע"מ</t>
  </si>
  <si>
    <t>1138114</t>
  </si>
  <si>
    <t>אמות אגח ז- אמות השקעות בע"מ</t>
  </si>
  <si>
    <t>1162866</t>
  </si>
  <si>
    <t>וילאר אינטרנ' ח'- וילאר אינטרנשיונל בע"מ</t>
  </si>
  <si>
    <t>4160156</t>
  </si>
  <si>
    <t>520038910</t>
  </si>
  <si>
    <t>מנורה הון ד- מנורה חברה לביטוח בע"מ</t>
  </si>
  <si>
    <t>1135920</t>
  </si>
  <si>
    <t>520042540</t>
  </si>
  <si>
    <t>שלמה החז אגח יז- ש.שלמה החזקות בע"מ</t>
  </si>
  <si>
    <t>1410299</t>
  </si>
  <si>
    <t>שלמה החז אגח יט- ש.שלמה החזקות בע"מ</t>
  </si>
  <si>
    <t>1192731</t>
  </si>
  <si>
    <t>בזק אגח 13- בזק החברה הישראלית לתקשורת בע"מ</t>
  </si>
  <si>
    <t>2300309</t>
  </si>
  <si>
    <t>בזק אגח 9- בזק החברה הישראלית לתקשורת בע"מ</t>
  </si>
  <si>
    <t>2300176</t>
  </si>
  <si>
    <t>גמא אגח ג- גמא ניהול וסליקה בע"מ</t>
  </si>
  <si>
    <t>1185941</t>
  </si>
  <si>
    <t>512711789</t>
  </si>
  <si>
    <t>הראל הנפ אגח טו- הראל ביטוח מימון והנפקות בע"מ</t>
  </si>
  <si>
    <t>1143130</t>
  </si>
  <si>
    <t>הראל הנפ אגח טז- הראל ביטוח מימון והנפקות בע"מ</t>
  </si>
  <si>
    <t>1157601</t>
  </si>
  <si>
    <t>הראל הנפ אגח יד- הראל ביטוח מימון והנפקות בע"מ</t>
  </si>
  <si>
    <t>1143122</t>
  </si>
  <si>
    <t>הראל הנפק אגח יח- הראל ביטוח מימון והנפקות בע"מ</t>
  </si>
  <si>
    <t>1182666</t>
  </si>
  <si>
    <t>הראל הנפקות יב ש- הראל ביטוח מימון והנפקות בע"מ</t>
  </si>
  <si>
    <t>1138163</t>
  </si>
  <si>
    <t>יוניברסל אגח ב- יוניברסל מוטורס  ישראל בע"מ</t>
  </si>
  <si>
    <t>1141647</t>
  </si>
  <si>
    <t>511809071</t>
  </si>
  <si>
    <t>מסחר</t>
  </si>
  <si>
    <t>כללביט אגח י'- כללביט מימון בע"מ</t>
  </si>
  <si>
    <t>1136068</t>
  </si>
  <si>
    <t>כללביט אגח יא- כללביט מימון בע"מ</t>
  </si>
  <si>
    <t>1160647</t>
  </si>
  <si>
    <t>כללביט כתהתנ אגח יב- כללביט מימון בע"מ</t>
  </si>
  <si>
    <t>1179928</t>
  </si>
  <si>
    <t>מנורה הון אגח ז- מנורה מבטחים גיוס הון בע"מ</t>
  </si>
  <si>
    <t>1184191</t>
  </si>
  <si>
    <t>513937714</t>
  </si>
  <si>
    <t>מנורה הון התח 5- מנורה מבטחים גיוס הון בע"מ</t>
  </si>
  <si>
    <t>1143411</t>
  </si>
  <si>
    <t>פניקס הון אגח ח- הפניקס גיוסי הון (2009) בע"מ</t>
  </si>
  <si>
    <t>1139815</t>
  </si>
  <si>
    <t>פניקס הון אגח ט- הפניקס גיוסי הון (2009) בע"מ</t>
  </si>
  <si>
    <t>1155522</t>
  </si>
  <si>
    <t>פניקס הון אגח יא- הפניקס גיוסי הון (2009) בע"מ</t>
  </si>
  <si>
    <t>1159359</t>
  </si>
  <si>
    <t>קרסו אגח ב- קרסו מוטורס בע"מ</t>
  </si>
  <si>
    <t>1139591</t>
  </si>
  <si>
    <t>514065283</t>
  </si>
  <si>
    <t>קרסו מוטורס   אגח ג- קרסו מוטורס בע"מ</t>
  </si>
  <si>
    <t>1141829</t>
  </si>
  <si>
    <t>קרסו מוטורס אגח א- קרסו מוטורס בע"מ</t>
  </si>
  <si>
    <t>1136464</t>
  </si>
  <si>
    <t>קרסו מוטורס אגח ד- קרסו מוטורס בע"מ</t>
  </si>
  <si>
    <t>1173566</t>
  </si>
  <si>
    <t>*אלקטרה    אגח ד- אלקטרה בע"מ</t>
  </si>
  <si>
    <t>7390149</t>
  </si>
  <si>
    <t>520028911</t>
  </si>
  <si>
    <t>*אלקטרה אגח ה- אלקטרה בע"מ</t>
  </si>
  <si>
    <t>7390222</t>
  </si>
  <si>
    <t>*דמרי      אגח ז- י.ח.דמרי בניה ופיתוח בע"מ</t>
  </si>
  <si>
    <t>1141191</t>
  </si>
  <si>
    <t>*דמרי אגח ט- י.ח.דמרי בניה ופיתוח בע"מ</t>
  </si>
  <si>
    <t>1168368</t>
  </si>
  <si>
    <t>*פז נפט  אגח ח- פז חברת הנפט בע"מ</t>
  </si>
  <si>
    <t>1162817</t>
  </si>
  <si>
    <t>*פז נפט אגח ד- פז חברת הנפט בע"מ</t>
  </si>
  <si>
    <t>1132505</t>
  </si>
  <si>
    <t>*פרטנר אגח ו- חברת פרטנר תקשורת בע"מ</t>
  </si>
  <si>
    <t>1141415</t>
  </si>
  <si>
    <t>520044314</t>
  </si>
  <si>
    <t>*פרטנר אגח ז- חברת פרטנר תקשורת בע"מ</t>
  </si>
  <si>
    <t>1156397</t>
  </si>
  <si>
    <t>*שפיר הנדסה  אג"ח א- שפיר הנדסה ותעשיה בע"מ</t>
  </si>
  <si>
    <t>1136134</t>
  </si>
  <si>
    <t>514892801</t>
  </si>
  <si>
    <t>מתכת ומוצרי בניה</t>
  </si>
  <si>
    <t>*שפיר הנדסה אגח ב- שפיר הנדסה ותעשיה בע"מ</t>
  </si>
  <si>
    <t>1141951</t>
  </si>
  <si>
    <t>אלבר אג"ח יח- אלבר שירותי מימונית בע"מ</t>
  </si>
  <si>
    <t>1158740</t>
  </si>
  <si>
    <t>אלבר אגח כ- אלבר שירותי מימונית בע"מ</t>
  </si>
  <si>
    <t>1191832</t>
  </si>
  <si>
    <t>אלדן אגח ו- אלדן תחבורה בע"מ</t>
  </si>
  <si>
    <t>1161678</t>
  </si>
  <si>
    <t>אלדן תחבורה אגח ט- אלדן תחבורה בע"מ</t>
  </si>
  <si>
    <t>1192459</t>
  </si>
  <si>
    <t>בזן אגח ה- בתי זקוק לנפט בע"מ</t>
  </si>
  <si>
    <t>2590388</t>
  </si>
  <si>
    <t>520036658</t>
  </si>
  <si>
    <t>בזן אגח י- בתי זקוק לנפט בע"מ</t>
  </si>
  <si>
    <t>2590511</t>
  </si>
  <si>
    <t>ממן אגח ב- ממן-מסופי מטען וניטול בע"מ</t>
  </si>
  <si>
    <t>2380046</t>
  </si>
  <si>
    <t>520036435</t>
  </si>
  <si>
    <t>*אזורים אגח 13- אזורים-חברה להשקעות בפתוח ובבנין בע"מ</t>
  </si>
  <si>
    <t>7150410</t>
  </si>
  <si>
    <t>520025990</t>
  </si>
  <si>
    <t>*אזורים סדרה 14- אזורים-חברה להשקעות בפתוח ובבנין בע"מ</t>
  </si>
  <si>
    <t>7150444</t>
  </si>
  <si>
    <t>*אנלייט אנר אגח ו- אנלייט אנרגיה מתחדשת בע"מ</t>
  </si>
  <si>
    <t>7200173</t>
  </si>
  <si>
    <t>520041146</t>
  </si>
  <si>
    <t>*אנלייט אנרגיה אגח ג- אנלייט אנרגיה מתחדשת בע"מ</t>
  </si>
  <si>
    <t>7200249</t>
  </si>
  <si>
    <t>*אנרג'יקס אגח א- אנרג'יקס אנרגיות מתחדשות בע"מ</t>
  </si>
  <si>
    <t>1161751</t>
  </si>
  <si>
    <t>513901371</t>
  </si>
  <si>
    <t>*אנרג'יקס ב 0.25%- אנרג'יקס אנרגיות מתחדשות בע"מ</t>
  </si>
  <si>
    <t>1168483</t>
  </si>
  <si>
    <t>*אפריקה מגורים אגח ה- אפריקה ישראל מגורים בע"מ</t>
  </si>
  <si>
    <t>1162825</t>
  </si>
  <si>
    <t>520034760</t>
  </si>
  <si>
    <t>*סלקום אגח ט- סלקום ישראל בע"מ</t>
  </si>
  <si>
    <t>1132836</t>
  </si>
  <si>
    <t>*סלקום אגח יא- סלקום ישראל בע"מ</t>
  </si>
  <si>
    <t>1139252</t>
  </si>
  <si>
    <t>*סלקום אגח יב- סלקום ישראל בע"מ</t>
  </si>
  <si>
    <t>1143080</t>
  </si>
  <si>
    <t>*סלקום אגח יג- סלקום ישראל בע"מ</t>
  </si>
  <si>
    <t>1189190</t>
  </si>
  <si>
    <t>איידיאיי הנפקות התחייבות ה- איי.די.איי. הנפקות (2010) בע"מ</t>
  </si>
  <si>
    <t>1155878</t>
  </si>
  <si>
    <t>514486042</t>
  </si>
  <si>
    <t>אשטרום קב אגח ג- קבוצת אשטרום</t>
  </si>
  <si>
    <t>1140102</t>
  </si>
  <si>
    <t>פתאל אירו אגח א- פתאל נכסים(אירופה)בע"מ</t>
  </si>
  <si>
    <t>1137512</t>
  </si>
  <si>
    <t>515328250</t>
  </si>
  <si>
    <t>פתאל אירו אגח ד- פתאל נכסים(אירופה)בע"מ</t>
  </si>
  <si>
    <t>1168038</t>
  </si>
  <si>
    <t>פתאל אירופה אגח ג- פתאל נכסים(אירופה)בע"מ</t>
  </si>
  <si>
    <t>1141852</t>
  </si>
  <si>
    <t>קרסו נדלן אגח א- קרסו נדלן בע"מ</t>
  </si>
  <si>
    <t>1190008</t>
  </si>
  <si>
    <t>510488190</t>
  </si>
  <si>
    <t>*או.פי.סי  אגח ג- או.פי.סי. אנרגיה בע"מ</t>
  </si>
  <si>
    <t>1180355</t>
  </si>
  <si>
    <t>*פתאל החז  אגח ב- פתאל החזקות 1998 בע"מ</t>
  </si>
  <si>
    <t>1150812</t>
  </si>
  <si>
    <t>מלונאות ותיירות</t>
  </si>
  <si>
    <t>*פתאל החזקות אגח ג- פתאל החזקות 1998 בע"מ</t>
  </si>
  <si>
    <t>1161785</t>
  </si>
  <si>
    <t>אקרו אגח א- קבוצת אקרו בע"מ</t>
  </si>
  <si>
    <t>1188572</t>
  </si>
  <si>
    <t>511996803</t>
  </si>
  <si>
    <t>קרדן נדלן אגח- קרדן ישראל בע"מ</t>
  </si>
  <si>
    <t>1172725</t>
  </si>
  <si>
    <t>520033457</t>
  </si>
  <si>
    <t>*אנלייט אנר אגח ה- אנלייט אנרגיה מתחדשת בע"מ</t>
  </si>
  <si>
    <t>7200116</t>
  </si>
  <si>
    <t>אלומיי אגח ה- אלומיי קפיטל בע"מ</t>
  </si>
  <si>
    <t>1193275</t>
  </si>
  <si>
    <t>520039868</t>
  </si>
  <si>
    <t>אלומיי קפיטל אגח ג- אלומיי קפיטל בע"מ</t>
  </si>
  <si>
    <t>1159375</t>
  </si>
  <si>
    <t>ריט אזורים אג ב- ריט אזורים - ה.פ ליווינג בע"מ</t>
  </si>
  <si>
    <t>1183581</t>
  </si>
  <si>
    <t>516117181</t>
  </si>
  <si>
    <t>*ישראמקו אגח ב- ישראמקו נגב 2 שותפות מוגבלת</t>
  </si>
  <si>
    <t>2320224</t>
  </si>
  <si>
    <t>*ישראמקו נגב 2 א- ישראמקו נגב 2 שותפות מוגבלת</t>
  </si>
  <si>
    <t>2320174</t>
  </si>
  <si>
    <t>אלביט מערכות אגח ג- אלביט בע"מ</t>
  </si>
  <si>
    <t>1178250</t>
  </si>
  <si>
    <t>520027509</t>
  </si>
  <si>
    <t>אלביט מערכות אגח ד- אלביט מערכות בע"מ</t>
  </si>
  <si>
    <t>1178268</t>
  </si>
  <si>
    <t>520043027</t>
  </si>
  <si>
    <t>*תמר פטרו אגח ב- תמר פטרוליום בעמ</t>
  </si>
  <si>
    <t>1143593</t>
  </si>
  <si>
    <t>515334662</t>
  </si>
  <si>
    <t>*תמר פטרוליום אגח א- תמר פטרוליום בעמ</t>
  </si>
  <si>
    <t>1141332</t>
  </si>
  <si>
    <t>סה"כ אחר</t>
  </si>
  <si>
    <t>SOLAREDGE TECH 0 09/25- סולראדג' טכנולוגיות בע"מ</t>
  </si>
  <si>
    <t>US83417MAD65</t>
  </si>
  <si>
    <t>בלומברג</t>
  </si>
  <si>
    <t>513865329</t>
  </si>
  <si>
    <t>Semiconductors &amp; Semiconductor Equipment</t>
  </si>
  <si>
    <t>Moodys</t>
  </si>
  <si>
    <t>ISRELE 3.75 02/32- חברת החשמל לישראל בע"מ</t>
  </si>
  <si>
    <t>IL0060004004</t>
  </si>
  <si>
    <t>BBB+</t>
  </si>
  <si>
    <t>HAPOAL 3.255 01/32- בנק הפועלים בע"מ</t>
  </si>
  <si>
    <t>IL0066204707</t>
  </si>
  <si>
    <t>BBB</t>
  </si>
  <si>
    <t>LUMIIT 3.275 01/31 01/26- בנק לאומי לישראל בע"מ</t>
  </si>
  <si>
    <t>IL0060404899</t>
  </si>
  <si>
    <t>LUMIIT 7.129 07/33- LUMIIT 7.129 07/33</t>
  </si>
  <si>
    <t>IL0060406795</t>
  </si>
  <si>
    <t>ISRAEL CHEMICALS 6.375 31/05/38- israel chemicals limited</t>
  </si>
  <si>
    <t>IL0028103310</t>
  </si>
  <si>
    <t>BBB-</t>
  </si>
  <si>
    <t>MZRHIT 3.077 04/31- בנק מזרחי טפחות בע"מ</t>
  </si>
  <si>
    <t>IL0069508369</t>
  </si>
  <si>
    <t>520000522</t>
  </si>
  <si>
    <t>ENOIGA 8.5 09/33- אנרג'יאן ישראל פיננס בע"מ</t>
  </si>
  <si>
    <t>IL0011971442</t>
  </si>
  <si>
    <t>516301843</t>
  </si>
  <si>
    <t>Energy</t>
  </si>
  <si>
    <t>BB-</t>
  </si>
  <si>
    <t>TEVA 4.375 2030- טבע תעשיות פרמצבטיות בע"מ</t>
  </si>
  <si>
    <t>XS2406607171</t>
  </si>
  <si>
    <t>520013954</t>
  </si>
  <si>
    <t>פארמה</t>
  </si>
  <si>
    <t>TEVA 7.375 09/29- TEVA PHARMACEUTICALS NE</t>
  </si>
  <si>
    <t>XS2592804434</t>
  </si>
  <si>
    <t>TEVA 8.125 09/31- TEVA PHARMACEUTICALS NE</t>
  </si>
  <si>
    <t>US88167AAR23</t>
  </si>
  <si>
    <t>ALVGR 4.252 07/52- allianz se-reg</t>
  </si>
  <si>
    <t>DE000A30VJZ6</t>
  </si>
  <si>
    <t>11071</t>
  </si>
  <si>
    <t>Insurance</t>
  </si>
  <si>
    <t>A2</t>
  </si>
  <si>
    <t>SRENVX 4.5 24/44- Cloverie plc swiss reins</t>
  </si>
  <si>
    <t>XS1108784510</t>
  </si>
  <si>
    <t>12795</t>
  </si>
  <si>
    <t>A</t>
  </si>
  <si>
    <t>ZURNVX 3 04/51- ZURICH FINANCE IRELAND DESIG</t>
  </si>
  <si>
    <t>XS2283177561</t>
  </si>
  <si>
    <t>12121212</t>
  </si>
  <si>
    <t>ZURNVX 3.5 05/52- WILLOW NO.2 FOR ZURICH</t>
  </si>
  <si>
    <t>XS2416978190</t>
  </si>
  <si>
    <t>27078</t>
  </si>
  <si>
    <t>ANZNZ 5.548 08/32- ANZNZ</t>
  </si>
  <si>
    <t>USQ0426YAV58</t>
  </si>
  <si>
    <t>2867</t>
  </si>
  <si>
    <t>Banks</t>
  </si>
  <si>
    <t>A-</t>
  </si>
  <si>
    <t>AXASA 4.25 03/43- AXA GLOBAL</t>
  </si>
  <si>
    <t>XS2487052487</t>
  </si>
  <si>
    <t>10829</t>
  </si>
  <si>
    <t>FABSJV 5.875 01/34- Foundry JV Holdco LLC</t>
  </si>
  <si>
    <t>US350930AA10</t>
  </si>
  <si>
    <t>11536</t>
  </si>
  <si>
    <t>Other</t>
  </si>
  <si>
    <t>IAGLN 4.25 11/32- BRITISH AIRWAYS</t>
  </si>
  <si>
    <t>US11044MAA45</t>
  </si>
  <si>
    <t>28301</t>
  </si>
  <si>
    <t>Transportation</t>
  </si>
  <si>
    <t>SHBASS 4.625 08/32- SVENSKA  HANDELSBANKEN AB</t>
  </si>
  <si>
    <t>XS2523511165</t>
  </si>
  <si>
    <t>12903</t>
  </si>
  <si>
    <t>ALVGR 3.2 PERP- ALLIANZ NFJ</t>
  </si>
  <si>
    <t>US018820AB64</t>
  </si>
  <si>
    <t>10012</t>
  </si>
  <si>
    <t>Baa1</t>
  </si>
  <si>
    <t>ANZ 6.742 12/32- ANZNZ</t>
  </si>
  <si>
    <t>USQ0954PVM14</t>
  </si>
  <si>
    <t>NAB 3.933 08/2034 08/29- NATIONAL AUSTRALIA</t>
  </si>
  <si>
    <t>USG6S94TAB96</t>
  </si>
  <si>
    <t>10298</t>
  </si>
  <si>
    <t>SCENTRE GROUP 4.75 09/80- SCENTRE GROUP</t>
  </si>
  <si>
    <t>USQ8053LAA28</t>
  </si>
  <si>
    <t>28337</t>
  </si>
  <si>
    <t>Real Estate</t>
  </si>
  <si>
    <t>SCGAU 5.125 09/2080- SCENTRE GROUP</t>
  </si>
  <si>
    <t>USQ8053LAB01</t>
  </si>
  <si>
    <t>AER 3.3 01/32- AERCAP IRELAND CAPITAL</t>
  </si>
  <si>
    <t>US00774MAX39</t>
  </si>
  <si>
    <t>28222</t>
  </si>
  <si>
    <t>Capital Goods</t>
  </si>
  <si>
    <t>ASSGEN 5.8 07/32- Assicurazioni generali</t>
  </si>
  <si>
    <t>XS2468223107</t>
  </si>
  <si>
    <t>11025</t>
  </si>
  <si>
    <t>Baa2</t>
  </si>
  <si>
    <t>C 6.174 05/34- CITIGROUP INC</t>
  </si>
  <si>
    <t>US17327CAR43</t>
  </si>
  <si>
    <t>10083</t>
  </si>
  <si>
    <t>HPQ 5.5 01/33- HP Inc</t>
  </si>
  <si>
    <t>US40434LAN55</t>
  </si>
  <si>
    <t>27120</t>
  </si>
  <si>
    <t>Technology Hardware &amp; Equipment</t>
  </si>
  <si>
    <t>INTNED 4.125 08/33- ING Groep</t>
  </si>
  <si>
    <t>XS2524746687</t>
  </si>
  <si>
    <t>10208</t>
  </si>
  <si>
    <t>MQGAU 6.798 01/33- MQGAU O</t>
  </si>
  <si>
    <t>USQ568A9SS79</t>
  </si>
  <si>
    <t>27676</t>
  </si>
  <si>
    <t>Diversified Financials</t>
  </si>
  <si>
    <t>PRU 6 09/52- PRUDENTIAL</t>
  </si>
  <si>
    <t>US744320BK76</t>
  </si>
  <si>
    <t>10860</t>
  </si>
  <si>
    <t>STLA 6.375 09/32- STLA 6.375 09/32</t>
  </si>
  <si>
    <t>USU85861AE97</t>
  </si>
  <si>
    <t>90175</t>
  </si>
  <si>
    <t>Automobiles &amp; Components</t>
  </si>
  <si>
    <t>TD 8.125 10/82- Toronto Dominion Bank</t>
  </si>
  <si>
    <t>US89117F8Z56</t>
  </si>
  <si>
    <t>12616</t>
  </si>
  <si>
    <t>ACAFP 7.25 PERP- CREDIT AGRICOLE SA</t>
  </si>
  <si>
    <t>FR001400F067</t>
  </si>
  <si>
    <t>10886</t>
  </si>
  <si>
    <t>BACR 7.119 06/34- BARCLAYS BANK</t>
  </si>
  <si>
    <t>US06738ECH62</t>
  </si>
  <si>
    <t>10046</t>
  </si>
  <si>
    <t>BCRED 2.625 12/26- BCRED Castle Peak Funding LLC</t>
  </si>
  <si>
    <t>US09261HAD98</t>
  </si>
  <si>
    <t>13362</t>
  </si>
  <si>
    <t>BCRED 7.05 09/25- BCRED Castle Peak Funding LLC</t>
  </si>
  <si>
    <t>US09261HBA41</t>
  </si>
  <si>
    <t>BOOZ ALLEN HAMILTON INC 07/29- BOOZ ALLEN HAMILTON INC</t>
  </si>
  <si>
    <t>US09951LAB99</t>
  </si>
  <si>
    <t>89438</t>
  </si>
  <si>
    <t>Commercial &amp; Professional Services</t>
  </si>
  <si>
    <t>ENBCN 5.5 07/77- ENBRIDGE</t>
  </si>
  <si>
    <t>US29250NAS45</t>
  </si>
  <si>
    <t>27509</t>
  </si>
  <si>
    <t>ENBCN 6 01/27 01/77- ENBRIDGE</t>
  </si>
  <si>
    <t>us29250nan57</t>
  </si>
  <si>
    <t>ENELIM 6.625 PERP- ENELIM 5 1/8 10</t>
  </si>
  <si>
    <t>XS2576550243</t>
  </si>
  <si>
    <t>27051</t>
  </si>
  <si>
    <t>Utilities</t>
  </si>
  <si>
    <t>EXPE 3.25 02/30- Expedia Inc</t>
  </si>
  <si>
    <t>US30212PAR64</t>
  </si>
  <si>
    <t>12308</t>
  </si>
  <si>
    <t>Hotels Restaurants &amp; Leisure</t>
  </si>
  <si>
    <t>FS KKR CAPITAL 4.25 2/25 01/25- FS KKR CAPITAL CORP</t>
  </si>
  <si>
    <t>US30313RAA77</t>
  </si>
  <si>
    <t>11309</t>
  </si>
  <si>
    <t>FSK 3.125 10/28- FS KKR CAPITAL CORP</t>
  </si>
  <si>
    <t>US302635AK33</t>
  </si>
  <si>
    <t>GM 6.4 01/09/2033- GENERAL MOTORS CORP</t>
  </si>
  <si>
    <t>US37045XED49</t>
  </si>
  <si>
    <t>10753</t>
  </si>
  <si>
    <t>IBSEM 4.875 PERP- IBSEM 4.875 PERP</t>
  </si>
  <si>
    <t>XS2580221658</t>
  </si>
  <si>
    <t>90176</t>
  </si>
  <si>
    <t>J 5.9 03/33- J 5.9 03/33</t>
  </si>
  <si>
    <t>US469814AA50</t>
  </si>
  <si>
    <t>90192</t>
  </si>
  <si>
    <t>KD 3.15 10/31- KD</t>
  </si>
  <si>
    <t>US50155QAL41</t>
  </si>
  <si>
    <t>89856</t>
  </si>
  <si>
    <t>Software &amp; Services</t>
  </si>
  <si>
    <t>LKQ 6.25 6/33- LKQ Corporation</t>
  </si>
  <si>
    <t>US501889AE98</t>
  </si>
  <si>
    <t>11537</t>
  </si>
  <si>
    <t>Consumer Durables &amp; Apparel</t>
  </si>
  <si>
    <t>MSI 5.6 06/32- (לא פעיל) MOTOROLA SOLUTIONS INC</t>
  </si>
  <si>
    <t>US620076BW88</t>
  </si>
  <si>
    <t>27312</t>
  </si>
  <si>
    <t>MTZ 4.5 08/28- MASTEC INC</t>
  </si>
  <si>
    <t>US576323AP42</t>
  </si>
  <si>
    <t>89312</t>
  </si>
  <si>
    <t>NGLS 4 01/32- NGLS</t>
  </si>
  <si>
    <t>US87612BBU52</t>
  </si>
  <si>
    <t>27879</t>
  </si>
  <si>
    <t>NGLS 6.875 01/29- NGLS</t>
  </si>
  <si>
    <t>US87612BBN10</t>
  </si>
  <si>
    <t>NWG 7.416 06/33- NATWEST GROUP PLC</t>
  </si>
  <si>
    <t>XS2563349765</t>
  </si>
  <si>
    <t>13303</t>
  </si>
  <si>
    <t>ORCINC 4.7 02/27- ORDH</t>
  </si>
  <si>
    <t>US69120VAF85</t>
  </si>
  <si>
    <t>28345</t>
  </si>
  <si>
    <t>Baa3</t>
  </si>
  <si>
    <t>OWL ROCK 3.75 07/25- OWL ROCK CAPITAL CORP</t>
  </si>
  <si>
    <t>US69121KAC80</t>
  </si>
  <si>
    <t>13156</t>
  </si>
  <si>
    <t>owl rock 7.95 06/28- OWL ROCK CAPITAL CORP</t>
  </si>
  <si>
    <t>US69120VAR24</t>
  </si>
  <si>
    <t>SEB 6.875 PERP- SKANDINAVISKA ENSKILDA</t>
  </si>
  <si>
    <t>XS2479344561</t>
  </si>
  <si>
    <t>27468</t>
  </si>
  <si>
    <t>SRENVX 5.75 08/15/50 08/25- ARGENTUM (SWISS RE LTD)</t>
  </si>
  <si>
    <t>XS1261170515</t>
  </si>
  <si>
    <t>12108</t>
  </si>
  <si>
    <t>SSELN 4 PERP- SSE PLC</t>
  </si>
  <si>
    <t>XS2439704318</t>
  </si>
  <si>
    <t>11139</t>
  </si>
  <si>
    <t>TELIAS 4.625 PREP- TELIA</t>
  </si>
  <si>
    <t>XS2526881532</t>
  </si>
  <si>
    <t>2869</t>
  </si>
  <si>
    <t>Telecommunication Services</t>
  </si>
  <si>
    <t>TRPCN 5.3 03/77- Trpcn</t>
  </si>
  <si>
    <t>US89356BAC28</t>
  </si>
  <si>
    <t>27588</t>
  </si>
  <si>
    <t>VW 4.625 PERP 06/28- Volkswagen intl fin</t>
  </si>
  <si>
    <t>XS1799939027</t>
  </si>
  <si>
    <t>10774</t>
  </si>
  <si>
    <t>WBD 4.279 03/15/32- Magal security systems ltd</t>
  </si>
  <si>
    <t>US55903VBC63</t>
  </si>
  <si>
    <t>11093</t>
  </si>
  <si>
    <t>Media</t>
  </si>
  <si>
    <t>AER 6.5 06/45- AER</t>
  </si>
  <si>
    <t>US00773HAA59</t>
  </si>
  <si>
    <t>27880</t>
  </si>
  <si>
    <t>BB+</t>
  </si>
  <si>
    <t>AY 4.125 06/28- AYR WELLNESS INC</t>
  </si>
  <si>
    <t>US04916WAA27</t>
  </si>
  <si>
    <t>89573</t>
  </si>
  <si>
    <t>BAYNGR 3.125 11/79 11/27- BAYNGR</t>
  </si>
  <si>
    <t>XS2077670342</t>
  </si>
  <si>
    <t>27887</t>
  </si>
  <si>
    <t>Pharmaceuticals &amp; Biotechnology</t>
  </si>
  <si>
    <t>BNP 6.875 PERP- BNP</t>
  </si>
  <si>
    <t>FR001400BBL21</t>
  </si>
  <si>
    <t>10053</t>
  </si>
  <si>
    <t>Ba1</t>
  </si>
  <si>
    <t>BNP 7.75 PERP- BNP Paribas Asset Manag</t>
  </si>
  <si>
    <t>USF1067PAC08</t>
  </si>
  <si>
    <t>12501</t>
  </si>
  <si>
    <t>BRITEL 8.375 09/28- BRITISH TELECOM</t>
  </si>
  <si>
    <t>XS2636324274</t>
  </si>
  <si>
    <t>10720</t>
  </si>
  <si>
    <t>CDW   3.25 2/29- CDWC</t>
  </si>
  <si>
    <t>US12513GBF54</t>
  </si>
  <si>
    <t>89859</t>
  </si>
  <si>
    <t>CQP 3.25 01/32- Cheniere Corpus christi holdings llc</t>
  </si>
  <si>
    <t>US16411QAN16</t>
  </si>
  <si>
    <t>27112</t>
  </si>
  <si>
    <t>CQP 4.5 10/29- Cheniere Corpus christi holdings llc</t>
  </si>
  <si>
    <t>US16411QAG64</t>
  </si>
  <si>
    <t>CREDIT SUISSE 6.5 08/23- CREDIT SUISSE</t>
  </si>
  <si>
    <t>XS0957135212</t>
  </si>
  <si>
    <t>10103</t>
  </si>
  <si>
    <t>F 6.125 05/15/28- Ford Motor Company</t>
  </si>
  <si>
    <t>XS2623496085</t>
  </si>
  <si>
    <t>10617</t>
  </si>
  <si>
    <t>Materials</t>
  </si>
  <si>
    <t>INTNED 7.5 PERP- Intned</t>
  </si>
  <si>
    <t>XS2585240984</t>
  </si>
  <si>
    <t>12851</t>
  </si>
  <si>
    <t>MATTEL 3.75 04/29- Mattel Inc</t>
  </si>
  <si>
    <t>US577081BF84</t>
  </si>
  <si>
    <t>12806</t>
  </si>
  <si>
    <t>MSCI 3.625 09/30 03/28- MSCI INC</t>
  </si>
  <si>
    <t>US55354GAK67</t>
  </si>
  <si>
    <t>11263</t>
  </si>
  <si>
    <t>NWSA 5.125 02/32- NWSA</t>
  </si>
  <si>
    <t>US65249BAB53</t>
  </si>
  <si>
    <t>89857</t>
  </si>
  <si>
    <t>RRX 6.4 4/2033- RRX 6.4 15/4/2033</t>
  </si>
  <si>
    <t>US758750AF08</t>
  </si>
  <si>
    <t>90179</t>
  </si>
  <si>
    <t>SWEDA 7.625 PERP- SWEDA 7.625 PERP</t>
  </si>
  <si>
    <t>XS2580715147</t>
  </si>
  <si>
    <t>90180</t>
  </si>
  <si>
    <t>VODAFONE 4.125 06/81- Vodafone Group</t>
  </si>
  <si>
    <t>US92857WBW91</t>
  </si>
  <si>
    <t>10475</t>
  </si>
  <si>
    <t>VODAFONE 6.25 10/78 10/24- Vodafone Group</t>
  </si>
  <si>
    <t>XS1888180640</t>
  </si>
  <si>
    <t>VODAFONE 6.5 08/84- Vodafone Group</t>
  </si>
  <si>
    <t>XS2630490717</t>
  </si>
  <si>
    <t>ZFFNGR 5.75 08/26- ZFFNGR 5.75 08/26</t>
  </si>
  <si>
    <t>XS2582404724</t>
  </si>
  <si>
    <t>90178</t>
  </si>
  <si>
    <t>ALLISON TRANS 3.75 01/31- allison</t>
  </si>
  <si>
    <t>US019736AG29</t>
  </si>
  <si>
    <t>27589</t>
  </si>
  <si>
    <t>Ba2</t>
  </si>
  <si>
    <t>ALLISON TRANSM 5.875 06/29- ALLISON TRANSMISSION</t>
  </si>
  <si>
    <t>US019736AF46</t>
  </si>
  <si>
    <t>27459</t>
  </si>
  <si>
    <t>CHARLES RIVER LAB 4 03/31- CHARLES RIVER LABORATORIES</t>
  </si>
  <si>
    <t>US159864AJ65</t>
  </si>
  <si>
    <t>28420</t>
  </si>
  <si>
    <t>BB</t>
  </si>
  <si>
    <t>F 6.1 08/32- Ford Motor Company</t>
  </si>
  <si>
    <t>US345370DB39</t>
  </si>
  <si>
    <t>F 7.35 11/27- Ford motor credit co LLC</t>
  </si>
  <si>
    <t>US345397C353</t>
  </si>
  <si>
    <t>27665</t>
  </si>
  <si>
    <t>GPK 3.75 02/30- GRAND PEAK</t>
  </si>
  <si>
    <t>US38869AAD90</t>
  </si>
  <si>
    <t>89720</t>
  </si>
  <si>
    <t>HESM 5.125 06/28- HESS MIDSTREAM PARTNERS LP</t>
  </si>
  <si>
    <t>US428104AA14</t>
  </si>
  <si>
    <t>28117</t>
  </si>
  <si>
    <t>HILTON DOMESTIC 4 05/31- HILTON DOMESTIC OPERATING</t>
  </si>
  <si>
    <t>US432833AL52</t>
  </si>
  <si>
    <t>2065</t>
  </si>
  <si>
    <t>SOCGEN 7.875 PERP- Societe Generale</t>
  </si>
  <si>
    <t>FR001400F877</t>
  </si>
  <si>
    <t>10863</t>
  </si>
  <si>
    <t>TELEFO 6.135 PER- TELEFONAKTIEBOL</t>
  </si>
  <si>
    <t>XS2582389156</t>
  </si>
  <si>
    <t>11259</t>
  </si>
  <si>
    <t>TELEFO 7.125 PERP- TELEFONICA EUROPE BV</t>
  </si>
  <si>
    <t>XS2462605671</t>
  </si>
  <si>
    <t>9008</t>
  </si>
  <si>
    <t>UAL 4.375 04/26- United Airlines</t>
  </si>
  <si>
    <t>US90932LAG23</t>
  </si>
  <si>
    <t>13230</t>
  </si>
  <si>
    <t>ASGN 4.625 15/05/2028- ASGN INC</t>
  </si>
  <si>
    <t>US00191UAA07</t>
  </si>
  <si>
    <t>1212123</t>
  </si>
  <si>
    <t>BACR 8.875- BARCLAYS CAPITAL INC</t>
  </si>
  <si>
    <t>XS2492482828</t>
  </si>
  <si>
    <t>9159</t>
  </si>
  <si>
    <t>CLH 6.375 02/31- CLH 6.375 02/31</t>
  </si>
  <si>
    <t>US184496AQ03</t>
  </si>
  <si>
    <t>90177</t>
  </si>
  <si>
    <t>Ba3</t>
  </si>
  <si>
    <t>LLOYDS 8.5- LLOYDS BANKING GROUP PLC</t>
  </si>
  <si>
    <t>XS2529511722</t>
  </si>
  <si>
    <t>28102</t>
  </si>
  <si>
    <t>LLOYDS 8.5 PERP_28- LLOYDS BANKING GROUP PLC</t>
  </si>
  <si>
    <t>XS2575900977</t>
  </si>
  <si>
    <t>MTCHII 4.125 08/30- MATCH GROUP INC</t>
  </si>
  <si>
    <t>US57665RAL06</t>
  </si>
  <si>
    <t>123122</t>
  </si>
  <si>
    <t>ATRFIN 2.625 09/27- Atrium Finance PLC</t>
  </si>
  <si>
    <t>XS2294495838</t>
  </si>
  <si>
    <t>27389</t>
  </si>
  <si>
    <t>B1</t>
  </si>
  <si>
    <t>CCO HOLDINGS 4.75 03/30 09/24- CCO HOLDINGS</t>
  </si>
  <si>
    <t>US1248EPCD32</t>
  </si>
  <si>
    <t>28047</t>
  </si>
  <si>
    <t>CHTR 7.375 03/31- CCO HOLDINGS</t>
  </si>
  <si>
    <t>US1248EPCT83</t>
  </si>
  <si>
    <t>EDF 6 PREP 01/26- ELEC DE FRANCE</t>
  </si>
  <si>
    <t>FR0011401728</t>
  </si>
  <si>
    <t>10781</t>
  </si>
  <si>
    <t>B+</t>
  </si>
  <si>
    <t>Electricite De Franc 5 01/26- Electricite DE France SA</t>
  </si>
  <si>
    <t>FR0011697028</t>
  </si>
  <si>
    <t>27129</t>
  </si>
  <si>
    <t>ORGNON 5.125 2031- CLEAN HARBORS INC</t>
  </si>
  <si>
    <t>US68622TAB70</t>
  </si>
  <si>
    <t>2061</t>
  </si>
  <si>
    <t>ATRSAV 3.625 04/2026- ATRIUM FINANCE ISSUER BV</t>
  </si>
  <si>
    <t>XS2338530467</t>
  </si>
  <si>
    <t>89292</t>
  </si>
  <si>
    <t>B3</t>
  </si>
  <si>
    <t>*ORA 2.5 07/27- אורמת תעשיות בע"מ</t>
  </si>
  <si>
    <t>US686688AB85</t>
  </si>
  <si>
    <t>520036716</t>
  </si>
  <si>
    <t>סה"כ תל אביב 35</t>
  </si>
  <si>
    <t>*או פי סי אנרגיה- או.פי.סי. אנרגיה בע"מ</t>
  </si>
  <si>
    <t>1141571</t>
  </si>
  <si>
    <t>*אורמת טכנולוגיות- אורמת טכנולגיות אינק</t>
  </si>
  <si>
    <t>1134402</t>
  </si>
  <si>
    <t>880326081</t>
  </si>
  <si>
    <t>*אנלייט אנרגיה- אנלייט אנרגיה מתחדשת בע"מ</t>
  </si>
  <si>
    <t>720011</t>
  </si>
  <si>
    <t>*אנרג'יקס- אנרג'יקס אנרגיות מתחדשות בע"מ</t>
  </si>
  <si>
    <t>1123355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</si>
  <si>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</si>
  <si>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</si>
  <si>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</si>
  <si>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</si>
  <si>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אלביט מערכות- אלביט מערכות בע"מ</t>
  </si>
  <si>
    <t>1081124</t>
  </si>
  <si>
    <t>אשטרום קבוצה- קבוצת אשטרום</t>
  </si>
  <si>
    <t>1132315</t>
  </si>
  <si>
    <t>*שיכון ובינוי- שיכון ובינוי בע"מ</t>
  </si>
  <si>
    <t>1081942</t>
  </si>
  <si>
    <t>520036104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</si>
  <si>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</si>
  <si>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</si>
  <si>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</si>
  <si>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</si>
  <si>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</si>
  <si>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</si>
  <si>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</si>
  <si>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</si>
  <si>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</si>
  <si>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בינלאומי 5- הבנק הבינלאומי הראשון לישראל בע"מ</t>
  </si>
  <si>
    <t>593038</t>
  </si>
  <si>
    <t>520029083</t>
  </si>
  <si>
    <t>*אלקטרה- אלקטרה בע"מ</t>
  </si>
  <si>
    <t>739037</t>
  </si>
  <si>
    <t>חברה לישראל- החברה לישראל בע"מ</t>
  </si>
  <si>
    <t>576017</t>
  </si>
  <si>
    <t>520028010</t>
  </si>
  <si>
    <t>אנרג'יאן- Energean plc</t>
  </si>
  <si>
    <t>1155290</t>
  </si>
  <si>
    <t>1762</t>
  </si>
  <si>
    <t>ניו-מד אנרג'י יהש- ניו-מד אנרג'י- שותפות מוגבלת</t>
  </si>
  <si>
    <t>475020</t>
  </si>
  <si>
    <t>550013098</t>
  </si>
  <si>
    <t>דלק קבוצה- קבוצת דלק בע"מ</t>
  </si>
  <si>
    <t>1084128</t>
  </si>
  <si>
    <t>520044322</t>
  </si>
  <si>
    <t>*איי.סי.אל-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</si>
  <si>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</si>
  <si>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</si>
  <si>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</si>
  <si>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</si>
  <si>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</si>
  <si>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*נובה- נובה מכשירי מדידה בע"מ</t>
  </si>
  <si>
    <t>1084557</t>
  </si>
  <si>
    <t>511812463</t>
  </si>
  <si>
    <t>*שטראוס- שטראוס גרופ בע"מ</t>
  </si>
  <si>
    <t>746016</t>
  </si>
  <si>
    <t>520003781</t>
  </si>
  <si>
    <t>מזון</t>
  </si>
  <si>
    <t>*שפיר- שפיר הנדסה ותעשיה בע"מ</t>
  </si>
  <si>
    <t>1133875</t>
  </si>
  <si>
    <t>אירפורט סיטי- איירפורט סיטי בע"מ</t>
  </si>
  <si>
    <t>1095835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</si>
  <si>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</si>
  <si>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</si>
  <si>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</si>
  <si>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</si>
  <si>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</si>
  <si>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*ביג- ביג מרכזי קניות (2004) בע"מ</t>
  </si>
  <si>
    <t>1097260</t>
  </si>
  <si>
    <t>*מבנה  - מבנה נדל"ן (כ.ד)  בע"מ</t>
  </si>
  <si>
    <t>226019</t>
  </si>
  <si>
    <t>*מליסרון-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</si>
  <si>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</si>
  <si>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</si>
  <si>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</si>
  <si>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</si>
  <si>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</si>
  <si>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</si>
  <si>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</si>
  <si>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</si>
  <si>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</si>
  <si>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</si>
  <si>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</si>
  <si>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</si>
  <si>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</si>
  <si>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</si>
  <si>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</si>
  <si>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</si>
  <si>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משק אנרגיה- משק אנרגיה-אנרגיות מתחדשות בע"מ</t>
  </si>
  <si>
    <t>1166974</t>
  </si>
  <si>
    <t>*פז נפט- פז חברת הנפט בע"מ</t>
  </si>
  <si>
    <t>1100007</t>
  </si>
  <si>
    <t>*נופר אנרגי- ע.י נופר אנרגי' בע"מ</t>
  </si>
  <si>
    <t>1170877</t>
  </si>
  <si>
    <t>*דוראל אנרגיה- קבוצת דוראל משאבי אנרגיה מתחדשת בעמ</t>
  </si>
  <si>
    <t>1166768</t>
  </si>
  <si>
    <t>515364891</t>
  </si>
  <si>
    <t>*מימון ישיר- מימון ישיר מקבוצת ישיר 2006 בע"מ</t>
  </si>
  <si>
    <t>1168186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</si>
  <si>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</si>
  <si>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</si>
  <si>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</si>
  <si>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</si>
  <si>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</si>
  <si>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מנורה מבטחים החזקות- מנורה מבטחים החזקות בע"מ</t>
  </si>
  <si>
    <t>566018</t>
  </si>
  <si>
    <t>520007469</t>
  </si>
  <si>
    <t>*אזורים- אזורים-חברה להשקעות בפתוח ובבנין בע"מ</t>
  </si>
  <si>
    <t>715011</t>
  </si>
  <si>
    <t>*אפריקה מגורים- אפריקה ישראל מגורים בע"מ</t>
  </si>
  <si>
    <t>1097948</t>
  </si>
  <si>
    <t>דניה סיבוס- דניה סיבוס בע"מ</t>
  </si>
  <si>
    <t>1173137</t>
  </si>
  <si>
    <t>512569237</t>
  </si>
  <si>
    <t>*דמרי- י.ח.דמרי בניה ופיתוח בע"מ</t>
  </si>
  <si>
    <t>1090315</t>
  </si>
  <si>
    <t>*ישראל קנדה- ישראל קנדה (ט.ר) בעמ</t>
  </si>
  <si>
    <t>434019</t>
  </si>
  <si>
    <t>520039298</t>
  </si>
  <si>
    <t>פרשקובסקי- פרשקובסקי השקעות ובניין בע"מ</t>
  </si>
  <si>
    <t>1102128</t>
  </si>
  <si>
    <t>513817817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</si>
  <si>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</si>
  <si>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</si>
  <si>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</si>
  <si>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</si>
  <si>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</si>
  <si>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</si>
  <si>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*ג'נריישן קפיטל- ג'נריישן קפיטל בע"מ</t>
  </si>
  <si>
    <t>1156926</t>
  </si>
  <si>
    <t>*ערד- ערד השקעות ופתוח תעשיה בע"מ</t>
  </si>
  <si>
    <t>731018</t>
  </si>
  <si>
    <t>520025198</t>
  </si>
  <si>
    <t>*ישראמקו יהש- ישראמקו נגב 2 שותפות מוגבלת</t>
  </si>
  <si>
    <t>232017</t>
  </si>
  <si>
    <t>נאוויטס פט יהש- נאוויטס פטרוליום, שותפות מוגבלת</t>
  </si>
  <si>
    <t>1141969</t>
  </si>
  <si>
    <t>550263107</t>
  </si>
  <si>
    <t>*נפטא- נפטא חברה ישראלית לנפט בע"מ</t>
  </si>
  <si>
    <t>643015</t>
  </si>
  <si>
    <t>520020942</t>
  </si>
  <si>
    <t>רציו יהש- רציו חיפושי נפט (1992) - שותפות מוגבלת</t>
  </si>
  <si>
    <t>394015</t>
  </si>
  <si>
    <t>550012777</t>
  </si>
  <si>
    <t>*פלסאון תעשיות- פלסאון תעשיות בע"מ</t>
  </si>
  <si>
    <t>1081603</t>
  </si>
  <si>
    <t>520042912</t>
  </si>
  <si>
    <t>*קמטק- קמטק בע"מ</t>
  </si>
  <si>
    <t>1095264</t>
  </si>
  <si>
    <t>511235434</t>
  </si>
  <si>
    <t>תורפז תעשיות- תורפז תעשיות בעמ</t>
  </si>
  <si>
    <t>1175611</t>
  </si>
  <si>
    <t>514574524</t>
  </si>
  <si>
    <t>*פתאל החזקות- פתאל החזקות 1998 בע"מ</t>
  </si>
  <si>
    <t>1143429</t>
  </si>
  <si>
    <t>דיפלומט- דיפלומט אחזקות בע"מ</t>
  </si>
  <si>
    <t>1173491</t>
  </si>
  <si>
    <t>510400740</t>
  </si>
  <si>
    <t>*סקופ- קבוצת סקופ מתכות בע"מ</t>
  </si>
  <si>
    <t>288019</t>
  </si>
  <si>
    <t>520037425</t>
  </si>
  <si>
    <t>*תדיראן הולדינגס- תדיראן גרופ בע"מ</t>
  </si>
  <si>
    <t>258012</t>
  </si>
  <si>
    <t>520036732</t>
  </si>
  <si>
    <t>*אינרום- אינרום תעשיות בנייה בע"מ</t>
  </si>
  <si>
    <t>1132356</t>
  </si>
  <si>
    <t>515001659</t>
  </si>
  <si>
    <t>קרן אלקטרה נדלן- אלקטרה נדל"ן בע"מ</t>
  </si>
  <si>
    <t>1094044</t>
  </si>
  <si>
    <t>510607328</t>
  </si>
  <si>
    <t>ארגו פרופרטיז אן. וי- ארגו פרופרטיז אן. וי</t>
  </si>
  <si>
    <t>1175371</t>
  </si>
  <si>
    <t>70252750</t>
  </si>
  <si>
    <t>*ג'י סיטי- ג'י סיטי בע"מ</t>
  </si>
  <si>
    <t>126011</t>
  </si>
  <si>
    <t>סאמיט- סאמיט אחזקות נדל"ן בע"מ</t>
  </si>
  <si>
    <t>1081686</t>
  </si>
  <si>
    <t>520043720</t>
  </si>
  <si>
    <t>ישרס- ישרס חברה להשקעות בע"מ</t>
  </si>
  <si>
    <t>613034</t>
  </si>
  <si>
    <t>מגדלי תיכון- מגדלי הים התיכון</t>
  </si>
  <si>
    <t>1131523</t>
  </si>
  <si>
    <t>512719485</t>
  </si>
  <si>
    <t>*מגה אור- מגה אור החזקות בע"מ</t>
  </si>
  <si>
    <t>1104488</t>
  </si>
  <si>
    <t>מניבים ריט- מניבים קרן הריט החדשה בע"מ</t>
  </si>
  <si>
    <t>1140573</t>
  </si>
  <si>
    <t>*רבוע נדלן- רבוע כחול נדל"ן בע"מ</t>
  </si>
  <si>
    <t>1098565</t>
  </si>
  <si>
    <t>*ריט 1- ריט 1 בע"מ</t>
  </si>
  <si>
    <t>1098920</t>
  </si>
  <si>
    <t>*ורידיס אינווירונמנט- ורידיס אינווירונמנט בע"מ</t>
  </si>
  <si>
    <t>1176387</t>
  </si>
  <si>
    <t>515935807</t>
  </si>
  <si>
    <t>*מיטרוניקס- מיטרוניקס בע"מ</t>
  </si>
  <si>
    <t>1091065</t>
  </si>
  <si>
    <t>511527202</t>
  </si>
  <si>
    <t>רובוטיקה ותלת מימד</t>
  </si>
  <si>
    <t>*אלקטרה צריכה- אלקטרה מוצרי צריכה בע"מ</t>
  </si>
  <si>
    <t>5010129</t>
  </si>
  <si>
    <t>520039967</t>
  </si>
  <si>
    <t>*מ. יוחננוף- יוחננוף</t>
  </si>
  <si>
    <t>1161264</t>
  </si>
  <si>
    <t>511344186</t>
  </si>
  <si>
    <t>פוקס- ויזל- פוקס-ויזל בע"מ</t>
  </si>
  <si>
    <t>1087022</t>
  </si>
  <si>
    <t>512157603</t>
  </si>
  <si>
    <t>ריטיילורס- ריטיילורס בע"מ</t>
  </si>
  <si>
    <t>1175488</t>
  </si>
  <si>
    <t>514211457</t>
  </si>
  <si>
    <t>רמי לוי- רשת חנויות רמי לוי שיווק השיקמה 2006 בע"מ</t>
  </si>
  <si>
    <t>1104249</t>
  </si>
  <si>
    <t>513770669</t>
  </si>
  <si>
    <t>*שופרסל- שופר-סל בע"מ</t>
  </si>
  <si>
    <t>777037</t>
  </si>
  <si>
    <t>*וואן טכנולוגיות תוכנה- וואן טכנולוגיות תוכנה(או.אס.טי)בע"מ</t>
  </si>
  <si>
    <t>161018</t>
  </si>
  <si>
    <t>520034695</t>
  </si>
  <si>
    <t>שירותי מידע</t>
  </si>
  <si>
    <t>*חילן טק- חילן בע"מ</t>
  </si>
  <si>
    <t>1084698</t>
  </si>
  <si>
    <t>520039942</t>
  </si>
  <si>
    <t>*מטריקס- מטריקס אי.טי בע"מ</t>
  </si>
  <si>
    <t>445015</t>
  </si>
  <si>
    <t>520039413</t>
  </si>
  <si>
    <t>*דנאל כא- דנאל (אדיר יהושע) בע"מ</t>
  </si>
  <si>
    <t>314013</t>
  </si>
  <si>
    <t>520037565</t>
  </si>
  <si>
    <t>*נובולוג- נובולוג פארם אפ 1966 בע"מ</t>
  </si>
  <si>
    <t>1140151</t>
  </si>
  <si>
    <t>510475312</t>
  </si>
  <si>
    <t>אלטשולר פיננסים- אלטשולר שחם פיננסים בע"מ</t>
  </si>
  <si>
    <t>1184936</t>
  </si>
  <si>
    <t>516508603</t>
  </si>
  <si>
    <t>ישראכרט- ישראכרט בע"מ</t>
  </si>
  <si>
    <t>1157403</t>
  </si>
  <si>
    <t>510706153</t>
  </si>
  <si>
    <t>נאייקס בעמ- נאייקס בע"מ</t>
  </si>
  <si>
    <t>1175116</t>
  </si>
  <si>
    <t>513639013</t>
  </si>
  <si>
    <t>פריון נטוורק- פריון נטוורק בע"מ לשעבר אינקרדימייל</t>
  </si>
  <si>
    <t>1095819</t>
  </si>
  <si>
    <t>512849498</t>
  </si>
  <si>
    <t>*פרטנר- חברת פרטנר תקשורת בע"מ</t>
  </si>
  <si>
    <t>1083484</t>
  </si>
  <si>
    <t>*סלקום-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</si>
  <si>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</si>
  <si>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</si>
  <si>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</si>
  <si>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</si>
  <si>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</si>
  <si>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</si>
  <si>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*ארד- ארד בע"מ</t>
  </si>
  <si>
    <t>1091651</t>
  </si>
  <si>
    <t>510007800</t>
  </si>
  <si>
    <t>*סופרגז- סופרגז אנרגיה בע"מ</t>
  </si>
  <si>
    <t>1166917</t>
  </si>
  <si>
    <t>516077989</t>
  </si>
  <si>
    <t>שיכון ובינוי אנרגיה- שיכון ובינוי אנרגיה בע"מ</t>
  </si>
  <si>
    <t>1188242</t>
  </si>
  <si>
    <t>510459928</t>
  </si>
  <si>
    <t>אלומיי קפיטל- אלומיי קפיטל בע"מ</t>
  </si>
  <si>
    <t>1082635</t>
  </si>
  <si>
    <t>אקונרג'י- אקונרג'י אנרגיה מתחדשת בע"מ</t>
  </si>
  <si>
    <t>1178334</t>
  </si>
  <si>
    <t>516339777</t>
  </si>
  <si>
    <t>טראלייט- טראלייט בע"מ</t>
  </si>
  <si>
    <t>1180173</t>
  </si>
  <si>
    <t>516414679</t>
  </si>
  <si>
    <t>*סולגרין- סולגרין בע"מ</t>
  </si>
  <si>
    <t>1102235</t>
  </si>
  <si>
    <t>512882747</t>
  </si>
  <si>
    <t>*פנינסולה- קבוצת פנינסולה בע"מ</t>
  </si>
  <si>
    <t>333013</t>
  </si>
  <si>
    <t>520033713</t>
  </si>
  <si>
    <t>קמהדע- קמהדע בע"מ</t>
  </si>
  <si>
    <t>1094119</t>
  </si>
  <si>
    <t>511524605</t>
  </si>
  <si>
    <t>ביוטכנולוגיה</t>
  </si>
  <si>
    <t>אקרו קבוצה- אקרו קבוצה</t>
  </si>
  <si>
    <t>1184902</t>
  </si>
  <si>
    <t>*לוינשטין- משולם לוינשטין הנדסה וקבלנות בע"מ</t>
  </si>
  <si>
    <t>573014</t>
  </si>
  <si>
    <t>520033424</t>
  </si>
  <si>
    <t>פלאזה סנטר- פלאזה סנטרס</t>
  </si>
  <si>
    <t>1109917</t>
  </si>
  <si>
    <t>33248324</t>
  </si>
  <si>
    <t>קרסו נדלן- קרסו נדלן בע"מ</t>
  </si>
  <si>
    <t>1187962</t>
  </si>
  <si>
    <t>*רימון ( מועמדת)- רימון שירותי ייעוץ וניהול בע"מ</t>
  </si>
  <si>
    <t>1178722</t>
  </si>
  <si>
    <t>512467994</t>
  </si>
  <si>
    <t>*או.אר.טי- או.אר.טי.טכנולוגיות בע"מ</t>
  </si>
  <si>
    <t>1086230</t>
  </si>
  <si>
    <t>513057588</t>
  </si>
  <si>
    <t>השקעות בהי-טק</t>
  </si>
  <si>
    <t>אלרון- אלרון תעשיה אלקטרונית בע"מ</t>
  </si>
  <si>
    <t>749077</t>
  </si>
  <si>
    <t>520028036</t>
  </si>
  <si>
    <t>*איי ספאק 1- איי ספאק 1 בע"מ</t>
  </si>
  <si>
    <t>1179589</t>
  </si>
  <si>
    <t>516247772</t>
  </si>
  <si>
    <t>אמיליה פיתוח- אמיליה פיתוח (מ.עו.פ) בע"מ</t>
  </si>
  <si>
    <t>589010</t>
  </si>
  <si>
    <t>520014846</t>
  </si>
  <si>
    <t>*אפקון החזקות- אפקון החזקות בע"מ</t>
  </si>
  <si>
    <t>578013</t>
  </si>
  <si>
    <t>520033473</t>
  </si>
  <si>
    <t>*קיסטון ריט- קיסטון ריט בע"מ</t>
  </si>
  <si>
    <t>1175934</t>
  </si>
  <si>
    <t>515983476</t>
  </si>
  <si>
    <t>*קרדן אן.וי.- קרדן אן.וי.</t>
  </si>
  <si>
    <t>1087949</t>
  </si>
  <si>
    <t>*מספנות ישראל- תעשיות מספנות ישראל בע"מ</t>
  </si>
  <si>
    <t>1168533</t>
  </si>
  <si>
    <t>516084753</t>
  </si>
  <si>
    <t>*דלק תמלוגים- תומר תמלוגי אנרגיה (2012)  בע"מ</t>
  </si>
  <si>
    <t>1129493</t>
  </si>
  <si>
    <t>514837111</t>
  </si>
  <si>
    <t>*תמר פטרוליום- תמר פטרוליום בעמ</t>
  </si>
  <si>
    <t>1141357</t>
  </si>
  <si>
    <t>*אלספק- אלספק הנדסה בע"מ</t>
  </si>
  <si>
    <t>1090364</t>
  </si>
  <si>
    <t>511297541</t>
  </si>
  <si>
    <t>חשמל</t>
  </si>
  <si>
    <t>*גולן פלסטיק- גולן מוצרי פלסטיק בע"מ</t>
  </si>
  <si>
    <t>1091933</t>
  </si>
  <si>
    <t>513029975</t>
  </si>
  <si>
    <t>*גניגר- גניגר מפעלי פלסטיק בע"מ</t>
  </si>
  <si>
    <t>1095892</t>
  </si>
  <si>
    <t>512416991</t>
  </si>
  <si>
    <t>פלסטופיל- חברת פלסטופיל הזורע בע"מ</t>
  </si>
  <si>
    <t>1092840</t>
  </si>
  <si>
    <t>513681247</t>
  </si>
  <si>
    <t>*פולירם- פולירם תעשיות פלסטיק בע"מ</t>
  </si>
  <si>
    <t>1170216</t>
  </si>
  <si>
    <t>515251593</t>
  </si>
  <si>
    <t>*פלרם- פלרם (1990) תעשיות בע"מ</t>
  </si>
  <si>
    <t>644013</t>
  </si>
  <si>
    <t>520039843</t>
  </si>
  <si>
    <t>*רבל- רבל אי.סי.אס. בע"מ</t>
  </si>
  <si>
    <t>1103878</t>
  </si>
  <si>
    <t>513506329</t>
  </si>
  <si>
    <t>*רימוני- רימוני תעשיות בע"מ</t>
  </si>
  <si>
    <t>1080456</t>
  </si>
  <si>
    <t>520041823</t>
  </si>
  <si>
    <t>*רם-און- רם-און השקעות והחזקות (1999) בע"מ</t>
  </si>
  <si>
    <t>1090943</t>
  </si>
  <si>
    <t>512776964</t>
  </si>
  <si>
    <t>*זנלכל- זנלכל בע"מ</t>
  </si>
  <si>
    <t>130013</t>
  </si>
  <si>
    <t>520034208</t>
  </si>
  <si>
    <t>מהדרין- מהדרין בע"מ</t>
  </si>
  <si>
    <t>686014</t>
  </si>
  <si>
    <t>520018482</t>
  </si>
  <si>
    <t>*קרור  1- קרור אחזקות בע"מ</t>
  </si>
  <si>
    <t>621011</t>
  </si>
  <si>
    <t>520001546</t>
  </si>
  <si>
    <t>פלסאנמור- פלסאנמור בע"מ</t>
  </si>
  <si>
    <t>1176700</t>
  </si>
  <si>
    <t>515139129</t>
  </si>
  <si>
    <t>מכשור רפואי</t>
  </si>
  <si>
    <t>ישרוטל- ישרוטל בע"מ</t>
  </si>
  <si>
    <t>1080985</t>
  </si>
  <si>
    <t>520042482</t>
  </si>
  <si>
    <t>אייקון גרופ בעמ- אייקון גרופ בע"מ</t>
  </si>
  <si>
    <t>1182484</t>
  </si>
  <si>
    <t>513955252</t>
  </si>
  <si>
    <t>אילקס מדיקל- אילקס מדיקל בע"מ</t>
  </si>
  <si>
    <t>1080753</t>
  </si>
  <si>
    <t>520042219</t>
  </si>
  <si>
    <t>*ביכורי השדה דרום שיווק- בכורי שדה (אחזקות) בע"מ</t>
  </si>
  <si>
    <t>1172618</t>
  </si>
  <si>
    <t>512402538</t>
  </si>
  <si>
    <t>*מנדלסוןתשת- מנדלסון תשתיות ותעשיות בע"מ</t>
  </si>
  <si>
    <t>1129444</t>
  </si>
  <si>
    <t>513660373</t>
  </si>
  <si>
    <t>*בית שמש- מנועי בית שמש אחזקות (1997) בע"מ</t>
  </si>
  <si>
    <t>1081561</t>
  </si>
  <si>
    <t>520043480</t>
  </si>
  <si>
    <t>קבוצת אקרשטיין- קבוצת אקרשטיין בע"מ</t>
  </si>
  <si>
    <t>1176205</t>
  </si>
  <si>
    <t>512714494</t>
  </si>
  <si>
    <t>*קליל- קליל תעשיות בע"מ</t>
  </si>
  <si>
    <t>797035</t>
  </si>
  <si>
    <t>520032442</t>
  </si>
  <si>
    <t>תדיר גן- תדיר-גן (מוצרים מדוייקים) 1993 בע"מ</t>
  </si>
  <si>
    <t>1090141</t>
  </si>
  <si>
    <t>511870891</t>
  </si>
  <si>
    <t>*אדגר- אדגר השקעות ופיתוח בע"מ</t>
  </si>
  <si>
    <t>1820083</t>
  </si>
  <si>
    <t>520035171</t>
  </si>
  <si>
    <t>ריט אזורים ליווינג- ריט אזורים - ה.פ ליווינג בע"מ</t>
  </si>
  <si>
    <t>1162775</t>
  </si>
  <si>
    <t>*אבגול- אבגול תעשיות 1953 בע"מ</t>
  </si>
  <si>
    <t>1100957</t>
  </si>
  <si>
    <t>510119068</t>
  </si>
  <si>
    <t>עץ, נייר ודפוס</t>
  </si>
  <si>
    <t>על בד- עלבד משואות יצחק בע"מ</t>
  </si>
  <si>
    <t>625012</t>
  </si>
  <si>
    <t>520040205</t>
  </si>
  <si>
    <t>*טופ גאם- טופ גאם</t>
  </si>
  <si>
    <t>1179142</t>
  </si>
  <si>
    <t>513561399</t>
  </si>
  <si>
    <t>פודטק</t>
  </si>
  <si>
    <t>אלקטריאון- אלקטריאון וירלס</t>
  </si>
  <si>
    <t>368019</t>
  </si>
  <si>
    <t>520038126</t>
  </si>
  <si>
    <t>*ברנמילר- ברנמילר אנרג'י בע"מ</t>
  </si>
  <si>
    <t>1141530</t>
  </si>
  <si>
    <t>514720374</t>
  </si>
  <si>
    <t>*ג'נסל- ג'נסל בע"מ</t>
  </si>
  <si>
    <t>1169689</t>
  </si>
  <si>
    <t>514579887</t>
  </si>
  <si>
    <t>*הום ביוגז- הום ביוגז בע"מ</t>
  </si>
  <si>
    <t>1172204</t>
  </si>
  <si>
    <t>514739325</t>
  </si>
  <si>
    <t>*נוסטרומו- נוסטרומו אנרגיה לימיטד</t>
  </si>
  <si>
    <t>1129451</t>
  </si>
  <si>
    <t>1522277</t>
  </si>
  <si>
    <t>*פינרג'י- פינרג'י בע"מ</t>
  </si>
  <si>
    <t>1172360</t>
  </si>
  <si>
    <t>514354786</t>
  </si>
  <si>
    <t>אקופיה סיינטיפיק- אקופיה סיינטיפיק</t>
  </si>
  <si>
    <t>1169895</t>
  </si>
  <si>
    <t>514856772</t>
  </si>
  <si>
    <t>*הייקון מערכות- הייקון מערכות בע"מ</t>
  </si>
  <si>
    <t>1169945</t>
  </si>
  <si>
    <t>514347160</t>
  </si>
  <si>
    <t>*מאסיבית טכנולוגיות הדפסה תלת מימד- מאסיבית טכנולוגיות הדפסה תלת מימד בע"מ</t>
  </si>
  <si>
    <t>1172972</t>
  </si>
  <si>
    <t>514919810</t>
  </si>
  <si>
    <t>המשביר 365- המשביר 365</t>
  </si>
  <si>
    <t>1104959</t>
  </si>
  <si>
    <t>513389270</t>
  </si>
  <si>
    <t>טרמינל איקס אונליין בעמ- טרמינל איקס אונליין בע"מ</t>
  </si>
  <si>
    <t>1178714</t>
  </si>
  <si>
    <t>515722536</t>
  </si>
  <si>
    <t>מקס סטוק- מקס סטוק בע"מ</t>
  </si>
  <si>
    <t>1168558</t>
  </si>
  <si>
    <t>513618967</t>
  </si>
  <si>
    <t>*אוברסיז מניה- אוברסיז קומרס בע"מ</t>
  </si>
  <si>
    <t>1139617</t>
  </si>
  <si>
    <t>510490071</t>
  </si>
  <si>
    <t>*אוריין- אוריין ש.מ. בע"מ</t>
  </si>
  <si>
    <t>1103506</t>
  </si>
  <si>
    <t>511068256</t>
  </si>
  <si>
    <t>*אמנת- אמנת ניהול ומערכות בע"מ</t>
  </si>
  <si>
    <t>654012</t>
  </si>
  <si>
    <t>520040833</t>
  </si>
  <si>
    <t>*גי וואן- ג'י וואן פתרונות אבטחה בע"מ</t>
  </si>
  <si>
    <t>1156280</t>
  </si>
  <si>
    <t>510095987</t>
  </si>
  <si>
    <t>*לודן- לודן חברה להנדסה בע"מ</t>
  </si>
  <si>
    <t>1081439</t>
  </si>
  <si>
    <t>520043381</t>
  </si>
  <si>
    <t>גמא ניהול וסליקה בעמ- גמא ניהול וסליקה בע"מ</t>
  </si>
  <si>
    <t>1177484</t>
  </si>
  <si>
    <t>*גלאסבוקס- גלאסבוקס בע"מ</t>
  </si>
  <si>
    <t>1176288</t>
  </si>
  <si>
    <t>514525260</t>
  </si>
  <si>
    <t>*סיפיה וויזן- סיפיה ווז'ן בע"מ</t>
  </si>
  <si>
    <t>1181932</t>
  </si>
  <si>
    <t>513476010</t>
  </si>
  <si>
    <t>*רייזור לאבס- רייזור לאבס בע"מ</t>
  </si>
  <si>
    <t>1172527</t>
  </si>
  <si>
    <t>515369296</t>
  </si>
  <si>
    <t>סה"כ call 001 אופציות</t>
  </si>
  <si>
    <t>MOBILEYE NV- Mobileye NV</t>
  </si>
  <si>
    <t>nl0010831061</t>
  </si>
  <si>
    <t>NYSE</t>
  </si>
  <si>
    <t>560030876</t>
  </si>
  <si>
    <t>Kornit Digital ltd- קורנית דיגיטל בע"מ</t>
  </si>
  <si>
    <t>IL0011216723</t>
  </si>
  <si>
    <t>NASDAQ</t>
  </si>
  <si>
    <t>513195420</t>
  </si>
  <si>
    <t>FIVERR INTERNATIONAL LTD- פייבר אינטרנשיונל בע"מ</t>
  </si>
  <si>
    <t>IL0011582033</t>
  </si>
  <si>
    <t>514440874</t>
  </si>
  <si>
    <t>INMODE LTD- אינמוד בע"מ</t>
  </si>
  <si>
    <t>IL0011595993</t>
  </si>
  <si>
    <t>514073618</t>
  </si>
  <si>
    <t>Health Care Equipment &amp; Services</t>
  </si>
  <si>
    <t>SOL GEL TECHNOLOGIES LTD- SOL GEL TECHNOLOGIES</t>
  </si>
  <si>
    <t>IL0011417206</t>
  </si>
  <si>
    <t>512544693</t>
  </si>
  <si>
    <t>UROGEN PHARMA LTD- יורוג'ן פארמה בעמ</t>
  </si>
  <si>
    <t>IL0011407140</t>
  </si>
  <si>
    <t>513537621</t>
  </si>
  <si>
    <t>GLOBAL E ONLINE LTD- גלובל -אי אונליין בע"מ</t>
  </si>
  <si>
    <t>IL0011741688</t>
  </si>
  <si>
    <t>514889534</t>
  </si>
  <si>
    <t>Retailing</t>
  </si>
  <si>
    <t>SOLAREDGE TECHNOLOGI- סולראדג' טכנולוגיות בע"מ</t>
  </si>
  <si>
    <t>US83417M1045</t>
  </si>
  <si>
    <t>JFROG- JFROG LTD</t>
  </si>
  <si>
    <t>IL0011684185</t>
  </si>
  <si>
    <t>514130491</t>
  </si>
  <si>
    <t>MONDAY.COM LTD- MONDAY.COM LTD</t>
  </si>
  <si>
    <t>IL0011762130</t>
  </si>
  <si>
    <t>514025428</t>
  </si>
  <si>
    <t>RISKIFIED- Riskified Ltd</t>
  </si>
  <si>
    <t>IL0011786493</t>
  </si>
  <si>
    <t>514844117</t>
  </si>
  <si>
    <t>SIMILARWEB LTD- similarweb ltd</t>
  </si>
  <si>
    <t>IL0011751653</t>
  </si>
  <si>
    <t>514244714</t>
  </si>
  <si>
    <t>SPLITIT PAYMENTS- SPLITIT PAYMENTS</t>
  </si>
  <si>
    <t>IL0011570806</t>
  </si>
  <si>
    <t>514193291</t>
  </si>
  <si>
    <t>Wix.Com Ltd- וויקס.קום בע"מ</t>
  </si>
  <si>
    <t>IL0011301780</t>
  </si>
  <si>
    <t>513881177</t>
  </si>
  <si>
    <t>CYBERARK SOFTWAR- סייברארק תוכנה בע"מ</t>
  </si>
  <si>
    <t>il0011334468</t>
  </si>
  <si>
    <t>512291642</t>
  </si>
  <si>
    <t>Check Point Software- צ'ק פוינט</t>
  </si>
  <si>
    <t>IL0010824113</t>
  </si>
  <si>
    <t>520042821</t>
  </si>
  <si>
    <t>ARBE ROBOTICS- ARBE ROBOTICS</t>
  </si>
  <si>
    <t>IL0011796625</t>
  </si>
  <si>
    <t>515333128</t>
  </si>
  <si>
    <t>INNOVIZ TECHNOLOGIES LTD- INNOVIZ TECHNOLOGIES KTS 8097</t>
  </si>
  <si>
    <t>IL0011745804</t>
  </si>
  <si>
    <t>515382422</t>
  </si>
  <si>
    <t>STRATASYS- Stratasys Ltd</t>
  </si>
  <si>
    <t>IL0011267213</t>
  </si>
  <si>
    <t>512607698</t>
  </si>
  <si>
    <t>ZIM US Equity- צים שירותי ספנות משולבים בע"מ</t>
  </si>
  <si>
    <t>IL0065100930</t>
  </si>
  <si>
    <t>520015041</t>
  </si>
  <si>
    <t>PAYONEER GLOBAL INC- PAYONEER GLOBAL</t>
  </si>
  <si>
    <t>US70451X1046</t>
  </si>
  <si>
    <t>90240</t>
  </si>
  <si>
    <t>*ORMAT TECHNOLOGIES INC- אורמת טכנולגיות אינק</t>
  </si>
  <si>
    <t>US6866881021</t>
  </si>
  <si>
    <t>ELBIT SYSTEMS LTD- אלביט מערכות בע"מ</t>
  </si>
  <si>
    <t>IL0010811243</t>
  </si>
  <si>
    <t>Tower semiconductor- טאואר סמיקונדקטור בע"מ</t>
  </si>
  <si>
    <t>IL0010823792</t>
  </si>
  <si>
    <t>*Nova measuring inst- נובה מכשירי מדידה בע"מ</t>
  </si>
  <si>
    <t>IL0010845571</t>
  </si>
  <si>
    <t>*CAMTEK- קמטק בע"מ</t>
  </si>
  <si>
    <t>IL0010952641</t>
  </si>
  <si>
    <t>Teva Pharm- טבע תעשיות פרמצבטיות בע"מ</t>
  </si>
  <si>
    <t>US8816242098</t>
  </si>
  <si>
    <t>Nice Sys Adr- נייס מערכות בע"מ</t>
  </si>
  <si>
    <t>US6536561086</t>
  </si>
  <si>
    <t>Sapines int crop inv- סאפיינס אינטרנשיונל קורפוריישן N.V</t>
  </si>
  <si>
    <t>ANN7716A1513</t>
  </si>
  <si>
    <t>53368</t>
  </si>
  <si>
    <t>Perion networks ltd- פריון נטוורק בע"מ לשעבר אינקרדימייל</t>
  </si>
  <si>
    <t>IL0010958192</t>
  </si>
  <si>
    <t>TESLA INC- TESLA MOTORS INC</t>
  </si>
  <si>
    <t>US88160R1014</t>
  </si>
  <si>
    <t>13191</t>
  </si>
  <si>
    <t>BANK OF AMERICA CORP- Bank of America</t>
  </si>
  <si>
    <t>US0605051046</t>
  </si>
  <si>
    <t>10043</t>
  </si>
  <si>
    <t>JPMORGAN CHASE- JP MORGAN ASSET MANAGEMENT</t>
  </si>
  <si>
    <t>US46625H1005</t>
  </si>
  <si>
    <t>10232</t>
  </si>
  <si>
    <t>AGCO CORP- AGCO CORP</t>
  </si>
  <si>
    <t>US0010841023</t>
  </si>
  <si>
    <t>28342</t>
  </si>
  <si>
    <t>AIRBUS- AIRBUS GROUP</t>
  </si>
  <si>
    <t>NL0000235190</t>
  </si>
  <si>
    <t>11195</t>
  </si>
  <si>
    <t>BOEING- BOEING CO</t>
  </si>
  <si>
    <t>US0970231058</t>
  </si>
  <si>
    <t>27015</t>
  </si>
  <si>
    <t>EIFFAGE- EIFFAGE</t>
  </si>
  <si>
    <t>FR0000130452</t>
  </si>
  <si>
    <t>27267</t>
  </si>
  <si>
    <t>EMERSON ELECTRIC CO- EMERSON ELECTRIC</t>
  </si>
  <si>
    <t>US2910111044</t>
  </si>
  <si>
    <t>10134</t>
  </si>
  <si>
    <t>LEONARDO DRS INC- LEONARDO DRS INC</t>
  </si>
  <si>
    <t>US52661A1088</t>
  </si>
  <si>
    <t>28816</t>
  </si>
  <si>
    <t>RAYTHEON TECHNOLOGIES CORP- Raytheon Company</t>
  </si>
  <si>
    <t>US75513E1010</t>
  </si>
  <si>
    <t>12916</t>
  </si>
  <si>
    <t>VINCI SA- VINCI SA</t>
  </si>
  <si>
    <t>FR0000125486</t>
  </si>
  <si>
    <t>10472</t>
  </si>
  <si>
    <t>Berkshire Hathaway INC CL A- BERKSHIRE HATHAWAY FIN</t>
  </si>
  <si>
    <t>US0846701086</t>
  </si>
  <si>
    <t>10806</t>
  </si>
  <si>
    <t>BLACKROCK- BlackRock  Asset Managment</t>
  </si>
  <si>
    <t>US09247X1019</t>
  </si>
  <si>
    <t>27796</t>
  </si>
  <si>
    <t>BYTE ACQUISITION- BYTE ACQUISITION CORP</t>
  </si>
  <si>
    <t>KYG1R25Q1216</t>
  </si>
  <si>
    <t>13527</t>
  </si>
  <si>
    <t>MORGAN STANLEY- MORGAN STANLEY</t>
  </si>
  <si>
    <t>US6174464486</t>
  </si>
  <si>
    <t>10289</t>
  </si>
  <si>
    <t>Thor Investment Trust 1- Threadneedle Investment funds</t>
  </si>
  <si>
    <t>9618</t>
  </si>
  <si>
    <t>12650</t>
  </si>
  <si>
    <t>ENERGEAN OIL- Energean plc</t>
  </si>
  <si>
    <t>GB00BG12Y042</t>
  </si>
  <si>
    <t>LSE</t>
  </si>
  <si>
    <t>COSTCO WHOLESALE- COSTCO WHOLESAL</t>
  </si>
  <si>
    <t>US9113121068</t>
  </si>
  <si>
    <t>27041</t>
  </si>
  <si>
    <t>Food &amp; Staples Retailing</t>
  </si>
  <si>
    <t>TALKSPACE INC US- TALKSPACE INC</t>
  </si>
  <si>
    <t>US87427V1035</t>
  </si>
  <si>
    <t>89487</t>
  </si>
  <si>
    <t>ALPHABET INC CL C- ALPHABET INC</t>
  </si>
  <si>
    <t>US02079K1079</t>
  </si>
  <si>
    <t>27390</t>
  </si>
  <si>
    <t>Taboola- Innovid Corp</t>
  </si>
  <si>
    <t>KYG493921061</t>
  </si>
  <si>
    <t>514001338</t>
  </si>
  <si>
    <t>META PLATFORMS- Meta Platforms Inc</t>
  </si>
  <si>
    <t>US30303M1027</t>
  </si>
  <si>
    <t>12310</t>
  </si>
  <si>
    <t>PFIZER INC- PFIZER INC</t>
  </si>
  <si>
    <t>US7170811035</t>
  </si>
  <si>
    <t>10627</t>
  </si>
  <si>
    <t>AROUNDTOWN- Aroundtown property</t>
  </si>
  <si>
    <t>LU1673108939</t>
  </si>
  <si>
    <t>12853</t>
  </si>
  <si>
    <t>AMAZON.COM INC- amazon.com</t>
  </si>
  <si>
    <t>US0231351067</t>
  </si>
  <si>
    <t>11069</t>
  </si>
  <si>
    <t>HOME DEPOT INC- HOME DEPOT</t>
  </si>
  <si>
    <t>US4370761029</t>
  </si>
  <si>
    <t>10192</t>
  </si>
  <si>
    <t>APPLIED MATERIALS INC- APPLIED MATERIALS</t>
  </si>
  <si>
    <t>US0382221051</t>
  </si>
  <si>
    <t>1231221</t>
  </si>
  <si>
    <t>ASML HOLDING NV- ASML HOLDING NV-NY</t>
  </si>
  <si>
    <t>NL0010273215</t>
  </si>
  <si>
    <t>EURONEXT</t>
  </si>
  <si>
    <t>27028</t>
  </si>
  <si>
    <t>BROADCOM LTD- Broadcom Inc</t>
  </si>
  <si>
    <t>US11135F1012</t>
  </si>
  <si>
    <t>11083</t>
  </si>
  <si>
    <t>NVIDIA CORP- NVIDIA CORP</t>
  </si>
  <si>
    <t>US67066G1040</t>
  </si>
  <si>
    <t>10322</t>
  </si>
  <si>
    <t>QUALCOMM INC- QUALCOMM Inc</t>
  </si>
  <si>
    <t>US7475251036</t>
  </si>
  <si>
    <t>10350</t>
  </si>
  <si>
    <t>TAIWAN SEMICONDUCTOR- TAIWAN Semiconductor</t>
  </si>
  <si>
    <t>US8740391003</t>
  </si>
  <si>
    <t>10409</t>
  </si>
  <si>
    <t>CROWDSTRIKE HOLDINGS INC  A- CROWDSTRIKE</t>
  </si>
  <si>
    <t>US22788C1053</t>
  </si>
  <si>
    <t>28463</t>
  </si>
  <si>
    <t>DYNATRACE INC- DYNATRACE INC</t>
  </si>
  <si>
    <t>US2681501092</t>
  </si>
  <si>
    <t>90133</t>
  </si>
  <si>
    <t>FORTINET- Fortinet Inc</t>
  </si>
  <si>
    <t>US34959E1091</t>
  </si>
  <si>
    <t>13077</t>
  </si>
  <si>
    <t>MASTERCARD INC CLASS A- MASTERCARD INC</t>
  </si>
  <si>
    <t>US57636Q1040</t>
  </si>
  <si>
    <t>11106</t>
  </si>
  <si>
    <t>MICROSOFT CORP- MICROSOFT CORP</t>
  </si>
  <si>
    <t>US5949181045</t>
  </si>
  <si>
    <t>10284</t>
  </si>
  <si>
    <t>Palo alto networks- Palo alto networks inc</t>
  </si>
  <si>
    <t>US6974351057</t>
  </si>
  <si>
    <t>12997</t>
  </si>
  <si>
    <t>SENTINELONE INC  CLASS A- SentinelOne Inc</t>
  </si>
  <si>
    <t>US81730H1095</t>
  </si>
  <si>
    <t>28562</t>
  </si>
  <si>
    <t>VISA- VISA  Inc - CLASS  A</t>
  </si>
  <si>
    <t>US92826C8394</t>
  </si>
  <si>
    <t>11109</t>
  </si>
  <si>
    <t>NETAPP INC- NetApp inc</t>
  </si>
  <si>
    <t>US64110D1046</t>
  </si>
  <si>
    <t>12374</t>
  </si>
  <si>
    <t>PURE STORAGE INC  CLASS A- PURE STORAGE</t>
  </si>
  <si>
    <t>US74624M1027</t>
  </si>
  <si>
    <t>90267</t>
  </si>
  <si>
    <t>SAMSUNG ELECTR GDR REG- Samsung Electronics co ltd</t>
  </si>
  <si>
    <t>US7960508882</t>
  </si>
  <si>
    <t>11111</t>
  </si>
  <si>
    <t>DATADOG INC  CLASS A- DATADOG INC-A</t>
  </si>
  <si>
    <t>US23804L1035</t>
  </si>
  <si>
    <t>89614</t>
  </si>
  <si>
    <t>SAFRAN SA- SAFRAN SA</t>
  </si>
  <si>
    <t>FR0000073272</t>
  </si>
  <si>
    <t>27194</t>
  </si>
  <si>
    <t>סה"כ שמחקות מדדי מניות בישראל</t>
  </si>
  <si>
    <t>הראל סל תא 90- הראל קרנות נאמנות בע"מ</t>
  </si>
  <si>
    <t>1148931</t>
  </si>
  <si>
    <t>511776783</t>
  </si>
  <si>
    <t>מניות</t>
  </si>
  <si>
    <t>הראל סל תא בנקים- הראל קרנות נאמנות בע"מ</t>
  </si>
  <si>
    <t>1148949</t>
  </si>
  <si>
    <t>הראל קרן סל תא 125- הראל קרנות נאמנות בע"מ</t>
  </si>
  <si>
    <t>1148899</t>
  </si>
  <si>
    <t>תכלית סל תא 90- מיטב תכלית קרנות נאמנות בע"מ</t>
  </si>
  <si>
    <t>1143783</t>
  </si>
  <si>
    <t>513534974</t>
  </si>
  <si>
    <t>תכלית סל תא בנקים- מיטב תכלית קרנות נאמנות בע"מ</t>
  </si>
  <si>
    <t>1143726</t>
  </si>
  <si>
    <t>תכלית קרן סל תא 125- מיטב תכלית קרנות נאמנות בע"מ</t>
  </si>
  <si>
    <t>1143718</t>
  </si>
  <si>
    <t>תכלית קרן סל תא 35- מיטב תכלית קרנות נאמנות בע"מ</t>
  </si>
  <si>
    <t>1143700</t>
  </si>
  <si>
    <t>פסגות ת"א בנקים- פסגות קרנות נאמנות בע"מ</t>
  </si>
  <si>
    <t>1148774</t>
  </si>
  <si>
    <t>513765339</t>
  </si>
  <si>
    <t>קסם ETF תא בנקים- קסם קרנות נאמנות בע"מ</t>
  </si>
  <si>
    <t>1146430</t>
  </si>
  <si>
    <t>510938608</t>
  </si>
  <si>
    <t>קסם קרן סל תא 125- קסם קרנות נאמנות בע"מ</t>
  </si>
  <si>
    <t>1146356</t>
  </si>
  <si>
    <t>קסם תא 35- קסם קרנות נאמנות בע"מ</t>
  </si>
  <si>
    <t>1146570</t>
  </si>
  <si>
    <t>קסם תא 90- קסם קרנות נאמנות בע"מ</t>
  </si>
  <si>
    <t>1146331</t>
  </si>
  <si>
    <t>סה"כ שמחקות מדדי מניות בחו"ל</t>
  </si>
  <si>
    <t>סה"כ שמחקות מדדים אחרים בישראל</t>
  </si>
  <si>
    <t>הראל סל (00) תל בונד תשואות- הראל קרנות נאמנות בע"מ</t>
  </si>
  <si>
    <t>1150622</t>
  </si>
  <si>
    <t>אג"ח</t>
  </si>
  <si>
    <t>הראל סל תל בונד 60- הראל קרנות נאמנות בע"מ</t>
  </si>
  <si>
    <t>1150473</t>
  </si>
  <si>
    <t>תכלית סל תלבונד תשו- מיטב תכלית קרנות נאמנות בע"מ</t>
  </si>
  <si>
    <t>1145259</t>
  </si>
  <si>
    <t>קסם תשואות- קסם קרנות נאמנות בע"מ</t>
  </si>
  <si>
    <t>1146950</t>
  </si>
  <si>
    <t>סה"כ שמחקות מדדים אחרים בחו"ל</t>
  </si>
  <si>
    <t>סה"כ short</t>
  </si>
  <si>
    <t>סה"כ שמחקות מדדי מניות</t>
  </si>
  <si>
    <t>HSBC MSCI EMERGING MARKETS- Hsbc Investment Funds S.a</t>
  </si>
  <si>
    <t>IE00B5SSQT16</t>
  </si>
  <si>
    <t>28148</t>
  </si>
  <si>
    <t>AMUNDI INDEX MSCI EM UCITS- (לא פעיל) AMUNDI ETF</t>
  </si>
  <si>
    <t>LU1437017350</t>
  </si>
  <si>
    <t>27482</t>
  </si>
  <si>
    <t>UTILITIES SELECT SECTOR SPDR- (לא פעיל) SPDR - State Street Global Advisors</t>
  </si>
  <si>
    <t>US81369Y8865</t>
  </si>
  <si>
    <t>22040</t>
  </si>
  <si>
    <t>I SHARES MSCI CHINA A- BlackRock  Asset Managment</t>
  </si>
  <si>
    <t>IE00BQT3WG13</t>
  </si>
  <si>
    <t>ISH MSCI USA ESG EHNCD USD D- BlackRock  Asset Managment</t>
  </si>
  <si>
    <t>IE00BHZPJ890</t>
  </si>
  <si>
    <t>ISHARES CORE MSCI CH IND ETF- BlackRock  Asset Managment</t>
  </si>
  <si>
    <t>HK2801040828</t>
  </si>
  <si>
    <t>HKSE</t>
  </si>
  <si>
    <t>ISHARES CORE MSCI EURPOE- BlackRock  Asset Managment</t>
  </si>
  <si>
    <t>IE00B1YZSC51</t>
  </si>
  <si>
    <t>ISHARES MSCI BRAZIL UCITS DE- BlackRock  Asset Managment</t>
  </si>
  <si>
    <t>DE000A0Q4R85</t>
  </si>
  <si>
    <t>ISHARES MSCI EM ESG ENHANCED UCITS ETF- BlackRock  Asset Managment</t>
  </si>
  <si>
    <t>IE00BHZPJ122</t>
  </si>
  <si>
    <t>ISHARES MSCI EMERGING MARKET UCITS- BlackRock  Asset Managment</t>
  </si>
  <si>
    <t>IE00B0M63177</t>
  </si>
  <si>
    <t>ISHARES MSCI EUROPE ESG EHNCD- BlackRock  Asset Managment</t>
  </si>
  <si>
    <t>IE00BHZPJ783</t>
  </si>
  <si>
    <t>ISHARES S&amp;P HEALTH CARE- BlackRock  Asset Managment</t>
  </si>
  <si>
    <t>US4642867497</t>
  </si>
  <si>
    <t>ISHARES S&amp;P NA TECH SOFT IF- BlackRock  Asset Managment</t>
  </si>
  <si>
    <t>US4642875151</t>
  </si>
  <si>
    <t>ISHARES S&amp;P500 SWAP UCITS- BlackRock  Asset Managment</t>
  </si>
  <si>
    <t>IE00BMTX1Y45</t>
  </si>
  <si>
    <t>ISHR EUR600 IND GDS&amp;SERV (DE)- BlackRock  Asset Managment</t>
  </si>
  <si>
    <t>DE000A0H08J9</t>
  </si>
  <si>
    <t>COMM SERV SELECT SECTOR SPDR- COMM SERV SELECT</t>
  </si>
  <si>
    <t>US81369Y8527</t>
  </si>
  <si>
    <t>27819</t>
  </si>
  <si>
    <t>CONSUMER STAPLES SPDR- CONSUMER STAPLES</t>
  </si>
  <si>
    <t>US81369Y3080</t>
  </si>
  <si>
    <t>10096</t>
  </si>
  <si>
    <t>HORIZONS S&amp;P/TSX 60 INDEX- GLOBAL HORIZON</t>
  </si>
  <si>
    <t>CA44049A1241</t>
  </si>
  <si>
    <t>10629</t>
  </si>
  <si>
    <t>GLOBAL X CYBERSECURITY ETF- Global X Management Co LLc</t>
  </si>
  <si>
    <t>US37954Y3844</t>
  </si>
  <si>
    <t>12507</t>
  </si>
  <si>
    <t>*INVESCO MSCI EMERGING MKTS- Invesco investment management limited</t>
  </si>
  <si>
    <t>IE00B3DWVS88</t>
  </si>
  <si>
    <t>21100</t>
  </si>
  <si>
    <t>INVESCO S&amp;P500 ESG ACC- Invesco investment management limited</t>
  </si>
  <si>
    <t>IE00BKS7L097</t>
  </si>
  <si>
    <t>LYXOR CORE EURSTX 600 DR- LYXOR ETF</t>
  </si>
  <si>
    <t>LU0908500753</t>
  </si>
  <si>
    <t>10267</t>
  </si>
  <si>
    <t>LYXOR ETF STOXX OIL &amp; GAS- LYXOR ETF</t>
  </si>
  <si>
    <t>LU1834988278</t>
  </si>
  <si>
    <t>LYXOR STOXX BASIC RSRCES- LYXOR ETF</t>
  </si>
  <si>
    <t>lu1834983550</t>
  </si>
  <si>
    <t>LYXOR STOXX EUROPE 600 BKS UCITS- LYXOR ETF</t>
  </si>
  <si>
    <t>FR0010345371</t>
  </si>
  <si>
    <t>NOMURA ETF- Nomura asset management</t>
  </si>
  <si>
    <t>JP3027630007</t>
  </si>
  <si>
    <t>JPX</t>
  </si>
  <si>
    <t>20081</t>
  </si>
  <si>
    <t>NOMURA TOPIX BANKS 1615 JP- Nomura asset management</t>
  </si>
  <si>
    <t>JP3040170007</t>
  </si>
  <si>
    <t>SPDR EUR ENERGY- Spider</t>
  </si>
  <si>
    <t>IE00BKWQ0F09</t>
  </si>
  <si>
    <t>27395</t>
  </si>
  <si>
    <t>CONSUMER DISCRETIONARY SELT- State Street Corp</t>
  </si>
  <si>
    <t>US81369Y4070</t>
  </si>
  <si>
    <t>22041</t>
  </si>
  <si>
    <t>Energy s.sector spdr- State Street Corp</t>
  </si>
  <si>
    <t>US81369Y5069</t>
  </si>
  <si>
    <t>FINANCIAL SELECT SECTOR SPDR- State Street Corp</t>
  </si>
  <si>
    <t>US81369Y6059</t>
  </si>
  <si>
    <t>INDUSTRIAL SELECT SECT SPDR- State Street Corp</t>
  </si>
  <si>
    <t>US81369Y7040</t>
  </si>
  <si>
    <t>SPDR KBW BANK ETF- State Street Corp</t>
  </si>
  <si>
    <t>US78464A7972</t>
  </si>
  <si>
    <t>SPDR MSCI EUROPE CONSUMER ST- State Street Corp</t>
  </si>
  <si>
    <t>IE00BKWQ0D84</t>
  </si>
  <si>
    <t>SPDR MSCI Europe Health CareSM UCITS- State Street Corp</t>
  </si>
  <si>
    <t>IE00BKWQ0H23</t>
  </si>
  <si>
    <t>SPDR S&amp;P US ENERGY SELECT- State Street Corp</t>
  </si>
  <si>
    <t>IE00BWBXM492</t>
  </si>
  <si>
    <t>TECHNOLOGY SELECT SECT SPDR- State Street Corp</t>
  </si>
  <si>
    <t>US81369Y8030</t>
  </si>
  <si>
    <t>VANECK SEMICONDUCTOR ETF- Van Eck ETF</t>
  </si>
  <si>
    <t>US57060U2336</t>
  </si>
  <si>
    <t>12518</t>
  </si>
  <si>
    <t>VANGUARD AUST SHARES IDX ETF- Vanguard Group</t>
  </si>
  <si>
    <t>AU000000VAS1</t>
  </si>
  <si>
    <t>12517</t>
  </si>
  <si>
    <t>סה"כ שמחקות מדדים אחרים</t>
  </si>
  <si>
    <t>ISHARES MARKIT IBOXX $ HIGH- BlackRock  Asset Managment</t>
  </si>
  <si>
    <t>IE00B4PY7Y77</t>
  </si>
  <si>
    <t>סה"כ אג"ח ממשלתי</t>
  </si>
  <si>
    <t>סה"כ אגח קונצרני</t>
  </si>
  <si>
    <t>LION 7 S1- M&amp;G Investments</t>
  </si>
  <si>
    <t>IE00B62G6V03</t>
  </si>
  <si>
    <t>12367</t>
  </si>
  <si>
    <t>AMUNDI PLANET- (לא פעיל) AMUNDI ETF</t>
  </si>
  <si>
    <t>LU1688575437</t>
  </si>
  <si>
    <t>NOMURA US HIGH YLD BD I USD- Nomura asset management</t>
  </si>
  <si>
    <t>IE00B3RW8498</t>
  </si>
  <si>
    <t>LION III EUR C3 ACC- M&amp;G Investments</t>
  </si>
  <si>
    <t>IE00B804LV55</t>
  </si>
  <si>
    <t>B</t>
  </si>
  <si>
    <t>MONEDA LATAM CORP DEBI- MONEDA LATAM CORP DEBI</t>
  </si>
  <si>
    <t>KYG620101306</t>
  </si>
  <si>
    <t>27678</t>
  </si>
  <si>
    <t>REAL ESTATE CREDIT INV- Real Estate Credit Investments Pcc ltd</t>
  </si>
  <si>
    <t>GB00B0HW5366</t>
  </si>
  <si>
    <t>12706</t>
  </si>
  <si>
    <t>B-</t>
  </si>
  <si>
    <t>*AWI ASH WO INDIA OPP FD DUSD- White Oak</t>
  </si>
  <si>
    <t>IE00BH3N4915</t>
  </si>
  <si>
    <t>13033</t>
  </si>
  <si>
    <t>Cheyne Real Estate Debt Fund Class X- Cheyn Capital</t>
  </si>
  <si>
    <t>KYG210181668</t>
  </si>
  <si>
    <t>12342</t>
  </si>
  <si>
    <t>GS INDIA EQ IUSDA- goldman sachs</t>
  </si>
  <si>
    <t>LU0333811072</t>
  </si>
  <si>
    <t>12657</t>
  </si>
  <si>
    <t>ISHARE EMKT IF I AUSD- BlackRock  Asset Managment</t>
  </si>
  <si>
    <t>IE00B3D07G23</t>
  </si>
  <si>
    <t>ISE</t>
  </si>
  <si>
    <t>VANGUARD IS EM.MKTS STK.IDX- Vanguard Group</t>
  </si>
  <si>
    <t>IE00BFPM9H50</t>
  </si>
  <si>
    <t>סה"כ כתבי אופציות בישראל</t>
  </si>
  <si>
    <t>*אייספאק 1  אפ 1- איי ספאק 1 בע"מ</t>
  </si>
  <si>
    <t>1179613</t>
  </si>
  <si>
    <t>*סיפיה אופציה 1- סיפיה ווז'ן בע"מ</t>
  </si>
  <si>
    <t>1182005</t>
  </si>
  <si>
    <t>סה"כ כתבי אופציה בחו"ל</t>
  </si>
  <si>
    <t>BYTE ACQUISITION CORP- BYTE ACQUISITION CORP</t>
  </si>
  <si>
    <t>KYG1R25Q1133</t>
  </si>
  <si>
    <t>INNOVID EQY WARRANT- Innovid Corp</t>
  </si>
  <si>
    <t>US4576791168</t>
  </si>
  <si>
    <t>סה"כ מדדים כולל מניות</t>
  </si>
  <si>
    <t>BC 3280 JUL 2023</t>
  </si>
  <si>
    <t>84410901</t>
  </si>
  <si>
    <t>BP 3280 JUL 2023</t>
  </si>
  <si>
    <t>84411859</t>
  </si>
  <si>
    <t>BZC 260 JUL 2023</t>
  </si>
  <si>
    <t>84436484</t>
  </si>
  <si>
    <t>BZP 260 JUL 2023</t>
  </si>
  <si>
    <t>84437193</t>
  </si>
  <si>
    <t>סה"כ ש"ח/מט"ח</t>
  </si>
  <si>
    <t>סה"כ ריבית</t>
  </si>
  <si>
    <t>SPXW 06/30/23 P3600- SPX</t>
  </si>
  <si>
    <t>BBG018BLCVG3</t>
  </si>
  <si>
    <t>SPXW 06/30/23 P4000- SPX</t>
  </si>
  <si>
    <t>BBG018BLCWG1</t>
  </si>
  <si>
    <t>סה"כ מטבע</t>
  </si>
  <si>
    <t>סה"כ סחורות</t>
  </si>
  <si>
    <t>US 10YR ULTRA FUT SEP23</t>
  </si>
  <si>
    <t>UXYU3</t>
  </si>
  <si>
    <t>MSCI EMGMKT SEP23- חוזים עתידיים בחול</t>
  </si>
  <si>
    <t>MESU3</t>
  </si>
  <si>
    <t>NASDAQ 100 SEP23- חוזים עתידיים בחול</t>
  </si>
  <si>
    <t>NQU3</t>
  </si>
  <si>
    <t>S&amp;P/TSX 60 IX FUT SEP23- חוזים עתידיים בחול</t>
  </si>
  <si>
    <t>PTU3</t>
  </si>
  <si>
    <t>S&amp;P500 EMINI FUT SEP23- חוזים עתידיים בחול</t>
  </si>
  <si>
    <t>ESU3</t>
  </si>
  <si>
    <t>STOXX EUROPE 600 SEP23- חוזים עתידיים בחול</t>
  </si>
  <si>
    <t>SXOU3</t>
  </si>
  <si>
    <t>TOPIX FUTR SEP23- חוזים עתידיים בחול</t>
  </si>
  <si>
    <t>TPU3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</si>
  <si>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</si>
  <si>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</si>
  <si>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</si>
  <si>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</si>
  <si>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</si>
  <si>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</si>
  <si>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</si>
  <si>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</si>
  <si>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</si>
  <si>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</si>
  <si>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</si>
  <si>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</si>
  <si>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</si>
  <si>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</si>
  <si>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</si>
  <si>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</si>
  <si>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6 רמ- מקורות חברת מים בע"מ</t>
  </si>
  <si>
    <t>1100908</t>
  </si>
  <si>
    <t>מקורות אגח 8 רמ- מקורות חברת מים בע"מ</t>
  </si>
  <si>
    <t>1124346</t>
  </si>
  <si>
    <t>רפאל אגח ג- רפאל-רשות לפיתוח אמצעי לחימה בע"מ</t>
  </si>
  <si>
    <t>1140276</t>
  </si>
  <si>
    <t>520042185</t>
  </si>
  <si>
    <t>לאומי למשכנתאות שה- בנק לאומי לישראל בע"מ</t>
  </si>
  <si>
    <t>301790</t>
  </si>
  <si>
    <t>נתיבי גז אג"ח א - רמ- נתיבי הגז הטבעי לישראל בע"מ</t>
  </si>
  <si>
    <t>1103084</t>
  </si>
  <si>
    <t>יהב קוקו סדרה ד (לס)  לא ברצף- בנק יהב</t>
  </si>
  <si>
    <t>6620300</t>
  </si>
  <si>
    <t>520020421</t>
  </si>
  <si>
    <t>אלון  חברה לדלק ל.ס- אלון חברת הדלק לישראל בע"מ</t>
  </si>
  <si>
    <t>11015671</t>
  </si>
  <si>
    <t>520041690</t>
  </si>
  <si>
    <t>רפאל אגח סדרה ה 2020/2026- רפאל-רשות לפיתוח אמצעי לחימה בע"מ</t>
  </si>
  <si>
    <t>1140292</t>
  </si>
  <si>
    <t>רפאל סד' ד 2020/2034- רפאל-רשות לפיתוח אמצעי לחימה בע"מ</t>
  </si>
  <si>
    <t>1140284</t>
  </si>
  <si>
    <t>מתם מרכז תעשיות מדע חיפה אגח א לס- מת"ם - מרכז תעשיות מדע חיפה בע"מ</t>
  </si>
  <si>
    <t>1138999</t>
  </si>
  <si>
    <t>510687403</t>
  </si>
  <si>
    <t>*אורמת אגח 4 רמ- אורמת טכנולגיות אינק</t>
  </si>
  <si>
    <t>1167212</t>
  </si>
  <si>
    <t>גב-ים נגב אגח א רמ- גב-ים נגב בע"מ</t>
  </si>
  <si>
    <t>1151141</t>
  </si>
  <si>
    <t>514189596</t>
  </si>
  <si>
    <t>אול יר אגח ג לא סחיר- אול-יר  הולדינגס לימיטד</t>
  </si>
  <si>
    <t>9555</t>
  </si>
  <si>
    <t>נתיבים אגח א רמ</t>
  </si>
  <si>
    <t>1090281</t>
  </si>
  <si>
    <t>513502229</t>
  </si>
  <si>
    <t>CRSLNX 4.555 06/51- Crosslinx Transit Solutions</t>
  </si>
  <si>
    <t>CA22766TAB04</t>
  </si>
  <si>
    <t>12985</t>
  </si>
  <si>
    <t>TRANSED PARTNERS 3.951 09/50 12/37- TRANSED PARTNERS GP</t>
  </si>
  <si>
    <t>CA89366TAA57</t>
  </si>
  <si>
    <t>27306</t>
  </si>
  <si>
    <t>דירוג פנימי</t>
  </si>
  <si>
    <t>חייבים REWIRE 8839- רי-וויר (א.ס.ג) מחקר ופיתוח בע"מ</t>
  </si>
  <si>
    <t>9483</t>
  </si>
  <si>
    <t>515193704</t>
  </si>
  <si>
    <t>Virility Medical Ltd- Virility Medical Ltd</t>
  </si>
  <si>
    <t>9151</t>
  </si>
  <si>
    <t>515448165</t>
  </si>
  <si>
    <t>GES אקוויטי- GES</t>
  </si>
  <si>
    <t>9113</t>
  </si>
  <si>
    <t>511325326</t>
  </si>
  <si>
    <t>GES הלוואת בעלים- GES</t>
  </si>
  <si>
    <t>9266</t>
  </si>
  <si>
    <t>VELOX PURE DIGITAL- VELOX PURE DIGITAL Ltd</t>
  </si>
  <si>
    <t>8726</t>
  </si>
  <si>
    <t>514727430</t>
  </si>
  <si>
    <t>אי.די.אף אנרגיות מתחדשות ישראל- אי.די.אף אנרגיות מתחדשות ישראל בע"מ</t>
  </si>
  <si>
    <t>9068</t>
  </si>
  <si>
    <t>540306990</t>
  </si>
  <si>
    <t>*אפקון קרן אירופה שותף כללי- אפקון קרן אירופה שותף כללי בע"מ</t>
  </si>
  <si>
    <t>8803</t>
  </si>
  <si>
    <t>516404811</t>
  </si>
  <si>
    <t>פרויקט תענך   הלוואת בעלים- פרויקט תענך - הלוואת בעלים</t>
  </si>
  <si>
    <t>9552</t>
  </si>
  <si>
    <t>540278835</t>
  </si>
  <si>
    <t>Distree Ltd- .Distree Ltd</t>
  </si>
  <si>
    <t>9326</t>
  </si>
  <si>
    <t>516596848</t>
  </si>
  <si>
    <t>Sustained Therapy- Sustained Therapy</t>
  </si>
  <si>
    <t>9262</t>
  </si>
  <si>
    <t>516541372</t>
  </si>
  <si>
    <t>*FutureCides- אגכימדס שותפות מוגבלת</t>
  </si>
  <si>
    <t>93981</t>
  </si>
  <si>
    <t>540310463</t>
  </si>
  <si>
    <t>*אגכימדס שותפות מוגבלת- אגכימדס שותפות מוגבלת</t>
  </si>
  <si>
    <t>8824</t>
  </si>
  <si>
    <t>NeoManna Ltd- ניאומאנה בע"מ</t>
  </si>
  <si>
    <t>9152</t>
  </si>
  <si>
    <t>516561917</t>
  </si>
  <si>
    <t>*Essence Infra and Construction- קבוצת מנרב  בע"מ</t>
  </si>
  <si>
    <t>8561</t>
  </si>
  <si>
    <t>520034505</t>
  </si>
  <si>
    <t>Agritask Ltd- Agritask Ltd</t>
  </si>
  <si>
    <t>9114</t>
  </si>
  <si>
    <t>513717694</t>
  </si>
  <si>
    <t>Continuity Software Ltd- Continuity Software Ltd</t>
  </si>
  <si>
    <t>8460</t>
  </si>
  <si>
    <t>511779639</t>
  </si>
  <si>
    <t>Cynerio Israel Ltd- Cynerio Israel Ltd</t>
  </si>
  <si>
    <t>8525</t>
  </si>
  <si>
    <t>515746212</t>
  </si>
  <si>
    <t>Venn 2014- Venn 2014 Ltd</t>
  </si>
  <si>
    <t>8631</t>
  </si>
  <si>
    <t>515171510</t>
  </si>
  <si>
    <t>Viisights Solutions- Viisights Solutions Ltd</t>
  </si>
  <si>
    <t>8603</t>
  </si>
  <si>
    <t>515252112</t>
  </si>
  <si>
    <t>BioSight Ltd- ביוסייט בע"מ</t>
  </si>
  <si>
    <t>8113</t>
  </si>
  <si>
    <t>512852559</t>
  </si>
  <si>
    <t>השקעות במדעי החיים</t>
  </si>
  <si>
    <t>אלון דלק מניה לא סחירה- אלון חברת הדלק לישראל בע"מ</t>
  </si>
  <si>
    <t>499906</t>
  </si>
  <si>
    <t>TIPA CORP LTD- TIPA CORP LTD</t>
  </si>
  <si>
    <t>8838</t>
  </si>
  <si>
    <t>514420660</t>
  </si>
  <si>
    <t>*מניה לא סחירה BIG USA- ביג יו.אס.אי. בע"מ</t>
  </si>
  <si>
    <t>29991765</t>
  </si>
  <si>
    <t>514435395</t>
  </si>
  <si>
    <t>Lendbuzz Inc- Lendbuzz, Inc</t>
  </si>
  <si>
    <t>8564</t>
  </si>
  <si>
    <t>28171</t>
  </si>
  <si>
    <t>medlnvest capital s.a.r.l- Medinvest</t>
  </si>
  <si>
    <t>2751</t>
  </si>
  <si>
    <t>12074</t>
  </si>
  <si>
    <t>ORDH- ORDH</t>
  </si>
  <si>
    <t>8255</t>
  </si>
  <si>
    <t>*Fu Gen AG- Fu Gen AG</t>
  </si>
  <si>
    <t>9035</t>
  </si>
  <si>
    <t>28664</t>
  </si>
  <si>
    <t>*NORDIC POWER 2- Fu Gen AG</t>
  </si>
  <si>
    <t>9116</t>
  </si>
  <si>
    <t>*NORDIC POWER 4- Fu Gen AG</t>
  </si>
  <si>
    <t>9300</t>
  </si>
  <si>
    <t>*Global Energy Generation LLC- Global Energy Generation Llc</t>
  </si>
  <si>
    <t>8459</t>
  </si>
  <si>
    <t>27781</t>
  </si>
  <si>
    <t>*Mammoth North LP- Mammoth</t>
  </si>
  <si>
    <t>28459</t>
  </si>
  <si>
    <t>89498</t>
  </si>
  <si>
    <t>*Mammoth South LP- Mammoth</t>
  </si>
  <si>
    <t>8932</t>
  </si>
  <si>
    <t>OPC Power Ventures LP- Power Ventures</t>
  </si>
  <si>
    <t>8215</t>
  </si>
  <si>
    <t>28327</t>
  </si>
  <si>
    <t>Keystone Dental Holdings- Keystone Dental Holdings, Inc</t>
  </si>
  <si>
    <t>8613</t>
  </si>
  <si>
    <t>89536</t>
  </si>
  <si>
    <t>FinTLV Opportunity 2 LP- NEXT PLC</t>
  </si>
  <si>
    <t>7983</t>
  </si>
  <si>
    <t>27180</t>
  </si>
  <si>
    <t>SPVNI 2 Next 2021 LP- NEXT PLC</t>
  </si>
  <si>
    <t>8773</t>
  </si>
  <si>
    <t>*Eschborn Plaza- ESHBORN PLAZA</t>
  </si>
  <si>
    <t>5771</t>
  </si>
  <si>
    <t>27489</t>
  </si>
  <si>
    <t>*425 Lexington- Lexington Capital Partners</t>
  </si>
  <si>
    <t>544461</t>
  </si>
  <si>
    <t>27673</t>
  </si>
  <si>
    <t>1735 MARKET INVESTOR HOLDCO I LP- MARKET</t>
  </si>
  <si>
    <t>537053</t>
  </si>
  <si>
    <t>27940</t>
  </si>
  <si>
    <t>ReLog- ReLog</t>
  </si>
  <si>
    <t>8735</t>
  </si>
  <si>
    <t>89687</t>
  </si>
  <si>
    <t>*Rialto Elite Portfolio- Rialto-Elite Portfolio</t>
  </si>
  <si>
    <t>496922</t>
  </si>
  <si>
    <t>27659</t>
  </si>
  <si>
    <t>*ROBIN- ROBIN</t>
  </si>
  <si>
    <t>6164</t>
  </si>
  <si>
    <t>27660</t>
  </si>
  <si>
    <t>*901 Fifth Seattle- Seattle Genetics Inc</t>
  </si>
  <si>
    <t>548386</t>
  </si>
  <si>
    <t>27445</t>
  </si>
  <si>
    <t>*Tanfield 1- tanfield</t>
  </si>
  <si>
    <t>6629</t>
  </si>
  <si>
    <t>27911</t>
  </si>
  <si>
    <t>MIGDAL USBT LP- us bank tower, la</t>
  </si>
  <si>
    <t>7854</t>
  </si>
  <si>
    <t>28236</t>
  </si>
  <si>
    <t>עסקת Danforth- VanBarton Group</t>
  </si>
  <si>
    <t>7425</t>
  </si>
  <si>
    <t>28147</t>
  </si>
  <si>
    <t>*240 West 35th Street- WEST 35 STREET 240</t>
  </si>
  <si>
    <t>5814</t>
  </si>
  <si>
    <t>27562</t>
  </si>
  <si>
    <t>*Migdal WORE 2021 1- White Oak</t>
  </si>
  <si>
    <t>8784</t>
  </si>
  <si>
    <t>*white oak 2- White Oak</t>
  </si>
  <si>
    <t>457043</t>
  </si>
  <si>
    <t>*white oak 3- White Oak</t>
  </si>
  <si>
    <t>4570311</t>
  </si>
  <si>
    <t>Sacramento 353- סקרמנטו</t>
  </si>
  <si>
    <t>475607</t>
  </si>
  <si>
    <t>27561</t>
  </si>
  <si>
    <t>חברת Earnix- Earnix</t>
  </si>
  <si>
    <t>8372</t>
  </si>
  <si>
    <t>513082123</t>
  </si>
  <si>
    <t>Sunbit- Sunbit Inc</t>
  </si>
  <si>
    <t>8432</t>
  </si>
  <si>
    <t>89324</t>
  </si>
  <si>
    <t>*Veev וויו גרופ- וויו (veev) גרופ</t>
  </si>
  <si>
    <t>11711071</t>
  </si>
  <si>
    <t>832652993</t>
  </si>
  <si>
    <t>*NORDIC POWER 3- Fu Gen AG</t>
  </si>
  <si>
    <t>9291</t>
  </si>
  <si>
    <t>Behalf- Behalf Ltd</t>
  </si>
  <si>
    <t>8423</t>
  </si>
  <si>
    <t>514610450</t>
  </si>
  <si>
    <t>Lightricks- LIGHTRICKS</t>
  </si>
  <si>
    <t>8652</t>
  </si>
  <si>
    <t>514879071</t>
  </si>
  <si>
    <t>סה"כ קרנות הון סיכון</t>
  </si>
  <si>
    <t>קרן אנטומיה טכנולוגיה רפואית I ש מ- קרן אנטומיה</t>
  </si>
  <si>
    <t>52266</t>
  </si>
  <si>
    <t>קרן אנטומיה טכנולוגיה רפואית II ש מ- קרן אנטומיה</t>
  </si>
  <si>
    <t>5260</t>
  </si>
  <si>
    <t>Diagnostic Robotics</t>
  </si>
  <si>
    <t>8420</t>
  </si>
  <si>
    <t>Stage One Venture Capital Fund IV</t>
  </si>
  <si>
    <t>8981</t>
  </si>
  <si>
    <t>F2 Capital Partners 3 LP- Capital Link Global Fintech Le</t>
  </si>
  <si>
    <t>8401</t>
  </si>
  <si>
    <t>S.H. SKY 4 L.P- SKY 4</t>
  </si>
  <si>
    <t>8987</t>
  </si>
  <si>
    <t>StageOne S.P.V R.S- stage one1</t>
  </si>
  <si>
    <t>8291</t>
  </si>
  <si>
    <t>Vintage Class A- Vintage</t>
  </si>
  <si>
    <t>70261</t>
  </si>
  <si>
    <t>Vintage fund of funds ISRAEL V- Vintage</t>
  </si>
  <si>
    <t>6645</t>
  </si>
  <si>
    <t>Evolution Venture Capital Fun I- קרן Evolution</t>
  </si>
  <si>
    <t>50286</t>
  </si>
  <si>
    <t>Orbimed Israel Partners II LP- אורבימד ישראל</t>
  </si>
  <si>
    <t>5277</t>
  </si>
  <si>
    <t>Greenfield Partners Panorays LP- Greenfield Partners</t>
  </si>
  <si>
    <t>8320</t>
  </si>
  <si>
    <t>Arkin Bio Ventures II L.P- Arkin Bio Ventures II L.P</t>
  </si>
  <si>
    <t>70341</t>
  </si>
  <si>
    <t>סה"כ קרנות גידור</t>
  </si>
  <si>
    <t>סה"כ קרנות נדל"ן</t>
  </si>
  <si>
    <t>ריאליטי קרן השקעות בנדלן IV</t>
  </si>
  <si>
    <t>70040</t>
  </si>
  <si>
    <t>ריאליטי קרן השקעות בנדלן III ש מ- Reality Real Estate Investment Fund 3 L.P</t>
  </si>
  <si>
    <t>5265</t>
  </si>
  <si>
    <t>JTLV III LIMITED PARTNERSHIP- JTLV</t>
  </si>
  <si>
    <t>8510</t>
  </si>
  <si>
    <t>סה"כ קרנות השקעה אחרות</t>
  </si>
  <si>
    <t>GESM Via Maris Limited Partnership- PARTNERS GROUP</t>
  </si>
  <si>
    <t>7079</t>
  </si>
  <si>
    <t>RAM COASTAL ENERGY LIMITED PARTNERSHIP- RAM Lux Systematic Funds</t>
  </si>
  <si>
    <t>7067</t>
  </si>
  <si>
    <t>Accelmed Partners LP- Accelmed Growth Partners L.P</t>
  </si>
  <si>
    <t>5271</t>
  </si>
  <si>
    <t>MIE III Co Investment Fund II S.L.P- CO-INVESTMENT</t>
  </si>
  <si>
    <t>9172</t>
  </si>
  <si>
    <t>Fortissimo Capital Fund V L.P.- FORTISSIMO CAPITA FUND</t>
  </si>
  <si>
    <t>70381</t>
  </si>
  <si>
    <t>Noy 4 Infrastructure and energy- Noy 4 Infrastructure and Energy Investments</t>
  </si>
  <si>
    <t>8283</t>
  </si>
  <si>
    <t>S.H. SKY 3 L.P- sky 3</t>
  </si>
  <si>
    <t>5289</t>
  </si>
  <si>
    <t>Viola Private Equity II B LP- ג'נריישן ניהול בע"מ</t>
  </si>
  <si>
    <t>5257</t>
  </si>
  <si>
    <t>TENE GROWTH CAPITAL IV- טנא השקעות</t>
  </si>
  <si>
    <t>5310</t>
  </si>
  <si>
    <t>S.H. SKY LP- ס. ה. סקיי 11 ש.מ.</t>
  </si>
  <si>
    <t>50492</t>
  </si>
  <si>
    <t>FIMI Israel Opportunity VII- פימי אופורטיוניטי 7 שותפות מוגבלת</t>
  </si>
  <si>
    <t>8292</t>
  </si>
  <si>
    <t>FIMI ISRAEL OPPORTUNITY 6- פימי מזנין(1) קרן הון סיכון</t>
  </si>
  <si>
    <t>5272</t>
  </si>
  <si>
    <t>Fimi Israel Opportunity II- פימי מזנין(1) קרן הון סיכון</t>
  </si>
  <si>
    <t>50724</t>
  </si>
  <si>
    <t>Kedma Capital III- קדמה קפיטל 3</t>
  </si>
  <si>
    <t>6662</t>
  </si>
  <si>
    <t>NOY 2 Infrastructure &amp;Energy Investments- קרן נוי 1 להשקעה בתשתיות אנרגיה ש.מ</t>
  </si>
  <si>
    <t>5259</t>
  </si>
  <si>
    <t>Noy Negev Energy LP- קרן נוי 1 להשקעה בתשתיות אנרגיה ש.מ</t>
  </si>
  <si>
    <t>5279</t>
  </si>
  <si>
    <t>Yesodot Gimmel- Yesodot Gimmel</t>
  </si>
  <si>
    <t>70291</t>
  </si>
  <si>
    <t>Yesodot Senior Co Invest- Yesodot Gimmel</t>
  </si>
  <si>
    <t>7076</t>
  </si>
  <si>
    <t>Greenfield Partners II L.P- Greenfield Partners</t>
  </si>
  <si>
    <t>7992</t>
  </si>
  <si>
    <t>Greenfield Cobra Investments L.P- Greenlight Capital</t>
  </si>
  <si>
    <t>8269</t>
  </si>
  <si>
    <t>Green Lantern GL II LP- Green Lantern V</t>
  </si>
  <si>
    <t>8279</t>
  </si>
  <si>
    <t>Green Lantern GLM LP- Green Lantern V</t>
  </si>
  <si>
    <t>8277</t>
  </si>
  <si>
    <t>*MA Movilim Renewable Energies L.P- אנלייט אנרגיה מתחדשת בע"מ</t>
  </si>
  <si>
    <t>5322</t>
  </si>
  <si>
    <t>סה"כ קרנות הון סיכון בחו"ל</t>
  </si>
  <si>
    <t>Vintage Fund of Funds VII (Access) LP</t>
  </si>
  <si>
    <t>9273</t>
  </si>
  <si>
    <t>Horsley Bridge XII Ventures- Horsley Bridge</t>
  </si>
  <si>
    <t>5295</t>
  </si>
  <si>
    <t>Strategic Investors Fund IX L.P- SVB</t>
  </si>
  <si>
    <t>5327</t>
  </si>
  <si>
    <t>Strategic Investors Fund VIII LP- SVB</t>
  </si>
  <si>
    <t>5288</t>
  </si>
  <si>
    <t>Vintage Co Invest III- venture capital</t>
  </si>
  <si>
    <t>8331</t>
  </si>
  <si>
    <t>Strategic Investors Fund X- Vintage</t>
  </si>
  <si>
    <t>7068</t>
  </si>
  <si>
    <t>Vintage Class B- Vintage</t>
  </si>
  <si>
    <t>70470</t>
  </si>
  <si>
    <t>Vintage Class C- Vintage</t>
  </si>
  <si>
    <t>70751</t>
  </si>
  <si>
    <t>Vintage Fund of Funds IV (Migdal) L.P- Vintage</t>
  </si>
  <si>
    <t>5275</t>
  </si>
  <si>
    <t>Vintage Fund of Funds V ACCESS- Vintage</t>
  </si>
  <si>
    <t>5333</t>
  </si>
  <si>
    <t>Vintage Fund of Funds VI Access- Vintage</t>
  </si>
  <si>
    <t>8322</t>
  </si>
  <si>
    <t>Vintage Migdal Co inv- Vintage</t>
  </si>
  <si>
    <t>5300</t>
  </si>
  <si>
    <t>Group 11 Fund IV- Group 11 Fund  L.P</t>
  </si>
  <si>
    <t>8287</t>
  </si>
  <si>
    <t>Group 11 Fund V- Group 11 Fund  L.P</t>
  </si>
  <si>
    <t>8276</t>
  </si>
  <si>
    <t>Zeev Opportunity Fund I- Zeev</t>
  </si>
  <si>
    <t>8316</t>
  </si>
  <si>
    <t>סה"כ קרנות גידור בחו"ל</t>
  </si>
  <si>
    <t>Cheyne CRECH3 6/2015- Cheyn Capital</t>
  </si>
  <si>
    <t>76748052</t>
  </si>
  <si>
    <t>ION TECH FEEDER FUND- ION TECH FEEDER FUND</t>
  </si>
  <si>
    <t>KYG4939W1188</t>
  </si>
  <si>
    <t>סה"כ קרנות נדל"ן בחו"ל</t>
  </si>
  <si>
    <t>Co Invest Antlia BSREP III BLOKER- BLOKER</t>
  </si>
  <si>
    <t>8298</t>
  </si>
  <si>
    <t>Brookfield SREP III F1- Brookfield global</t>
  </si>
  <si>
    <t>5328</t>
  </si>
  <si>
    <t>Brookfield Strategic R E Partners II- Brookfield global</t>
  </si>
  <si>
    <t>5274</t>
  </si>
  <si>
    <t>Co Invest Antlia BSREP III- CO-INVESTMENT</t>
  </si>
  <si>
    <t>5344</t>
  </si>
  <si>
    <t>Blackstone R E Partners VIII F LP- Blackstone</t>
  </si>
  <si>
    <t>5264</t>
  </si>
  <si>
    <t>Blackstone Real Estate Partners IX.F L.P- Blackstone</t>
  </si>
  <si>
    <t>7064</t>
  </si>
  <si>
    <t>Waterton Residential P V mb XIII- PGCO 4 CO-MINGLED FUND</t>
  </si>
  <si>
    <t>5334</t>
  </si>
  <si>
    <t>Portfolio EDGE- Portfolio EDGE</t>
  </si>
  <si>
    <t>5343</t>
  </si>
  <si>
    <t>חשבון ריט WATERTON EDGE- Portfolio EDGE</t>
  </si>
  <si>
    <t>7341</t>
  </si>
  <si>
    <t>Faropoint Industrial Value Fund III LP</t>
  </si>
  <si>
    <t>9488</t>
  </si>
  <si>
    <t>ELECTRA AMERICA PRINCIPAL HOSPITALITY- Electra Capital PM</t>
  </si>
  <si>
    <t>8404</t>
  </si>
  <si>
    <t>Electra America Multifamily III- Electra America</t>
  </si>
  <si>
    <t>7989</t>
  </si>
  <si>
    <t>סה"כ קרנות השקעה אחרות בחו"ל</t>
  </si>
  <si>
    <t>MICL SONNEDIX SOLAR CIV L.P- MICL SONNEDIX SOLAR CIV L.P</t>
  </si>
  <si>
    <t>8324</t>
  </si>
  <si>
    <t>JP Morgan IIF- Moneda Latin American Corporate</t>
  </si>
  <si>
    <t>6653</t>
  </si>
  <si>
    <t>BVP Forge Institutional L.P</t>
  </si>
  <si>
    <t>9239</t>
  </si>
  <si>
    <t>GIP OAK CO INVEST L.P</t>
  </si>
  <si>
    <t>9534</t>
  </si>
  <si>
    <t>Klirmark Opportunity Fund IV</t>
  </si>
  <si>
    <t>9536</t>
  </si>
  <si>
    <t>ORCC III- (לא פעיל) ORACLE CORP</t>
  </si>
  <si>
    <t>70851</t>
  </si>
  <si>
    <t>WHLP Kennedy (A) LP- Accelmed Growth Partners L.P</t>
  </si>
  <si>
    <t>9409</t>
  </si>
  <si>
    <t>BCP V Brand Co Invest LP- BCP V Brand Co-Invest LP</t>
  </si>
  <si>
    <t>70321</t>
  </si>
  <si>
    <t>Brookfield Capital Partners V- Blackstone</t>
  </si>
  <si>
    <t>66481</t>
  </si>
  <si>
    <t>Brookfield HSO Co Invest L.P- Blackstone</t>
  </si>
  <si>
    <t>70160</t>
  </si>
  <si>
    <t>BCP V DEXKO CO INVEST LP- Brookfield global</t>
  </si>
  <si>
    <t>8337</t>
  </si>
  <si>
    <t>Brookfield Capital Partners Fund VI- Brookfield global</t>
  </si>
  <si>
    <t>9236</t>
  </si>
  <si>
    <t>Brookfield Capital Partners IV- Brookfield global</t>
  </si>
  <si>
    <t>5266</t>
  </si>
  <si>
    <t>Brookfield coinv JCI- Brookfield global</t>
  </si>
  <si>
    <t>6665</t>
  </si>
  <si>
    <t>GrafTech Co Invest LP- Brookfield global</t>
  </si>
  <si>
    <t>5270</t>
  </si>
  <si>
    <t>Copenhagen Energy Transition</t>
  </si>
  <si>
    <t>8413</t>
  </si>
  <si>
    <t>COPENHAGEN INFRASTRUCTURE</t>
  </si>
  <si>
    <t>5315</t>
  </si>
  <si>
    <t>Copenhagen Infrastructure Partners IV- Copenhagen Infrastructure Partners</t>
  </si>
  <si>
    <t>8280</t>
  </si>
  <si>
    <t>Proxima Co Invest L.P- Galaxy Protfolio</t>
  </si>
  <si>
    <t>9377</t>
  </si>
  <si>
    <t>LS POWER FUND IV F2- Gatewood Capital Opportunity Fund</t>
  </si>
  <si>
    <t>5317</t>
  </si>
  <si>
    <t>InfraRed Infrastructure Fund V- INFRARED</t>
  </si>
  <si>
    <t>5309</t>
  </si>
  <si>
    <t>EIP Renewables invest SCS- Renewables invest</t>
  </si>
  <si>
    <t>7999</t>
  </si>
  <si>
    <t>ARCLIGHT AEP FEEDER FUND VII LLC- ארקלייט</t>
  </si>
  <si>
    <t>70250</t>
  </si>
  <si>
    <t>ArcLight Fund VII AIV L.P- ארקלייט</t>
  </si>
  <si>
    <t>93860</t>
  </si>
  <si>
    <t>Accelmed Partners II- Accelmed Growth Partners L.P</t>
  </si>
  <si>
    <t>7055</t>
  </si>
  <si>
    <t>KKR CAVALRY CO INVEST- CO-INVESTMENT</t>
  </si>
  <si>
    <t>8406</t>
  </si>
  <si>
    <t>KKR THOR CO INVEST LP- CO-INVESTMENT</t>
  </si>
  <si>
    <t>8502</t>
  </si>
  <si>
    <t>Advent International GPE X B L.P</t>
  </si>
  <si>
    <t>8417</t>
  </si>
  <si>
    <t>AP IX Connect Holdings L.P</t>
  </si>
  <si>
    <t>8842</t>
  </si>
  <si>
    <t>Astorg MidCap</t>
  </si>
  <si>
    <t>8318</t>
  </si>
  <si>
    <t>Audax Direct Lending Solutions Fund II</t>
  </si>
  <si>
    <t>8314</t>
  </si>
  <si>
    <t>GIP CAPS II REX Co Investment Fund L.P</t>
  </si>
  <si>
    <t>93851</t>
  </si>
  <si>
    <t>GIP IV Gutenberg Co Invest SCsp</t>
  </si>
  <si>
    <t>9246</t>
  </si>
  <si>
    <t>GIP IV Seaway Energy</t>
  </si>
  <si>
    <t>9245</t>
  </si>
  <si>
    <t>Pantheon Global Co Inv Opportunities V</t>
  </si>
  <si>
    <t>8330</t>
  </si>
  <si>
    <t>Proofpoint Co Invest Fund L.P</t>
  </si>
  <si>
    <t>8317</t>
  </si>
  <si>
    <t>EC 6 ADLS co inv- ECV IL OPP I</t>
  </si>
  <si>
    <t>8313</t>
  </si>
  <si>
    <t>EC3 ADLS  co inv- ECV IL OPP I</t>
  </si>
  <si>
    <t>7987</t>
  </si>
  <si>
    <t>EC4 ADLS  co inv- ECV IL OPP I</t>
  </si>
  <si>
    <t>7988</t>
  </si>
  <si>
    <t>EC5 ADLS  co inv- ECV IL OPP I</t>
  </si>
  <si>
    <t>8271</t>
  </si>
  <si>
    <t>ADLSCO FUND3- Accelmed Growth Partners L.P</t>
  </si>
  <si>
    <t>8336</t>
  </si>
  <si>
    <t>Advent International GPE IX L.P- Advent International</t>
  </si>
  <si>
    <t>70061</t>
  </si>
  <si>
    <t>Advent International GPE VIII A- Advent International</t>
  </si>
  <si>
    <t>5273</t>
  </si>
  <si>
    <t>Apollo Natural Resources Partners II LP- Apollo &amp; Lunar Croydon</t>
  </si>
  <si>
    <t>5281</t>
  </si>
  <si>
    <t>Apollo Overseas Partners IX L.P- Apollo &amp; Lunar Croydon</t>
  </si>
  <si>
    <t>5302</t>
  </si>
  <si>
    <t>Arcmont SLF II- Arcmont</t>
  </si>
  <si>
    <t>70451</t>
  </si>
  <si>
    <t>*ADLS- Ares special situation fund IB</t>
  </si>
  <si>
    <t>5339</t>
  </si>
  <si>
    <t>SLF1- BLUEBAY ASSET MANAGEMENT</t>
  </si>
  <si>
    <t>5284</t>
  </si>
  <si>
    <t>Girasol Investments S.A- BUYOUT</t>
  </si>
  <si>
    <t>8412</t>
  </si>
  <si>
    <t>CDL II- cdl</t>
  </si>
  <si>
    <t>5237</t>
  </si>
  <si>
    <t>CRECH V- Cheyn Capital</t>
  </si>
  <si>
    <t>5294</t>
  </si>
  <si>
    <t>SDPIII- Cheyn Capital</t>
  </si>
  <si>
    <t>5304</t>
  </si>
  <si>
    <t>Cheyne Real Estate Credit Holdings VII- Cheyne Capital</t>
  </si>
  <si>
    <t>9011</t>
  </si>
  <si>
    <t>Concorde Co Invest L.P.- CO-INVESTMENT</t>
  </si>
  <si>
    <t>8278</t>
  </si>
  <si>
    <t>Court Square Capital Lancet Holdings L.P- Court Square</t>
  </si>
  <si>
    <t>8327</t>
  </si>
  <si>
    <t>Court Square IV- Court Square</t>
  </si>
  <si>
    <t>53321</t>
  </si>
  <si>
    <t>CMPVIIC- COVA Acquisition Corp</t>
  </si>
  <si>
    <t>5290</t>
  </si>
  <si>
    <t>Crescent Direct Lending III- COVA Acquisition Corp</t>
  </si>
  <si>
    <t>8323</t>
  </si>
  <si>
    <t>CVC Capital partners VIII- CVC Credit Partners</t>
  </si>
  <si>
    <t>7060</t>
  </si>
  <si>
    <t>ISQ Global infrastructure Fund III- CVC Credit Partners</t>
  </si>
  <si>
    <t>8296</t>
  </si>
  <si>
    <t>EC1 ADLS  co inv- EC - AUDAX CO INV</t>
  </si>
  <si>
    <t>6657</t>
  </si>
  <si>
    <t>EC2 ADLS  co inv- EC - AUDAX CO INV</t>
  </si>
  <si>
    <t>70091</t>
  </si>
  <si>
    <t>Francisco Partners VI- Francisco</t>
  </si>
  <si>
    <t>7991</t>
  </si>
  <si>
    <t>GIP CAPS II Panther Co Investment L.P- GIP</t>
  </si>
  <si>
    <t>9229</t>
  </si>
  <si>
    <t>GIP GEMINI FUND CAYMAN FEEDER II LP- GIP Gemini Fund LP</t>
  </si>
  <si>
    <t>70271</t>
  </si>
  <si>
    <t>CAPSII co inv- GLOBAL INDUSTRIES</t>
  </si>
  <si>
    <t>7057</t>
  </si>
  <si>
    <t>CAPSII- GLOBAL INDUSTRIES</t>
  </si>
  <si>
    <t>70421</t>
  </si>
  <si>
    <t>Global Infrastructure Partners IV L.P- Global Infrastructure Partners</t>
  </si>
  <si>
    <t>70181</t>
  </si>
  <si>
    <t>harbourvest A- HARBOURVEST</t>
  </si>
  <si>
    <t>70000</t>
  </si>
  <si>
    <t>Migdal HarbourVest Tranche B- HarbourVest Adelaide</t>
  </si>
  <si>
    <t>5298</t>
  </si>
  <si>
    <t>ICGLV- ICG Fund</t>
  </si>
  <si>
    <t>5326</t>
  </si>
  <si>
    <t>SDP IV- ICG Senior Debt Partners Fund-ICG</t>
  </si>
  <si>
    <t>70430</t>
  </si>
  <si>
    <t>Insight Partners XI- Insight Partners (Cayman) XI</t>
  </si>
  <si>
    <t>70461</t>
  </si>
  <si>
    <t>Insight Partners XII LP- Insight Partners (Cayman) XI</t>
  </si>
  <si>
    <t>8315</t>
  </si>
  <si>
    <t>Astorg VII Co Invest ERT- JOY GLOBAL INC</t>
  </si>
  <si>
    <t>70351</t>
  </si>
  <si>
    <t>Astorg VII Co Invest LGC- JOY GLOBAL INC</t>
  </si>
  <si>
    <t>70401</t>
  </si>
  <si>
    <t>Astorg VII- JOY GLOBAL INC</t>
  </si>
  <si>
    <t>6650</t>
  </si>
  <si>
    <t>DIRECT LENDING FUND IV (EUR) SLP- KARTESIA</t>
  </si>
  <si>
    <t>9317</t>
  </si>
  <si>
    <t>Kartesia Senior Opportunities II- KARTESIA</t>
  </si>
  <si>
    <t>9014</t>
  </si>
  <si>
    <t>KASS- KARTESIA</t>
  </si>
  <si>
    <t>6923</t>
  </si>
  <si>
    <t>KCO VI- KARTESIA</t>
  </si>
  <si>
    <t>93841</t>
  </si>
  <si>
    <t>KCOIV SCS- KARTESIA</t>
  </si>
  <si>
    <t>5303</t>
  </si>
  <si>
    <t>KCOV- KARTESIA</t>
  </si>
  <si>
    <t>70111</t>
  </si>
  <si>
    <t>KSO- KARTESIA</t>
  </si>
  <si>
    <t>6885</t>
  </si>
  <si>
    <t>KASS Unlevered   Compartment E- KASS Unlevered</t>
  </si>
  <si>
    <t>8319</t>
  </si>
  <si>
    <t>KASS Unlevered II S.a r.l- KASS Unlevered</t>
  </si>
  <si>
    <t>9015</t>
  </si>
  <si>
    <t>ISQ Kio Co Invest Fund L.P- KION Group AG</t>
  </si>
  <si>
    <t>8333</t>
  </si>
  <si>
    <t>Klirmark III- Klirmark Opportunity Fund</t>
  </si>
  <si>
    <t>70191</t>
  </si>
  <si>
    <t>Klirmark Opportunity Fund II LP- Klirmark Opportunity L.P</t>
  </si>
  <si>
    <t>29992298</t>
  </si>
  <si>
    <t>Tikehau Direct Lending V- LendingClub Corp</t>
  </si>
  <si>
    <t>8312</t>
  </si>
  <si>
    <t>MTDL- MASTEC INC</t>
  </si>
  <si>
    <t>6651</t>
  </si>
  <si>
    <t>SPECTRUM co inv   Mayberry LP- Mayberry</t>
  </si>
  <si>
    <t>70541</t>
  </si>
  <si>
    <t>MCP V- MCP V</t>
  </si>
  <si>
    <t>7077</t>
  </si>
  <si>
    <t>Meridiam Infrastructure Europe III SLP- MERIDIAM</t>
  </si>
  <si>
    <t>5278</t>
  </si>
  <si>
    <t>Mirasol Co Invest Fund L.P- Mirasol Co Invest Fund L.P</t>
  </si>
  <si>
    <t>8275</t>
  </si>
  <si>
    <t>MORE C 1- MORE GROUP</t>
  </si>
  <si>
    <t>8334</t>
  </si>
  <si>
    <t>Boom Co invest B LP- Nirvana Holdings I LP</t>
  </si>
  <si>
    <t>8111</t>
  </si>
  <si>
    <t>Pantheon Global Secondary Fund VI- Pantheon Global</t>
  </si>
  <si>
    <t>5331</t>
  </si>
  <si>
    <t>Patria Private Equity Fund VI- Patria Private</t>
  </si>
  <si>
    <t>5320</t>
  </si>
  <si>
    <t>PPCSIV- PCS</t>
  </si>
  <si>
    <t>70131</t>
  </si>
  <si>
    <t>PCSIII LP- Permira VI</t>
  </si>
  <si>
    <t>5287</t>
  </si>
  <si>
    <t>PERMIRA VII L.P.2 SCSP- Permira VI</t>
  </si>
  <si>
    <t>70281</t>
  </si>
  <si>
    <t>Permira VIII   2 SCSp- Permira VI</t>
  </si>
  <si>
    <t>8416</t>
  </si>
  <si>
    <t>20/03/23</t>
  </si>
  <si>
    <t>PGCO IV Co mingled Fund SCSP- PGCO 4 CO-MINGLED FUND</t>
  </si>
  <si>
    <t>5335</t>
  </si>
  <si>
    <t>Project Stream Co Invest Fund L.P- Project Maraschino</t>
  </si>
  <si>
    <t>8112</t>
  </si>
  <si>
    <t>ICG Real Estate Debt VI- Real Estate Credit Investments Pcc ltd</t>
  </si>
  <si>
    <t>8299</t>
  </si>
  <si>
    <t>Rhone Offshore Partners V LP- RHONE</t>
  </si>
  <si>
    <t>5268</t>
  </si>
  <si>
    <t>SPECTRUM co inv   Saavi LP- SPECTRUM DYNAMICS</t>
  </si>
  <si>
    <t>7071</t>
  </si>
  <si>
    <t>Spectrum- SPECTRUM DYNAMICS</t>
  </si>
  <si>
    <t>70411</t>
  </si>
  <si>
    <t>TDLIV- TDL IV</t>
  </si>
  <si>
    <t>6646</t>
  </si>
  <si>
    <t>Thoma Bravo Fund XIV A- THOMA BRAVO</t>
  </si>
  <si>
    <t>80000</t>
  </si>
  <si>
    <t>Thoma Bravo Fund XII A  L P- TOMA BRAVO FUND 8</t>
  </si>
  <si>
    <t>5276</t>
  </si>
  <si>
    <t>Thoma Bravo Fund XIII- TOMA BRAVO FUND 8</t>
  </si>
  <si>
    <t>6647</t>
  </si>
  <si>
    <t>TPG Asia VII L.P- TPG Partners</t>
  </si>
  <si>
    <t>5337</t>
  </si>
  <si>
    <t>Trilantic Capital Partners V Europe LP- trilantic</t>
  </si>
  <si>
    <t>5269</t>
  </si>
  <si>
    <t>Trilantic Europe VI SCSp- trilantic</t>
  </si>
  <si>
    <t>70491</t>
  </si>
  <si>
    <t>Warburg Pincus China II L.P- WARBURG PINCUS</t>
  </si>
  <si>
    <t>6945</t>
  </si>
  <si>
    <t>Warburg Pincus China LP- WARBURG PINCUS</t>
  </si>
  <si>
    <t>5286</t>
  </si>
  <si>
    <t>Silverfleet Capital Partners II LP- קרן סילברפליט</t>
  </si>
  <si>
    <t>5267</t>
  </si>
  <si>
    <t>*ACE IV- ACE</t>
  </si>
  <si>
    <t>5238</t>
  </si>
  <si>
    <t>*ACE V- ACE</t>
  </si>
  <si>
    <t>70701</t>
  </si>
  <si>
    <t>Ares Private Capital Solutions II- APCS II</t>
  </si>
  <si>
    <t>7086</t>
  </si>
  <si>
    <t>ARES EUROPEAN CREDIT INVESTMENTS VIII- Ares Capital Europe V (e) Holdings S.A.R.L</t>
  </si>
  <si>
    <t>8340</t>
  </si>
  <si>
    <t>*APCS LP- Ares special situation fund IB</t>
  </si>
  <si>
    <t>5291</t>
  </si>
  <si>
    <t>*Ares Special Situations Fund IV F3- Ares special situation fund IB</t>
  </si>
  <si>
    <t>7062</t>
  </si>
  <si>
    <t>WSREDII- WSREDII</t>
  </si>
  <si>
    <t>6658</t>
  </si>
  <si>
    <t>Qumra MS LP Minute Media- Qumra Capital fund</t>
  </si>
  <si>
    <t>8270</t>
  </si>
  <si>
    <t>QUMRA OPPORTUNITY FUND I- Qumra Capital fund</t>
  </si>
  <si>
    <t>8282</t>
  </si>
  <si>
    <t>IFM GLOBAL INFRASTRUCTURE- IFM GIF</t>
  </si>
  <si>
    <t>53411</t>
  </si>
  <si>
    <t>Whitehorse IV- Whitehorse Ltd</t>
  </si>
  <si>
    <t>8273</t>
  </si>
  <si>
    <t>AIOF II Woolly Co Invest Fund L.P</t>
  </si>
  <si>
    <t>9282</t>
  </si>
  <si>
    <t>Ambition HOLDINGS OFFSHORE LP</t>
  </si>
  <si>
    <t>8400</t>
  </si>
  <si>
    <t>F2 Select I LP</t>
  </si>
  <si>
    <t>8507</t>
  </si>
  <si>
    <t>Global Infrastructure Partners Core C</t>
  </si>
  <si>
    <t>9495</t>
  </si>
  <si>
    <t>ISF III Overflow Fund L.P</t>
  </si>
  <si>
    <t>9457</t>
  </si>
  <si>
    <t>NCA Co Invest L.P</t>
  </si>
  <si>
    <t>8415</t>
  </si>
  <si>
    <t>ArcLight Fund VII AIV Blocker- ARCLIGHT</t>
  </si>
  <si>
    <t>9619</t>
  </si>
  <si>
    <t>22/06/23</t>
  </si>
  <si>
    <t>Fitzgerald Fund US LP- Fitzgerald Fund US LP (OMERS|20-49</t>
  </si>
  <si>
    <t>9600</t>
  </si>
  <si>
    <t>Clayton Dubilier &amp; Rice XI L.P- Group 11 Fund  L.P</t>
  </si>
  <si>
    <t>8329</t>
  </si>
  <si>
    <t>Nirvana Holdings I LP- Nirvana Holdings I LP</t>
  </si>
  <si>
    <t>8310</t>
  </si>
  <si>
    <t>PORCUPINE HOLDINGS (OFFSHORE) LP- porcupine holdings</t>
  </si>
  <si>
    <t>8339</t>
  </si>
  <si>
    <t>WHITEHORSE LIQUIDITY PARTNERS GPSOF- Whitehorse Ltd</t>
  </si>
  <si>
    <t>8321</t>
  </si>
  <si>
    <t>Whitehorse Liquidity Partners V- Whitehorse Ltd</t>
  </si>
  <si>
    <t>8509</t>
  </si>
  <si>
    <t>Israel Secondary fund III L.P- Israel secondary fund</t>
  </si>
  <si>
    <t>8338</t>
  </si>
  <si>
    <t>Astorg VIII- JOY GLOBAL INC</t>
  </si>
  <si>
    <t>9391</t>
  </si>
  <si>
    <t>סה"כ כתבי אופציה בישראל</t>
  </si>
  <si>
    <t>*ג'י סיטי בעמ- ג'י סיטי בע"מ</t>
  </si>
  <si>
    <t>633476</t>
  </si>
  <si>
    <t>*נוסטרומו אופ- ג'י סיטי בע"מ</t>
  </si>
  <si>
    <t>623209</t>
  </si>
  <si>
    <t>*הייקון מערכות אפ 03/22- הייקון מערכות בע"מ</t>
  </si>
  <si>
    <t>1185214</t>
  </si>
  <si>
    <t>אופציה על מניה לא סחירה Agritask- Agritask Ltd</t>
  </si>
  <si>
    <t>9122</t>
  </si>
  <si>
    <t>סה"כ מט"ח/מט"ח</t>
  </si>
  <si>
    <t>TRS_ ILS-ILS17.11.2023</t>
  </si>
  <si>
    <t>701000632</t>
  </si>
  <si>
    <t>701000677</t>
  </si>
  <si>
    <t>TRS_ ILS-ILS25.01.2024</t>
  </si>
  <si>
    <t>701000643</t>
  </si>
  <si>
    <t>701000669</t>
  </si>
  <si>
    <t>701000676</t>
  </si>
  <si>
    <t>TRS_ ILS-ILS26.01.2024</t>
  </si>
  <si>
    <t>701000667</t>
  </si>
  <si>
    <t>701000668</t>
  </si>
  <si>
    <t>TRS_ ILS-ILS27.06.2024</t>
  </si>
  <si>
    <t>701000757</t>
  </si>
  <si>
    <t>TRS_ ILS-ILS30.05.2024</t>
  </si>
  <si>
    <t>701000721</t>
  </si>
  <si>
    <t>FW ILS-USD03.07.2023</t>
  </si>
  <si>
    <t>702003744</t>
  </si>
  <si>
    <t>702003746</t>
  </si>
  <si>
    <t>702003869</t>
  </si>
  <si>
    <t>703000982</t>
  </si>
  <si>
    <t>703000984</t>
  </si>
  <si>
    <t>FW ILS-USD05.07.2023</t>
  </si>
  <si>
    <t>702003742</t>
  </si>
  <si>
    <t>FW ILS-USD06.11.2023</t>
  </si>
  <si>
    <t>702003812</t>
  </si>
  <si>
    <t>FW ILS-USD07.11.2023</t>
  </si>
  <si>
    <t>702003813</t>
  </si>
  <si>
    <t>FW ILS-USD11.10.2023</t>
  </si>
  <si>
    <t>704000120</t>
  </si>
  <si>
    <t>FW ILS-USD14.11.2023</t>
  </si>
  <si>
    <t>702003825</t>
  </si>
  <si>
    <t>FW ILS-USD14.12.2023</t>
  </si>
  <si>
    <t>701000765</t>
  </si>
  <si>
    <t>702003822</t>
  </si>
  <si>
    <t>FW ILS-USD16.11.2023</t>
  </si>
  <si>
    <t>703000974</t>
  </si>
  <si>
    <t>FW ILS-USD22.11.2023</t>
  </si>
  <si>
    <t>702003686</t>
  </si>
  <si>
    <t>FW ILS-USD23.10.2023</t>
  </si>
  <si>
    <t>702003865</t>
  </si>
  <si>
    <t>FW ILS-USD24.10.2023</t>
  </si>
  <si>
    <t>703000968</t>
  </si>
  <si>
    <t>FW ILS-USD26.10.2023</t>
  </si>
  <si>
    <t>702003863</t>
  </si>
  <si>
    <t>FW ILS-USD27.11.2023</t>
  </si>
  <si>
    <t>702003687</t>
  </si>
  <si>
    <t>FW ILS-USD28.11.2023</t>
  </si>
  <si>
    <t>702003861</t>
  </si>
  <si>
    <t>FW ILS-USD29.11.2023</t>
  </si>
  <si>
    <t>702003827</t>
  </si>
  <si>
    <t>702003832</t>
  </si>
  <si>
    <t>702003851</t>
  </si>
  <si>
    <t>FW ILS-USD30.11.2023</t>
  </si>
  <si>
    <t>702003820</t>
  </si>
  <si>
    <t>702003824</t>
  </si>
  <si>
    <t>702003847</t>
  </si>
  <si>
    <t>702003849</t>
  </si>
  <si>
    <t>FW USD-ILS01.11.2023</t>
  </si>
  <si>
    <t>702003488</t>
  </si>
  <si>
    <t>702003490</t>
  </si>
  <si>
    <t>FW USD-ILS02.11.2023</t>
  </si>
  <si>
    <t>701000683</t>
  </si>
  <si>
    <t>702003494</t>
  </si>
  <si>
    <t>FW USD-ILS03.07.2023</t>
  </si>
  <si>
    <t>702003698</t>
  </si>
  <si>
    <t>702003700</t>
  </si>
  <si>
    <t>702003702</t>
  </si>
  <si>
    <t>703000944</t>
  </si>
  <si>
    <t>703000946</t>
  </si>
  <si>
    <t>FW USD-ILS05.07.2023</t>
  </si>
  <si>
    <t>701000735</t>
  </si>
  <si>
    <t>702003710</t>
  </si>
  <si>
    <t>702003712</t>
  </si>
  <si>
    <t>703000952</t>
  </si>
  <si>
    <t>703000954</t>
  </si>
  <si>
    <t>FW USD-ILS05.09.2023</t>
  </si>
  <si>
    <t>701000687</t>
  </si>
  <si>
    <t>702003500</t>
  </si>
  <si>
    <t>702003502</t>
  </si>
  <si>
    <t>702003508</t>
  </si>
  <si>
    <t>702003510</t>
  </si>
  <si>
    <t>FW USD-ILS05.12.2023</t>
  </si>
  <si>
    <t>703000936</t>
  </si>
  <si>
    <t>703000938</t>
  </si>
  <si>
    <t>703000940</t>
  </si>
  <si>
    <t>FW USD-ILS06.07.2023</t>
  </si>
  <si>
    <t>702003714</t>
  </si>
  <si>
    <t>702003805</t>
  </si>
  <si>
    <t>702003807</t>
  </si>
  <si>
    <t>703000970</t>
  </si>
  <si>
    <t>704000119</t>
  </si>
  <si>
    <t>FW USD-ILS06.09.2023</t>
  </si>
  <si>
    <t>701000705</t>
  </si>
  <si>
    <t>701000707</t>
  </si>
  <si>
    <t>701000739</t>
  </si>
  <si>
    <t>702003562</t>
  </si>
  <si>
    <t>702003760</t>
  </si>
  <si>
    <t>702003762</t>
  </si>
  <si>
    <t>703000889</t>
  </si>
  <si>
    <t>703000895</t>
  </si>
  <si>
    <t>714000216</t>
  </si>
  <si>
    <t>FW USD-ILS06.11.2023</t>
  </si>
  <si>
    <t>701000685</t>
  </si>
  <si>
    <t>702003498</t>
  </si>
  <si>
    <t>703000869</t>
  </si>
  <si>
    <t>FW USD-ILS07.09.2023</t>
  </si>
  <si>
    <t>702003722</t>
  </si>
  <si>
    <t>702003724</t>
  </si>
  <si>
    <t>702003726</t>
  </si>
  <si>
    <t>702003728</t>
  </si>
  <si>
    <t>714000236</t>
  </si>
  <si>
    <t>FW USD-ILS07.11.2023</t>
  </si>
  <si>
    <t>701000689</t>
  </si>
  <si>
    <t>701000691</t>
  </si>
  <si>
    <t>702003506</t>
  </si>
  <si>
    <t>702003517</t>
  </si>
  <si>
    <t>702003519</t>
  </si>
  <si>
    <t>702003521</t>
  </si>
  <si>
    <t>703000871</t>
  </si>
  <si>
    <t>FW USD-ILS07.12.2023</t>
  </si>
  <si>
    <t>702003870</t>
  </si>
  <si>
    <t>703000983</t>
  </si>
  <si>
    <t>703000985</t>
  </si>
  <si>
    <t>FW USD-ILS08.11.2023</t>
  </si>
  <si>
    <t>702003524</t>
  </si>
  <si>
    <t>702003526</t>
  </si>
  <si>
    <t>714000209</t>
  </si>
  <si>
    <t>714000211</t>
  </si>
  <si>
    <t>FW USD-ILS09.11.2023</t>
  </si>
  <si>
    <t>702003542</t>
  </si>
  <si>
    <t>702003544</t>
  </si>
  <si>
    <t>702003546</t>
  </si>
  <si>
    <t>702003548</t>
  </si>
  <si>
    <t>702003632</t>
  </si>
  <si>
    <t>702003636</t>
  </si>
  <si>
    <t>FW USD-ILS10.10.2023</t>
  </si>
  <si>
    <t>701000663</t>
  </si>
  <si>
    <t>702003345</t>
  </si>
  <si>
    <t>702003347</t>
  </si>
  <si>
    <t>703000885</t>
  </si>
  <si>
    <t>FW USD-ILS11.10.2023</t>
  </si>
  <si>
    <t>701000665</t>
  </si>
  <si>
    <t>702003349</t>
  </si>
  <si>
    <t>702003351</t>
  </si>
  <si>
    <t>702003353</t>
  </si>
  <si>
    <t>703000981</t>
  </si>
  <si>
    <t>704000110</t>
  </si>
  <si>
    <t>FW USD-ILS12.07.2023</t>
  </si>
  <si>
    <t>702003782</t>
  </si>
  <si>
    <t>702003784</t>
  </si>
  <si>
    <t>702003786</t>
  </si>
  <si>
    <t>703000962</t>
  </si>
  <si>
    <t>703000964</t>
  </si>
  <si>
    <t>FW USD-ILS12.09.2023</t>
  </si>
  <si>
    <t>702003734</t>
  </si>
  <si>
    <t>714000243</t>
  </si>
  <si>
    <t>FW USD-ILS12.10.2023</t>
  </si>
  <si>
    <t>702003355</t>
  </si>
  <si>
    <t>702003357</t>
  </si>
  <si>
    <t>702003359</t>
  </si>
  <si>
    <t>FW USD-ILS13.07.2023</t>
  </si>
  <si>
    <t>702003793</t>
  </si>
  <si>
    <t>702003795</t>
  </si>
  <si>
    <t>FW USD-ILS13.09.2023</t>
  </si>
  <si>
    <t>701000737</t>
  </si>
  <si>
    <t>702003748</t>
  </si>
  <si>
    <t>702003752</t>
  </si>
  <si>
    <t>714000246</t>
  </si>
  <si>
    <t>FW USD-ILS13.11.2023</t>
  </si>
  <si>
    <t>701000695</t>
  </si>
  <si>
    <t>703000879</t>
  </si>
  <si>
    <t>703000881</t>
  </si>
  <si>
    <t>FW USD-ILS13.12.2023</t>
  </si>
  <si>
    <t>702003589</t>
  </si>
  <si>
    <t>702003591</t>
  </si>
  <si>
    <t>FW USD-ILS14.11.2023</t>
  </si>
  <si>
    <t>701000697</t>
  </si>
  <si>
    <t>702003554</t>
  </si>
  <si>
    <t>702003556</t>
  </si>
  <si>
    <t>702003558</t>
  </si>
  <si>
    <t>702003560</t>
  </si>
  <si>
    <t>703000883</t>
  </si>
  <si>
    <t>714000213</t>
  </si>
  <si>
    <t>FW USD-ILS14.12.2023</t>
  </si>
  <si>
    <t>701000703</t>
  </si>
  <si>
    <t>702003564</t>
  </si>
  <si>
    <t>702003568</t>
  </si>
  <si>
    <t>FW USD-ILS15.11.2023</t>
  </si>
  <si>
    <t>702003579</t>
  </si>
  <si>
    <t>702003646</t>
  </si>
  <si>
    <t>702003648</t>
  </si>
  <si>
    <t>703000887</t>
  </si>
  <si>
    <t>FW USD-ILS16.10.2023</t>
  </si>
  <si>
    <t>701000751</t>
  </si>
  <si>
    <t>701000753</t>
  </si>
  <si>
    <t>702003370</t>
  </si>
  <si>
    <t>702003372</t>
  </si>
  <si>
    <t>702003374</t>
  </si>
  <si>
    <t>702003376</t>
  </si>
  <si>
    <t>703000976</t>
  </si>
  <si>
    <t>FW USD-ILS16.11.2023</t>
  </si>
  <si>
    <t>701000711</t>
  </si>
  <si>
    <t>702003587</t>
  </si>
  <si>
    <t>702003597</t>
  </si>
  <si>
    <t>702003599</t>
  </si>
  <si>
    <t>702003601</t>
  </si>
  <si>
    <t>703000910</t>
  </si>
  <si>
    <t>714000218</t>
  </si>
  <si>
    <t>FW USD-ILS17.07.2023</t>
  </si>
  <si>
    <t>701000746</t>
  </si>
  <si>
    <t>702003797</t>
  </si>
  <si>
    <t>702003801</t>
  </si>
  <si>
    <t>FW USD-ILS17.10.2023</t>
  </si>
  <si>
    <t>701000756</t>
  </si>
  <si>
    <t>702003380</t>
  </si>
  <si>
    <t>FW USD-ILS18.07.2023</t>
  </si>
  <si>
    <t>702003815</t>
  </si>
  <si>
    <t>702003817</t>
  </si>
  <si>
    <t>703000972</t>
  </si>
  <si>
    <t>FW USD-ILS18.10.2023</t>
  </si>
  <si>
    <t>701000671</t>
  </si>
  <si>
    <t>702003387</t>
  </si>
  <si>
    <t>702003389</t>
  </si>
  <si>
    <t>702003391</t>
  </si>
  <si>
    <t>703000831</t>
  </si>
  <si>
    <t>703000833</t>
  </si>
  <si>
    <t>FW USD-ILS19.07.2023</t>
  </si>
  <si>
    <t>701000760</t>
  </si>
  <si>
    <t>702003838</t>
  </si>
  <si>
    <t>702003840</t>
  </si>
  <si>
    <t>702003842</t>
  </si>
  <si>
    <t>702003859</t>
  </si>
  <si>
    <t>714000251</t>
  </si>
  <si>
    <t>FW USD-ILS19.10.2023</t>
  </si>
  <si>
    <t>701000673</t>
  </si>
  <si>
    <t>702003394</t>
  </si>
  <si>
    <t>702003396</t>
  </si>
  <si>
    <t>703000837</t>
  </si>
  <si>
    <t>703000839</t>
  </si>
  <si>
    <t>FW USD-ILS20.07.2023</t>
  </si>
  <si>
    <t>701000762</t>
  </si>
  <si>
    <t>FW USD-ILS20.11.2023</t>
  </si>
  <si>
    <t>702003593</t>
  </si>
  <si>
    <t>702003595</t>
  </si>
  <si>
    <t>FW USD-ILS21.11.2023</t>
  </si>
  <si>
    <t>701000713</t>
  </si>
  <si>
    <t>702003603</t>
  </si>
  <si>
    <t>702003605</t>
  </si>
  <si>
    <t>FW USD-ILS22.11.2023</t>
  </si>
  <si>
    <t>701000715</t>
  </si>
  <si>
    <t>701000717</t>
  </si>
  <si>
    <t>702003611</t>
  </si>
  <si>
    <t>702003613</t>
  </si>
  <si>
    <t>702003615</t>
  </si>
  <si>
    <t>703000912</t>
  </si>
  <si>
    <t>714000223</t>
  </si>
  <si>
    <t>FW USD-ILS23.10.2023</t>
  </si>
  <si>
    <t>702003401</t>
  </si>
  <si>
    <t>702003403</t>
  </si>
  <si>
    <t>702003405</t>
  </si>
  <si>
    <t>FW USD-ILS24.10.2023</t>
  </si>
  <si>
    <t>702003413</t>
  </si>
  <si>
    <t>702003844</t>
  </si>
  <si>
    <t>703000841</t>
  </si>
  <si>
    <t>714000197</t>
  </si>
  <si>
    <t>FW USD-ILS25.07.2023</t>
  </si>
  <si>
    <t>702003750</t>
  </si>
  <si>
    <t>702003868</t>
  </si>
  <si>
    <t>703000956</t>
  </si>
  <si>
    <t>703000958</t>
  </si>
  <si>
    <t>FW USD-ILS25.10.2023</t>
  </si>
  <si>
    <t>701000675</t>
  </si>
  <si>
    <t>702003415</t>
  </si>
  <si>
    <t>703000843</t>
  </si>
  <si>
    <t>703000845</t>
  </si>
  <si>
    <t>703000847</t>
  </si>
  <si>
    <t>704000112</t>
  </si>
  <si>
    <t>714000199</t>
  </si>
  <si>
    <t>FW USD-ILS26.07.2023</t>
  </si>
  <si>
    <t>701000741</t>
  </si>
  <si>
    <t>701000743</t>
  </si>
  <si>
    <t>702003767</t>
  </si>
  <si>
    <t>FW USD-ILS26.10.2023</t>
  </si>
  <si>
    <t>701000681</t>
  </si>
  <si>
    <t>701000693</t>
  </si>
  <si>
    <t>702003476</t>
  </si>
  <si>
    <t>702003478</t>
  </si>
  <si>
    <t>703000862</t>
  </si>
  <si>
    <t>703000864</t>
  </si>
  <si>
    <t>703000875</t>
  </si>
  <si>
    <t>703000877</t>
  </si>
  <si>
    <t>FW USD-ILS27.11.2023</t>
  </si>
  <si>
    <t>701000720</t>
  </si>
  <si>
    <t>702003639</t>
  </si>
  <si>
    <t>702003641</t>
  </si>
  <si>
    <t>702003643</t>
  </si>
  <si>
    <t>702003645</t>
  </si>
  <si>
    <t>FW USD-ILS28.11.2023</t>
  </si>
  <si>
    <t>702003651</t>
  </si>
  <si>
    <t>703000924</t>
  </si>
  <si>
    <t>704000117</t>
  </si>
  <si>
    <t>714000227</t>
  </si>
  <si>
    <t>FW USD-ILS29.11.2023</t>
  </si>
  <si>
    <t>702003656</t>
  </si>
  <si>
    <t>702003658</t>
  </si>
  <si>
    <t>702003660</t>
  </si>
  <si>
    <t>702003662</t>
  </si>
  <si>
    <t>703000926</t>
  </si>
  <si>
    <t>703000928</t>
  </si>
  <si>
    <t>FW USD-ILS30.11.2023</t>
  </si>
  <si>
    <t>701000748</t>
  </si>
  <si>
    <t>702003704</t>
  </si>
  <si>
    <t>702003706</t>
  </si>
  <si>
    <t>702003708</t>
  </si>
  <si>
    <t>702003829</t>
  </si>
  <si>
    <t>702003831</t>
  </si>
  <si>
    <t>703000948</t>
  </si>
  <si>
    <t>703000950</t>
  </si>
  <si>
    <t>714000249</t>
  </si>
  <si>
    <t>FX Swap_USD_ILS_2023_10_16_S_3.43000000- בנק הפועלים בע"מ</t>
  </si>
  <si>
    <t>90060031</t>
  </si>
  <si>
    <t>30/01/23</t>
  </si>
  <si>
    <t>FX Swap_USD_ILS_2023_10_24_S_3.43000000- בנק הפועלים בע"מ</t>
  </si>
  <si>
    <t>90060045</t>
  </si>
  <si>
    <t>07/02/23</t>
  </si>
  <si>
    <t>FX Swap_USD_ILS_2023_10_25_S_3.42000000- בנק הפועלים בע"מ</t>
  </si>
  <si>
    <t>90060047</t>
  </si>
  <si>
    <t>FX Swap_USD_ILS_2023_11_02_S_3.515- בנק הפועלים בע"מ</t>
  </si>
  <si>
    <t>90400017</t>
  </si>
  <si>
    <t>20/02/23</t>
  </si>
  <si>
    <t>FWD CCY\ILS 20230216 USD\ILS 3.4780000 20231030- בנק לאומי לישראל בע"מ</t>
  </si>
  <si>
    <t>90017264</t>
  </si>
  <si>
    <t>16/02/23</t>
  </si>
  <si>
    <t>FWD CCY\ILS 20230313 USD\ILS 3.5900000 20231030- בנק לאומי לישראל בע"מ</t>
  </si>
  <si>
    <t>90017500</t>
  </si>
  <si>
    <t>13/03/23</t>
  </si>
  <si>
    <t>FWD CCY\ILS 20230404 USD\ILS 3.5501000 20231030- בנק לאומי לישראל בע"מ</t>
  </si>
  <si>
    <t>90017688</t>
  </si>
  <si>
    <t>04/04/23</t>
  </si>
  <si>
    <t>FWD CCY\ILS 20230413 USD\ILS 3.6222000 20231030- בנק לאומי לישראל בע"מ</t>
  </si>
  <si>
    <t>90017726</t>
  </si>
  <si>
    <t>13/04/23</t>
  </si>
  <si>
    <t>FWD CCY\ILS 20230504 USD\ILS 3.6100000 20231030- בנק לאומי לישראל בע"מ</t>
  </si>
  <si>
    <t>90017884</t>
  </si>
  <si>
    <t>04/05/23</t>
  </si>
  <si>
    <t>FWD CCY\ILS 20230515 USD\ILS 3.6290000 20231030- בנק לאומי לישראל בע"מ</t>
  </si>
  <si>
    <t>90017968</t>
  </si>
  <si>
    <t>15/05/23</t>
  </si>
  <si>
    <t>FWD CCY\ILS 20230516 USD\ILS 3.6306000 20231206- בנק לאומי לישראל בע"מ</t>
  </si>
  <si>
    <t>90017984</t>
  </si>
  <si>
    <t>16/05/23</t>
  </si>
  <si>
    <t>FWD CCY\ILS 20230612 USD\ILS 3.5650000 20231206- בנק לאומי לישראל בע"מ</t>
  </si>
  <si>
    <t>90018211</t>
  </si>
  <si>
    <t>12/06/23</t>
  </si>
  <si>
    <t>FWD CCY\ILS 20230620 USD\ILS 3.5787000 20231206- בנק לאומי לישראל בע"מ</t>
  </si>
  <si>
    <t>90018281</t>
  </si>
  <si>
    <t>20/06/23</t>
  </si>
  <si>
    <t>FW AUD-USD24.07.2023</t>
  </si>
  <si>
    <t>702003768</t>
  </si>
  <si>
    <t>702003775</t>
  </si>
  <si>
    <t>702003790</t>
  </si>
  <si>
    <t>702003798</t>
  </si>
  <si>
    <t>702003810</t>
  </si>
  <si>
    <t>702003811</t>
  </si>
  <si>
    <t>702003826</t>
  </si>
  <si>
    <t>702003834</t>
  </si>
  <si>
    <t>724000010</t>
  </si>
  <si>
    <t>FW CAD-USD24.07.2023</t>
  </si>
  <si>
    <t>702003443</t>
  </si>
  <si>
    <t>702003445</t>
  </si>
  <si>
    <t>702003447</t>
  </si>
  <si>
    <t>FW EUR-USD01.08.2023</t>
  </si>
  <si>
    <t>702003664</t>
  </si>
  <si>
    <t>702003666</t>
  </si>
  <si>
    <t>703000930</t>
  </si>
  <si>
    <t>703000932</t>
  </si>
  <si>
    <t>FW EUR-USD03.07.2023</t>
  </si>
  <si>
    <t>702003871</t>
  </si>
  <si>
    <t>FW EUR-USD06.11.2023</t>
  </si>
  <si>
    <t>702003771</t>
  </si>
  <si>
    <t>702003773</t>
  </si>
  <si>
    <t>703000960</t>
  </si>
  <si>
    <t>FW EUR-USD10.01.2024</t>
  </si>
  <si>
    <t>702003867</t>
  </si>
  <si>
    <t>703000979</t>
  </si>
  <si>
    <t>714000253</t>
  </si>
  <si>
    <t>FW EUR-USD11.09.2023</t>
  </si>
  <si>
    <t>702003619</t>
  </si>
  <si>
    <t>702003621</t>
  </si>
  <si>
    <t>703000914</t>
  </si>
  <si>
    <t>FW EUR-USD13.09.2023</t>
  </si>
  <si>
    <t>702003694</t>
  </si>
  <si>
    <t>702003696</t>
  </si>
  <si>
    <t>703000942</t>
  </si>
  <si>
    <t>714000234</t>
  </si>
  <si>
    <t>FW EUR-USD14.08.2023</t>
  </si>
  <si>
    <t>702003581</t>
  </si>
  <si>
    <t>702003583</t>
  </si>
  <si>
    <t>702003585</t>
  </si>
  <si>
    <t>702003857</t>
  </si>
  <si>
    <t>703000906</t>
  </si>
  <si>
    <t>703000908</t>
  </si>
  <si>
    <t>FW EUR-USD18.09.2023</t>
  </si>
  <si>
    <t>702003627</t>
  </si>
  <si>
    <t>702003629</t>
  </si>
  <si>
    <t>703000918</t>
  </si>
  <si>
    <t>703000920</t>
  </si>
  <si>
    <t>FW EUR-USD24.07.2023</t>
  </si>
  <si>
    <t>702003530</t>
  </si>
  <si>
    <t>702003532</t>
  </si>
  <si>
    <t>702003534</t>
  </si>
  <si>
    <t>702003552</t>
  </si>
  <si>
    <t>703000873</t>
  </si>
  <si>
    <t>FW GBP-USD10.07.2023</t>
  </si>
  <si>
    <t>702003423</t>
  </si>
  <si>
    <t>702003425</t>
  </si>
  <si>
    <t>702003427</t>
  </si>
  <si>
    <t>703000849</t>
  </si>
  <si>
    <t>FW GBP-USD15.08.2023</t>
  </si>
  <si>
    <t>703000922</t>
  </si>
  <si>
    <t>FW GBP-USD16.08.2023</t>
  </si>
  <si>
    <t>702003716</t>
  </si>
  <si>
    <t>702003718</t>
  </si>
  <si>
    <t>702003720</t>
  </si>
  <si>
    <t>FW JPY-USD24.07.2023</t>
  </si>
  <si>
    <t>702003736</t>
  </si>
  <si>
    <t>702003754</t>
  </si>
  <si>
    <t>702003763</t>
  </si>
  <si>
    <t>702003769</t>
  </si>
  <si>
    <t>702003777</t>
  </si>
  <si>
    <t>702003788</t>
  </si>
  <si>
    <t>702003791</t>
  </si>
  <si>
    <t>702003799</t>
  </si>
  <si>
    <t>702003803</t>
  </si>
  <si>
    <t>702003809</t>
  </si>
  <si>
    <t>702003818</t>
  </si>
  <si>
    <t>702003833</t>
  </si>
  <si>
    <t>702003836</t>
  </si>
  <si>
    <t>FW USD-AUD24.07.2023</t>
  </si>
  <si>
    <t>702003450</t>
  </si>
  <si>
    <t>702003452</t>
  </si>
  <si>
    <t>702003691</t>
  </si>
  <si>
    <t>702003856</t>
  </si>
  <si>
    <t>FW USD-CAD24.07.2023</t>
  </si>
  <si>
    <t>702003624</t>
  </si>
  <si>
    <t>FW USD-EUR01.08.2023</t>
  </si>
  <si>
    <t>702003780</t>
  </si>
  <si>
    <t>FW USD-EUR14.08.2023</t>
  </si>
  <si>
    <t>702003858</t>
  </si>
  <si>
    <t>FW USD-EUR24.07.2023</t>
  </si>
  <si>
    <t>702003730</t>
  </si>
  <si>
    <t>702003732</t>
  </si>
  <si>
    <t>FW USD-GBP10.07.2023</t>
  </si>
  <si>
    <t>702003776</t>
  </si>
  <si>
    <t>FW USD-GBP15.08.2023</t>
  </si>
  <si>
    <t>703000966</t>
  </si>
  <si>
    <t>FW USD-JPY24.07.2023</t>
  </si>
  <si>
    <t>702003465</t>
  </si>
  <si>
    <t>702003467</t>
  </si>
  <si>
    <t>702003469</t>
  </si>
  <si>
    <t>702003471</t>
  </si>
  <si>
    <t>702003536</t>
  </si>
  <si>
    <t>702003538</t>
  </si>
  <si>
    <t>702003550</t>
  </si>
  <si>
    <t>FWD CCY\CCY 20230518 GBP\USD 1.2477600 20230816</t>
  </si>
  <si>
    <t>90018008</t>
  </si>
  <si>
    <t>18/05/23</t>
  </si>
  <si>
    <t>FX Forward_JPY_USD_2023_07_24_S_141.440000- בנק הפועלים בע"מ</t>
  </si>
  <si>
    <t>90400204</t>
  </si>
  <si>
    <t>FX Forward_USD_ILS_2023_11_02_P_3.61300000- בנק הפועלים בע"מ</t>
  </si>
  <si>
    <t>90400118</t>
  </si>
  <si>
    <t>FX Swap_AUD_USD_2023_07_24_S_.70025000- בנק הפועלים בע"מ</t>
  </si>
  <si>
    <t>90400004</t>
  </si>
  <si>
    <t>14/02/23</t>
  </si>
  <si>
    <t>FX Swap_EUR_USD_2023_08_14_S_1.07987500- בנק הפועלים בע"מ</t>
  </si>
  <si>
    <t>90400057</t>
  </si>
  <si>
    <t>21/03/23</t>
  </si>
  <si>
    <t>FX Swap_EUR_USD_2023_09_11_S_1.07930000- בנק הפועלים בע"מ</t>
  </si>
  <si>
    <t>90400161</t>
  </si>
  <si>
    <t>30/05/23</t>
  </si>
  <si>
    <t>FX Swap_EUR_USD_2023_09_11_S_1.084350- בנק הפועלים בע"מ</t>
  </si>
  <si>
    <t>90400182</t>
  </si>
  <si>
    <t>FX Swap_EUR_USD_2023_09_11_S_1.09851000- בנק הפועלים בע"מ</t>
  </si>
  <si>
    <t>90400080</t>
  </si>
  <si>
    <t>03/04/23</t>
  </si>
  <si>
    <t>FX Swap_EUR_USD_2024_01_10_S_1.11080000- בנק הפועלים בע"מ</t>
  </si>
  <si>
    <t>90400205</t>
  </si>
  <si>
    <t>FX Swap_GBP_USD_2023_08_16_S_1.24593000- בנק הפועלים בע"מ</t>
  </si>
  <si>
    <t>90400148</t>
  </si>
  <si>
    <t>FX Swap_JPY_USD_2023_07_24_S_129.563000- בנק הפועלים בע"מ</t>
  </si>
  <si>
    <t>90400007</t>
  </si>
  <si>
    <t>FWD CCY\CCY 20230214 AUD\USD 0.7006000 20230724- בנק לאומי לישראל בע"מ</t>
  </si>
  <si>
    <t>90017234</t>
  </si>
  <si>
    <t>FWD CCY\CCY 20230302 EUR\USD 1.0715500 20230724- בנק לאומי לישראל בע"מ</t>
  </si>
  <si>
    <t>90017425</t>
  </si>
  <si>
    <t>02/03/23</t>
  </si>
  <si>
    <t>FWD CCY\CCY 20230309 EUR\USD 1.0643800 20230724- בנק לאומי לישראל בע"מ</t>
  </si>
  <si>
    <t>90017479</t>
  </si>
  <si>
    <t>09/03/23</t>
  </si>
  <si>
    <t>FWD CCY\CCY 20230320 EUR\USD 1.0808000 20230814- בנק לאומי לישראל בע"מ</t>
  </si>
  <si>
    <t>90017544</t>
  </si>
  <si>
    <t>FWD CCY\CCY 20230403 EUR\USD 1.0991500 20230911- בנק לאומי לישראל בע"מ</t>
  </si>
  <si>
    <t>90017672</t>
  </si>
  <si>
    <t>FWD CCY\CCY 20230413 EUR\USD 1.1096300 20230918- בנק לאומי לישראל בע"מ</t>
  </si>
  <si>
    <t>90017725</t>
  </si>
  <si>
    <t>FWD CCY\CCY 20230417 GBP\USD 1.2451300 20230815- בנק לאומי לישראל בע"מ</t>
  </si>
  <si>
    <t>90017750</t>
  </si>
  <si>
    <t>17/04/23</t>
  </si>
  <si>
    <t>FWD CCY\CCY 20230420 EUR\USD 1.1008300 20230801- בנק לאומי לישראל בע"מ</t>
  </si>
  <si>
    <t>90017791</t>
  </si>
  <si>
    <t>20/04/23</t>
  </si>
  <si>
    <t>FWD CCY\CCY 20230509 EUR\USD 1.1013000 20230801- בנק לאומי לישראל בע"מ</t>
  </si>
  <si>
    <t>90017901</t>
  </si>
  <si>
    <t>09/05/23</t>
  </si>
  <si>
    <t>IRS_ ILS-ILS28.02.2029</t>
  </si>
  <si>
    <t>708000031</t>
  </si>
  <si>
    <t>TRS_ JPY-JPY05.06.2024</t>
  </si>
  <si>
    <t>702003789</t>
  </si>
  <si>
    <t>TRS_ JPY-JPY15.02.2024</t>
  </si>
  <si>
    <t>702003492</t>
  </si>
  <si>
    <t>TRS_ JPY-JPY19.12.2023</t>
  </si>
  <si>
    <t>702003228</t>
  </si>
  <si>
    <t>TRS_ USD-USD03.11.2023</t>
  </si>
  <si>
    <t>702003094</t>
  </si>
  <si>
    <t>TRS_ USD-USD17.08.2023</t>
  </si>
  <si>
    <t>702002854</t>
  </si>
  <si>
    <t>TRS_ USD-USD20.02.2024</t>
  </si>
  <si>
    <t>702003491</t>
  </si>
  <si>
    <t>TRS_ USD-USD22.05.2024</t>
  </si>
  <si>
    <t>702003757</t>
  </si>
  <si>
    <t>TRS_ USD-USD23.05.2024</t>
  </si>
  <si>
    <t>702003756</t>
  </si>
  <si>
    <t>TRS_ USD-USD25.07.2023</t>
  </si>
  <si>
    <t>702003335</t>
  </si>
  <si>
    <t>סה"כ כנגד חסכון עמיתים/מבוטחים</t>
  </si>
  <si>
    <t>לא</t>
  </si>
  <si>
    <t>29991170</t>
  </si>
  <si>
    <t>AA+</t>
  </si>
  <si>
    <t>סה"כ מבוטחות במשכנתא או תיקי משכנתאות</t>
  </si>
  <si>
    <t>גורם 01</t>
  </si>
  <si>
    <t>435943</t>
  </si>
  <si>
    <t>435944</t>
  </si>
  <si>
    <t>435945</t>
  </si>
  <si>
    <t>435946</t>
  </si>
  <si>
    <t>448455</t>
  </si>
  <si>
    <t>448456</t>
  </si>
  <si>
    <t>448547</t>
  </si>
  <si>
    <t>448548</t>
  </si>
  <si>
    <t>483891</t>
  </si>
  <si>
    <t>483892</t>
  </si>
  <si>
    <t>483893</t>
  </si>
  <si>
    <t>483894</t>
  </si>
  <si>
    <t>483895</t>
  </si>
  <si>
    <t>483896</t>
  </si>
  <si>
    <t>483897</t>
  </si>
  <si>
    <t>483898</t>
  </si>
  <si>
    <t>496072</t>
  </si>
  <si>
    <t>496073</t>
  </si>
  <si>
    <t>496075</t>
  </si>
  <si>
    <t>496263</t>
  </si>
  <si>
    <t>496264</t>
  </si>
  <si>
    <t>524859</t>
  </si>
  <si>
    <t>524860</t>
  </si>
  <si>
    <t>524861</t>
  </si>
  <si>
    <t>524862</t>
  </si>
  <si>
    <t>524863</t>
  </si>
  <si>
    <t>542099</t>
  </si>
  <si>
    <t>542100</t>
  </si>
  <si>
    <t>542101</t>
  </si>
  <si>
    <t>542102</t>
  </si>
  <si>
    <t>542103</t>
  </si>
  <si>
    <t>542104</t>
  </si>
  <si>
    <t>562247</t>
  </si>
  <si>
    <t>562248</t>
  </si>
  <si>
    <t>562249</t>
  </si>
  <si>
    <t>562252</t>
  </si>
  <si>
    <t>סה"כ מובטחות בערבות בנקאית</t>
  </si>
  <si>
    <t>סה"כ מובטחות בבטחונות אחרים</t>
  </si>
  <si>
    <t>גורם 7</t>
  </si>
  <si>
    <t>כן</t>
  </si>
  <si>
    <t>55061</t>
  </si>
  <si>
    <t>90150400</t>
  </si>
  <si>
    <t>גורם 80</t>
  </si>
  <si>
    <t>425769</t>
  </si>
  <si>
    <t>455714</t>
  </si>
  <si>
    <t>4563</t>
  </si>
  <si>
    <t>4693</t>
  </si>
  <si>
    <t>474664</t>
  </si>
  <si>
    <t>7520</t>
  </si>
  <si>
    <t>8115</t>
  </si>
  <si>
    <t>8349</t>
  </si>
  <si>
    <t>גורם 29</t>
  </si>
  <si>
    <t>29991703</t>
  </si>
  <si>
    <t>AA</t>
  </si>
  <si>
    <t>גורם 37</t>
  </si>
  <si>
    <t>379497</t>
  </si>
  <si>
    <t>50013</t>
  </si>
  <si>
    <t>גורם 111</t>
  </si>
  <si>
    <t>513783</t>
  </si>
  <si>
    <t>519337</t>
  </si>
  <si>
    <t>530503</t>
  </si>
  <si>
    <t>535850</t>
  </si>
  <si>
    <t>6835</t>
  </si>
  <si>
    <t>70231</t>
  </si>
  <si>
    <t>7124</t>
  </si>
  <si>
    <t>7206</t>
  </si>
  <si>
    <t>7340</t>
  </si>
  <si>
    <t>7569</t>
  </si>
  <si>
    <t>7703</t>
  </si>
  <si>
    <t>7783</t>
  </si>
  <si>
    <t>8036</t>
  </si>
  <si>
    <t>8294</t>
  </si>
  <si>
    <t>8370</t>
  </si>
  <si>
    <t>8935</t>
  </si>
  <si>
    <t>גורם 144</t>
  </si>
  <si>
    <t>8063</t>
  </si>
  <si>
    <t>8145</t>
  </si>
  <si>
    <t>גורם 147</t>
  </si>
  <si>
    <t>71270</t>
  </si>
  <si>
    <t>AA-</t>
  </si>
  <si>
    <t>71280</t>
  </si>
  <si>
    <t>71300</t>
  </si>
  <si>
    <t>גורם 156</t>
  </si>
  <si>
    <t>9017</t>
  </si>
  <si>
    <t>9019</t>
  </si>
  <si>
    <t>9079</t>
  </si>
  <si>
    <t>9080</t>
  </si>
  <si>
    <t>גורם 162</t>
  </si>
  <si>
    <t>7936</t>
  </si>
  <si>
    <t>7937</t>
  </si>
  <si>
    <t>גורם 185</t>
  </si>
  <si>
    <t>9139</t>
  </si>
  <si>
    <t>גורם 188</t>
  </si>
  <si>
    <t>9533</t>
  </si>
  <si>
    <t>גורם 26</t>
  </si>
  <si>
    <t>11896130</t>
  </si>
  <si>
    <t>11896140</t>
  </si>
  <si>
    <t>11896150</t>
  </si>
  <si>
    <t>11896160</t>
  </si>
  <si>
    <t>11898120</t>
  </si>
  <si>
    <t>11898130</t>
  </si>
  <si>
    <t>11898140</t>
  </si>
  <si>
    <t>11898150</t>
  </si>
  <si>
    <t>11898170</t>
  </si>
  <si>
    <t>11898180</t>
  </si>
  <si>
    <t>11898190</t>
  </si>
  <si>
    <t>11898200</t>
  </si>
  <si>
    <t>11898230</t>
  </si>
  <si>
    <t>11898270</t>
  </si>
  <si>
    <t>11898280</t>
  </si>
  <si>
    <t>11898290</t>
  </si>
  <si>
    <t>11898300</t>
  </si>
  <si>
    <t>11898310</t>
  </si>
  <si>
    <t>11898320</t>
  </si>
  <si>
    <t>11898330</t>
  </si>
  <si>
    <t>11898340</t>
  </si>
  <si>
    <t>11898350</t>
  </si>
  <si>
    <t>11898360</t>
  </si>
  <si>
    <t>11898380</t>
  </si>
  <si>
    <t>11898390</t>
  </si>
  <si>
    <t>11898400</t>
  </si>
  <si>
    <t>11898410</t>
  </si>
  <si>
    <t>11898420</t>
  </si>
  <si>
    <t>11898421</t>
  </si>
  <si>
    <t>2984</t>
  </si>
  <si>
    <t>435717</t>
  </si>
  <si>
    <t>88769</t>
  </si>
  <si>
    <t>88770</t>
  </si>
  <si>
    <t>גורם 33</t>
  </si>
  <si>
    <t>2963</t>
  </si>
  <si>
    <t>2968</t>
  </si>
  <si>
    <t>311829</t>
  </si>
  <si>
    <t>444873</t>
  </si>
  <si>
    <t>4605</t>
  </si>
  <si>
    <t>4606</t>
  </si>
  <si>
    <t>8224</t>
  </si>
  <si>
    <t>גורם 35</t>
  </si>
  <si>
    <t>95350102</t>
  </si>
  <si>
    <t>95350202</t>
  </si>
  <si>
    <t>95350301</t>
  </si>
  <si>
    <t>95350302</t>
  </si>
  <si>
    <t>95350401</t>
  </si>
  <si>
    <t>95350402</t>
  </si>
  <si>
    <t>95350501</t>
  </si>
  <si>
    <t>95350502</t>
  </si>
  <si>
    <t>99000</t>
  </si>
  <si>
    <t>99001</t>
  </si>
  <si>
    <t>גורם 62</t>
  </si>
  <si>
    <t>371707</t>
  </si>
  <si>
    <t>372051</t>
  </si>
  <si>
    <t>גורם 63</t>
  </si>
  <si>
    <t>371197</t>
  </si>
  <si>
    <t>גורם 64</t>
  </si>
  <si>
    <t>371706</t>
  </si>
  <si>
    <t>גורם 69</t>
  </si>
  <si>
    <t>472710</t>
  </si>
  <si>
    <t>*גורם 159</t>
  </si>
  <si>
    <t>7490</t>
  </si>
  <si>
    <t>7491</t>
  </si>
  <si>
    <t>8924</t>
  </si>
  <si>
    <t>גורם 103</t>
  </si>
  <si>
    <t>482153</t>
  </si>
  <si>
    <t>גורם 104</t>
  </si>
  <si>
    <t>501113</t>
  </si>
  <si>
    <t>514296</t>
  </si>
  <si>
    <t>520294</t>
  </si>
  <si>
    <t>529736</t>
  </si>
  <si>
    <t>6471</t>
  </si>
  <si>
    <t>6720</t>
  </si>
  <si>
    <t>6818</t>
  </si>
  <si>
    <t>6925</t>
  </si>
  <si>
    <t>70481</t>
  </si>
  <si>
    <t>7265</t>
  </si>
  <si>
    <t>7342</t>
  </si>
  <si>
    <t>8047</t>
  </si>
  <si>
    <t>9120</t>
  </si>
  <si>
    <t>93941</t>
  </si>
  <si>
    <t>גורם 105</t>
  </si>
  <si>
    <t>475998</t>
  </si>
  <si>
    <t>485027</t>
  </si>
  <si>
    <t>494921</t>
  </si>
  <si>
    <t>510443</t>
  </si>
  <si>
    <t>520411</t>
  </si>
  <si>
    <t>525737</t>
  </si>
  <si>
    <t>6685</t>
  </si>
  <si>
    <t>6853</t>
  </si>
  <si>
    <t>7192</t>
  </si>
  <si>
    <t>7573</t>
  </si>
  <si>
    <t>7801</t>
  </si>
  <si>
    <t>7980</t>
  </si>
  <si>
    <t>8171</t>
  </si>
  <si>
    <t>8362</t>
  </si>
  <si>
    <t>8698</t>
  </si>
  <si>
    <t>8953</t>
  </si>
  <si>
    <t>9146</t>
  </si>
  <si>
    <t>9458</t>
  </si>
  <si>
    <t>גורם 129</t>
  </si>
  <si>
    <t>539178</t>
  </si>
  <si>
    <t>גורם 152</t>
  </si>
  <si>
    <t>72971</t>
  </si>
  <si>
    <t>גורם 158</t>
  </si>
  <si>
    <t>7898</t>
  </si>
  <si>
    <t>8154</t>
  </si>
  <si>
    <t>8405</t>
  </si>
  <si>
    <t>8581</t>
  </si>
  <si>
    <t>8761</t>
  </si>
  <si>
    <t>8946</t>
  </si>
  <si>
    <t>9031</t>
  </si>
  <si>
    <t>גורם 172</t>
  </si>
  <si>
    <t>8503</t>
  </si>
  <si>
    <t>8610</t>
  </si>
  <si>
    <t>9284</t>
  </si>
  <si>
    <t>גורם 180</t>
  </si>
  <si>
    <t>9267</t>
  </si>
  <si>
    <t>9592</t>
  </si>
  <si>
    <t>גורם 187</t>
  </si>
  <si>
    <t>9316</t>
  </si>
  <si>
    <t>9365</t>
  </si>
  <si>
    <t>9509</t>
  </si>
  <si>
    <t>29991704</t>
  </si>
  <si>
    <t>4410</t>
  </si>
  <si>
    <t>גורם 30</t>
  </si>
  <si>
    <t>392454</t>
  </si>
  <si>
    <t>גורם 40</t>
  </si>
  <si>
    <t>451301</t>
  </si>
  <si>
    <t>451302</t>
  </si>
  <si>
    <t>451304</t>
  </si>
  <si>
    <t>451305</t>
  </si>
  <si>
    <t>454754</t>
  </si>
  <si>
    <t>454874</t>
  </si>
  <si>
    <t>גורם 41</t>
  </si>
  <si>
    <t>3364</t>
  </si>
  <si>
    <t>364477</t>
  </si>
  <si>
    <t>458869</t>
  </si>
  <si>
    <t>458870</t>
  </si>
  <si>
    <t>גורם 47</t>
  </si>
  <si>
    <t>487742</t>
  </si>
  <si>
    <t>71340</t>
  </si>
  <si>
    <t>גורם 76</t>
  </si>
  <si>
    <t>414968</t>
  </si>
  <si>
    <t>גורם 77</t>
  </si>
  <si>
    <t>539177</t>
  </si>
  <si>
    <t>גורם 81</t>
  </si>
  <si>
    <t>429027</t>
  </si>
  <si>
    <t>גורם 90</t>
  </si>
  <si>
    <t>462345</t>
  </si>
  <si>
    <t>גורם 96</t>
  </si>
  <si>
    <t>7355</t>
  </si>
  <si>
    <t>גורם 154</t>
  </si>
  <si>
    <t>8811</t>
  </si>
  <si>
    <t>גורם 155</t>
  </si>
  <si>
    <t>75611</t>
  </si>
  <si>
    <t>7894</t>
  </si>
  <si>
    <t>80760</t>
  </si>
  <si>
    <t>8991</t>
  </si>
  <si>
    <t>9112</t>
  </si>
  <si>
    <t>9247</t>
  </si>
  <si>
    <t>9311</t>
  </si>
  <si>
    <t>9486</t>
  </si>
  <si>
    <t>9567</t>
  </si>
  <si>
    <t>גורם 167</t>
  </si>
  <si>
    <t>8776</t>
  </si>
  <si>
    <t>8814</t>
  </si>
  <si>
    <t>90031</t>
  </si>
  <si>
    <t>9096</t>
  </si>
  <si>
    <t>9127</t>
  </si>
  <si>
    <t>9199</t>
  </si>
  <si>
    <t>9255</t>
  </si>
  <si>
    <t>9287</t>
  </si>
  <si>
    <t>9339</t>
  </si>
  <si>
    <t>93881</t>
  </si>
  <si>
    <t>9455</t>
  </si>
  <si>
    <t>9553</t>
  </si>
  <si>
    <t>95930</t>
  </si>
  <si>
    <t>9632</t>
  </si>
  <si>
    <t>גורם 89</t>
  </si>
  <si>
    <t>455954</t>
  </si>
  <si>
    <t>9277</t>
  </si>
  <si>
    <t>9278</t>
  </si>
  <si>
    <t>9279</t>
  </si>
  <si>
    <t>9280</t>
  </si>
  <si>
    <t>9281</t>
  </si>
  <si>
    <t>גורם 70</t>
  </si>
  <si>
    <t>4647</t>
  </si>
  <si>
    <t>439968</t>
  </si>
  <si>
    <t>445945</t>
  </si>
  <si>
    <t>455056</t>
  </si>
  <si>
    <t>4565</t>
  </si>
  <si>
    <t>472012</t>
  </si>
  <si>
    <t>490961</t>
  </si>
  <si>
    <t>520889</t>
  </si>
  <si>
    <t>8380</t>
  </si>
  <si>
    <t>9637</t>
  </si>
  <si>
    <t>9577</t>
  </si>
  <si>
    <t>גורם 117</t>
  </si>
  <si>
    <t>508309</t>
  </si>
  <si>
    <t>גורם 43</t>
  </si>
  <si>
    <t>345369</t>
  </si>
  <si>
    <t>Ba1.il</t>
  </si>
  <si>
    <t>384577</t>
  </si>
  <si>
    <t>403836</t>
  </si>
  <si>
    <t>415814</t>
  </si>
  <si>
    <t>4314</t>
  </si>
  <si>
    <t>433981</t>
  </si>
  <si>
    <t>440022</t>
  </si>
  <si>
    <t>443656</t>
  </si>
  <si>
    <t>455012</t>
  </si>
  <si>
    <t>463236</t>
  </si>
  <si>
    <t>472334</t>
  </si>
  <si>
    <t>482977</t>
  </si>
  <si>
    <t>491620</t>
  </si>
  <si>
    <t>505821</t>
  </si>
  <si>
    <t>524544</t>
  </si>
  <si>
    <t>77390</t>
  </si>
  <si>
    <t>908395120</t>
  </si>
  <si>
    <t>908395160</t>
  </si>
  <si>
    <t>597852</t>
  </si>
  <si>
    <t>7329</t>
  </si>
  <si>
    <t>7330</t>
  </si>
  <si>
    <t>גורם 120</t>
  </si>
  <si>
    <t>6528</t>
  </si>
  <si>
    <t>גורם 135</t>
  </si>
  <si>
    <t>6826</t>
  </si>
  <si>
    <t>גורם 17</t>
  </si>
  <si>
    <t>66241</t>
  </si>
  <si>
    <t>גורם 177</t>
  </si>
  <si>
    <t>8829</t>
  </si>
  <si>
    <t>8860</t>
  </si>
  <si>
    <t>8918</t>
  </si>
  <si>
    <t>9037</t>
  </si>
  <si>
    <t>9130</t>
  </si>
  <si>
    <t>גורם 183</t>
  </si>
  <si>
    <t>9295</t>
  </si>
  <si>
    <t>9475</t>
  </si>
  <si>
    <t>9535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</si>
  <si>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</si>
  <si>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</si>
  <si>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</si>
  <si>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</si>
  <si>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</si>
  <si>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</si>
  <si>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</si>
  <si>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508506</t>
  </si>
  <si>
    <t>6831</t>
  </si>
  <si>
    <t>75980</t>
  </si>
  <si>
    <t>גורם 161</t>
  </si>
  <si>
    <t>7770</t>
  </si>
  <si>
    <t>8789</t>
  </si>
  <si>
    <t>8980</t>
  </si>
  <si>
    <t>9027</t>
  </si>
  <si>
    <t>9126</t>
  </si>
  <si>
    <t>9261</t>
  </si>
  <si>
    <t>9285</t>
  </si>
  <si>
    <t>93740</t>
  </si>
  <si>
    <t>9557</t>
  </si>
  <si>
    <t>גורם 173</t>
  </si>
  <si>
    <t>93821</t>
  </si>
  <si>
    <t>9410</t>
  </si>
  <si>
    <t>9460</t>
  </si>
  <si>
    <t>9511</t>
  </si>
  <si>
    <t>9540</t>
  </si>
  <si>
    <t>9562</t>
  </si>
  <si>
    <t>9603</t>
  </si>
  <si>
    <t>גורם 178</t>
  </si>
  <si>
    <t>8763</t>
  </si>
  <si>
    <t>9327</t>
  </si>
  <si>
    <t>9474</t>
  </si>
  <si>
    <t>9571</t>
  </si>
  <si>
    <t>גורם 148</t>
  </si>
  <si>
    <t>9448</t>
  </si>
  <si>
    <t>9459</t>
  </si>
  <si>
    <t>9617</t>
  </si>
  <si>
    <t>גורם 181</t>
  </si>
  <si>
    <t>9047</t>
  </si>
  <si>
    <t>9048</t>
  </si>
  <si>
    <t>9074</t>
  </si>
  <si>
    <t>9220</t>
  </si>
  <si>
    <t>9599</t>
  </si>
  <si>
    <t>גורם 182</t>
  </si>
  <si>
    <t>9040</t>
  </si>
  <si>
    <t>גורם 131</t>
  </si>
  <si>
    <t>7088</t>
  </si>
  <si>
    <t>גורם 102</t>
  </si>
  <si>
    <t>7310</t>
  </si>
  <si>
    <t>גורם 84</t>
  </si>
  <si>
    <t>404555</t>
  </si>
  <si>
    <t>גורם 02</t>
  </si>
  <si>
    <t>9560</t>
  </si>
  <si>
    <t>גורם 100</t>
  </si>
  <si>
    <t>469140</t>
  </si>
  <si>
    <t>גורם 101</t>
  </si>
  <si>
    <t>471677</t>
  </si>
  <si>
    <t>גורם 107</t>
  </si>
  <si>
    <t>475042</t>
  </si>
  <si>
    <t>524763</t>
  </si>
  <si>
    <t>גורם 110</t>
  </si>
  <si>
    <t>491862</t>
  </si>
  <si>
    <t>491863</t>
  </si>
  <si>
    <t>491864</t>
  </si>
  <si>
    <t>גורם 112</t>
  </si>
  <si>
    <t>8806</t>
  </si>
  <si>
    <t>9044</t>
  </si>
  <si>
    <t>9224</t>
  </si>
  <si>
    <t>גורם 125</t>
  </si>
  <si>
    <t>8060</t>
  </si>
  <si>
    <t>8119</t>
  </si>
  <si>
    <t>8418</t>
  </si>
  <si>
    <t>8702</t>
  </si>
  <si>
    <t>9118</t>
  </si>
  <si>
    <t>9233</t>
  </si>
  <si>
    <t>9276</t>
  </si>
  <si>
    <t>9430</t>
  </si>
  <si>
    <t>9539</t>
  </si>
  <si>
    <t>גורם 127</t>
  </si>
  <si>
    <t>6588</t>
  </si>
  <si>
    <t>גורם 133</t>
  </si>
  <si>
    <t>6812</t>
  </si>
  <si>
    <t>6872</t>
  </si>
  <si>
    <t>7258</t>
  </si>
  <si>
    <t>גורם 134</t>
  </si>
  <si>
    <t>9299</t>
  </si>
  <si>
    <t>גורם 138</t>
  </si>
  <si>
    <t>8718</t>
  </si>
  <si>
    <t>גורם 141</t>
  </si>
  <si>
    <t>6861</t>
  </si>
  <si>
    <t>גורם 142</t>
  </si>
  <si>
    <t>9606</t>
  </si>
  <si>
    <t>גורם 143</t>
  </si>
  <si>
    <t>8706</t>
  </si>
  <si>
    <t>גורם 146</t>
  </si>
  <si>
    <t>9158</t>
  </si>
  <si>
    <t>גורם 153</t>
  </si>
  <si>
    <t>9405</t>
  </si>
  <si>
    <t>9439</t>
  </si>
  <si>
    <t>9447</t>
  </si>
  <si>
    <t>9467</t>
  </si>
  <si>
    <t>9491</t>
  </si>
  <si>
    <t>9510</t>
  </si>
  <si>
    <t>גורם 157</t>
  </si>
  <si>
    <t>7823</t>
  </si>
  <si>
    <t>7993</t>
  </si>
  <si>
    <t>8187</t>
  </si>
  <si>
    <t>גורם 160</t>
  </si>
  <si>
    <t>7382</t>
  </si>
  <si>
    <t>8977</t>
  </si>
  <si>
    <t>8978</t>
  </si>
  <si>
    <t>8979</t>
  </si>
  <si>
    <t>9313</t>
  </si>
  <si>
    <t>9496</t>
  </si>
  <si>
    <t>9547</t>
  </si>
  <si>
    <t>גורם 186</t>
  </si>
  <si>
    <t>9186</t>
  </si>
  <si>
    <t>9187</t>
  </si>
  <si>
    <t>גורם 97</t>
  </si>
  <si>
    <t>464740</t>
  </si>
  <si>
    <t>6932</t>
  </si>
  <si>
    <t>7291</t>
  </si>
  <si>
    <t>9335</t>
  </si>
  <si>
    <t>סה"כ נקוב במט"ח</t>
  </si>
  <si>
    <t>סה"כ צמודי מט"ח</t>
  </si>
  <si>
    <t>סה"כ מניב</t>
  </si>
  <si>
    <t>קניון</t>
  </si>
  <si>
    <t>האקליפטוס 3, פינת רח' הצפצפה, א.ת. רמת ישי</t>
  </si>
  <si>
    <t>סה"כ לא מניב</t>
  </si>
  <si>
    <t>סה"כ בארץ</t>
  </si>
  <si>
    <t>זכאים</t>
  </si>
  <si>
    <t>זכאים מס עמיתים</t>
  </si>
  <si>
    <t>חייבים</t>
  </si>
  <si>
    <t>חייבים בגין עסקה עתידית SPAC Byte</t>
  </si>
  <si>
    <t>8397</t>
  </si>
  <si>
    <t>דאבל יו אילת</t>
  </si>
  <si>
    <t>299918783</t>
  </si>
  <si>
    <t>הוצאות על עסקאות  שלא יצאו לפועל</t>
  </si>
  <si>
    <t>366310</t>
  </si>
  <si>
    <t>זכאים הלוואות בארץ בגין עמלת up front</t>
  </si>
  <si>
    <t>75621</t>
  </si>
  <si>
    <t>זכאים הלוואות בגין עמלת upfront</t>
  </si>
  <si>
    <t>8770</t>
  </si>
  <si>
    <t>זכאים הלוואות חול בגין עמלת upfront</t>
  </si>
  <si>
    <t>7760</t>
  </si>
  <si>
    <t>7890</t>
  </si>
  <si>
    <t>זכאים הלוואות חול בגין עמלת Upfront EUR</t>
  </si>
  <si>
    <t>8919</t>
  </si>
  <si>
    <t>זכאים הלוואות חול בגין עמלת Upfront GBP</t>
  </si>
  <si>
    <t>8295</t>
  </si>
  <si>
    <t>חייבים וזכאים בגין שיקוף</t>
  </si>
  <si>
    <t>26630548</t>
  </si>
  <si>
    <t>מניות הפחתת שווי ניירות חסומים</t>
  </si>
  <si>
    <t>3140130</t>
  </si>
  <si>
    <t>עו'ש(לקבל)</t>
  </si>
  <si>
    <t>1111111111</t>
  </si>
  <si>
    <t>בטחונות דולר ארצות הברית לאומי</t>
  </si>
  <si>
    <t>300011017</t>
  </si>
  <si>
    <t>בטחונות ין יפני לאומי</t>
  </si>
  <si>
    <t>300011010</t>
  </si>
  <si>
    <t>אגח הפחתת שווי ניירות חסומים</t>
  </si>
  <si>
    <t>11109151</t>
  </si>
  <si>
    <t>חייבים שכד נדלן מניב מתחם 1000</t>
  </si>
  <si>
    <t>299918780</t>
  </si>
  <si>
    <t>ביטחונות CSA במטבע 20001 (OTC)- מגדל-חייבים</t>
  </si>
  <si>
    <t>77721001</t>
  </si>
  <si>
    <t>רבית עוש לקבל</t>
  </si>
  <si>
    <t>1111110</t>
  </si>
  <si>
    <t>מגדל מקפת קרנות פנסיה וקופות גמל בע"מ</t>
  </si>
  <si>
    <t>מגדל לתגמולים ולפיצויים מסלול לבני 50 עד 60</t>
  </si>
  <si>
    <t>בנק דיסקונט לישראל בע"מ</t>
  </si>
  <si>
    <t>1111111111- 11- בנק דיסקונט</t>
  </si>
  <si>
    <t>בנק הפועלים בע"מ</t>
  </si>
  <si>
    <t>בנק לאומי לישראל בע"מ</t>
  </si>
  <si>
    <t>בנק מזרחי טפחות בע"מ</t>
  </si>
  <si>
    <t>1111111111- 20- בנק מזרחי-טפחות</t>
  </si>
  <si>
    <t>יובנק בע"מ</t>
  </si>
  <si>
    <t>20003- 11- בנק דיסקונט</t>
  </si>
  <si>
    <t>20003- 20- בנק מזרחי-טפחות</t>
  </si>
  <si>
    <t>130018-  11- בנק דיסקונט</t>
  </si>
  <si>
    <t>130018- 10- לאומי</t>
  </si>
  <si>
    <t>130018-  20- בנק מזרחי-טפחות</t>
  </si>
  <si>
    <t>20001- 11- בנק דיסקונט</t>
  </si>
  <si>
    <t>20001-  12- בנק הפועלים</t>
  </si>
  <si>
    <t>20001-  20- בנק מזרחי-טפחות</t>
  </si>
  <si>
    <t>200040- 10- לאומי</t>
  </si>
  <si>
    <t>100006- 20- בנק מזרחי-טפחות</t>
  </si>
  <si>
    <t>80031- 20- בנק מזרחי-טפחות</t>
  </si>
  <si>
    <t>280028- 10- לאומי</t>
  </si>
  <si>
    <t>200005- 20- בנק מזרחי-טפחות</t>
  </si>
  <si>
    <t>70002- 11- בנק דיסקונט</t>
  </si>
  <si>
    <t>70002- 20- בנק מזרחי-טפחות</t>
  </si>
  <si>
    <t>30005- 10- לאומי</t>
  </si>
  <si>
    <t>JP MORGAN</t>
  </si>
  <si>
    <t>20003- 85- JP MORGAN</t>
  </si>
  <si>
    <t>20001- 85- JP MORGAN</t>
  </si>
  <si>
    <t>80031- 85- JP MORGAN</t>
  </si>
  <si>
    <t>גורם 171</t>
  </si>
  <si>
    <t>גורם 189</t>
  </si>
  <si>
    <t>גורם 168</t>
  </si>
  <si>
    <t>גורם 184</t>
  </si>
  <si>
    <t>Viola Growth II, L.P</t>
  </si>
  <si>
    <t>Noy 2 Infrastructure And Energy Investments L.P</t>
  </si>
  <si>
    <t>Reality Real Estate Investment Fund III</t>
  </si>
  <si>
    <t>Accelmed Growth Partners</t>
  </si>
  <si>
    <t>Fimi Israel Opportunity 6</t>
  </si>
  <si>
    <t>Orbimed Israel Partners II</t>
  </si>
  <si>
    <t>Noy Negev Energy L.P</t>
  </si>
  <si>
    <t>Fimi Israel Opportunity II</t>
  </si>
  <si>
    <t>S.H. SKY 3 L.P</t>
  </si>
  <si>
    <t>Tene Growth Capital IV</t>
  </si>
  <si>
    <t>M.A Movilim Renewable Energies, Limited Partnership</t>
  </si>
  <si>
    <t>Vintage Investment Partners Fund of Funds V (Israel), L.P</t>
  </si>
  <si>
    <t>Kedma Capital Partners III</t>
  </si>
  <si>
    <t>Reality Real Estate Investment Fund 4</t>
  </si>
  <si>
    <t>Vintage Migdal Co-Investment II</t>
  </si>
  <si>
    <t>Yesodot Gimmel</t>
  </si>
  <si>
    <t>Arkin Bio Ventures II</t>
  </si>
  <si>
    <t>Fortissimo Capital Fund V</t>
  </si>
  <si>
    <t>Ram Coastal Energy Limited Partnership</t>
  </si>
  <si>
    <t>Yesodot C Senior Co-Investment</t>
  </si>
  <si>
    <t>GESM Via Maris Limited Partnership</t>
  </si>
  <si>
    <t>Greenfield Partners II, L.P</t>
  </si>
  <si>
    <t>Greenfield Cobra Investments L.P</t>
  </si>
  <si>
    <t>Noy 4 Infrastructure and energy investments l.p</t>
  </si>
  <si>
    <t>Stage One S.P.V R.S</t>
  </si>
  <si>
    <t>FIMI Israel Opportunity VII</t>
  </si>
  <si>
    <t>Greenfield Partners Panorays LP</t>
  </si>
  <si>
    <t>F2 Capital Partners 3 LP</t>
  </si>
  <si>
    <t>Stage One Venture Capital Fund IV L.P</t>
  </si>
  <si>
    <t>Stage One IV Annex Fund L.P</t>
  </si>
  <si>
    <t>S.H. SKY 4 L.P</t>
  </si>
  <si>
    <t>StageOne S.P.V D.R</t>
  </si>
  <si>
    <t>Fortissimo Partners VI</t>
  </si>
  <si>
    <t>ANATOMY 2</t>
  </si>
  <si>
    <t>ANATOMY I</t>
  </si>
  <si>
    <t>JTLV III</t>
  </si>
  <si>
    <t>REALITY REAL ESTATE INVESTMENT FUND 5</t>
  </si>
  <si>
    <t>גורם 176</t>
  </si>
  <si>
    <t>Klirmark Opportunity II</t>
  </si>
  <si>
    <t>Ares Special Situations Fund IV</t>
  </si>
  <si>
    <t>Blackstone Real Estate Partners VIII</t>
  </si>
  <si>
    <t>Brookfield Capital Partners IV</t>
  </si>
  <si>
    <t>Silverfleet Capital Partners II L.P</t>
  </si>
  <si>
    <t>Rhone Partners V</t>
  </si>
  <si>
    <t>Trilantic Capital Partners V (Europe) L.P</t>
  </si>
  <si>
    <t>GrafTech Co-Investment</t>
  </si>
  <si>
    <t>Brookfield Strategic Real Estate Partners II</t>
  </si>
  <si>
    <t>Vintage Funds of Funds IV Migdal</t>
  </si>
  <si>
    <t>Thoma Bravo Fund XII</t>
  </si>
  <si>
    <t>Meridiam Infrastructure Europe III</t>
  </si>
  <si>
    <t>Apollo Natural Resources Partners II LP</t>
  </si>
  <si>
    <t>Bluebay Senior Loan Fund I</t>
  </si>
  <si>
    <t>Strategic Investors Fund VIII</t>
  </si>
  <si>
    <t>Crescent Mezzanine VII</t>
  </si>
  <si>
    <t>Permira Credit Solutions III</t>
  </si>
  <si>
    <t>Ares Private Credit Solutions</t>
  </si>
  <si>
    <t>Horsley Bridge XII Ventures</t>
  </si>
  <si>
    <t>Waterton Residential Property Venture XIII</t>
  </si>
  <si>
    <t>Vintage Migdal Co-investment I, L.P</t>
  </si>
  <si>
    <t>Apollo Investment Fund IX</t>
  </si>
  <si>
    <t>Kartesia Credit Opportunities IV</t>
  </si>
  <si>
    <t>ICG Senior Debt Partners III</t>
  </si>
  <si>
    <t>Infrared Infrastructure Fund V</t>
  </si>
  <si>
    <t>Copenhagen Infrastructure III</t>
  </si>
  <si>
    <t>Migdal-HarbourVest 2016 Fund L.P</t>
  </si>
  <si>
    <t>LS Power Fund IV</t>
  </si>
  <si>
    <t>Migdal-HarbourVest 2016 Fund L.P. (Tranche B)</t>
  </si>
  <si>
    <t>Patria Private Equity Fund VI, L.P</t>
  </si>
  <si>
    <t>ICG Longbow V</t>
  </si>
  <si>
    <t>Crescent Direct Lending II</t>
  </si>
  <si>
    <t>Ares Capital Europe IV</t>
  </si>
  <si>
    <t>Strategic Investors Fund IX</t>
  </si>
  <si>
    <t>Brookfield Strategic Real Estate Partners III</t>
  </si>
  <si>
    <t>Pantheon Global Secondary Fund VI</t>
  </si>
  <si>
    <t>Court Square Capital Partners IV</t>
  </si>
  <si>
    <t>Vintage Investment Partners Fund of Funds V (Access), L.P</t>
  </si>
  <si>
    <t>Pantheon Global Co-Investment Opportunities IV</t>
  </si>
  <si>
    <t>TPG Asia VII, L.P</t>
  </si>
  <si>
    <t>Audax Direct Lending Solutions</t>
  </si>
  <si>
    <t>Waterton Residential Property Venture XIII Edge Co-Invest L.P</t>
  </si>
  <si>
    <t>BSREP III Forest City Co-Invest</t>
  </si>
  <si>
    <t>Tikehau Direct Lending IV</t>
  </si>
  <si>
    <t>Thoma Bravo Fund XIII</t>
  </si>
  <si>
    <t>Brookfield Capital Partners V</t>
  </si>
  <si>
    <t>Blackstone Real Estate Partners IX</t>
  </si>
  <si>
    <t>Astorg VII</t>
  </si>
  <si>
    <t>Migdal Tikehau Direct Lending</t>
  </si>
  <si>
    <t>Clarios Co-Investment</t>
  </si>
  <si>
    <t>Walton Street Real Estate Debt Fund II</t>
  </si>
  <si>
    <t>Kartesia Senior Opportunities I</t>
  </si>
  <si>
    <t>KASS Unlevered S.a r.l</t>
  </si>
  <si>
    <t>Warburg Pincus China-Southeast Asia II, L.P</t>
  </si>
  <si>
    <t>Advent International GPE IX-B</t>
  </si>
  <si>
    <t>EC 2 ADLS co-inv</t>
  </si>
  <si>
    <t>Kartesia Credit Opportunities V</t>
  </si>
  <si>
    <t>Permira Credit Solutions IV</t>
  </si>
  <si>
    <t>Brookfield HSO Co-Invest L.P</t>
  </si>
  <si>
    <t>Klirmark Opportunity III</t>
  </si>
  <si>
    <t>Global Infrastructure Partners IV</t>
  </si>
  <si>
    <t>Arclight Energy Partners Fund VII L.P</t>
  </si>
  <si>
    <t>Permira VII</t>
  </si>
  <si>
    <t>BCP V Brand Co-Invest LP</t>
  </si>
  <si>
    <t>GIP Spectrum Fund (Parallel), L.P</t>
  </si>
  <si>
    <t>GIP Capital Solutions II SCSp, L.P</t>
  </si>
  <si>
    <t>ICG Senior Debt Partners IV</t>
  </si>
  <si>
    <t>Senior Loan Fund II (EUR) SLP</t>
  </si>
  <si>
    <t>Insight Partners XI, L.P</t>
  </si>
  <si>
    <t>Trilantic Europe VI SCSp</t>
  </si>
  <si>
    <t>GIP Spectrum Mayberry Fund</t>
  </si>
  <si>
    <t>Accelmed Partners II, L.P</t>
  </si>
  <si>
    <t>GIP Capital Solutions II Luxemburg Co-Investment Fund SCSP, L.P.</t>
  </si>
  <si>
    <t>CVC Capital partners VIII</t>
  </si>
  <si>
    <t>Strategic Investors Fund X Cayman LP</t>
  </si>
  <si>
    <t>Ares Capital Europe V</t>
  </si>
  <si>
    <t>Monarch Capital Partners V</t>
  </si>
  <si>
    <t>Ares Private Credit Solutions II</t>
  </si>
  <si>
    <t>EC 3 ADLS co-inv</t>
  </si>
  <si>
    <t>EC 4 ADLS co-inv</t>
  </si>
  <si>
    <t>Francisco Partners VI</t>
  </si>
  <si>
    <t>Thoma Bravo Fund XIV L.P.</t>
  </si>
  <si>
    <t>Qumra MS LP Minute Media</t>
  </si>
  <si>
    <t>EC 5 ADLS co-inv</t>
  </si>
  <si>
    <t>Whitehorse Liquidity Partners IV</t>
  </si>
  <si>
    <t>Copenhagen Infrastructure Partners IV</t>
  </si>
  <si>
    <t>QUMRA OPPORTUNITY FUND I</t>
  </si>
  <si>
    <t>Group 11 Fund IV</t>
  </si>
  <si>
    <t>ISQ Global infrastructure Fund III, LP</t>
  </si>
  <si>
    <t>ICG Real Estate Debt VI</t>
  </si>
  <si>
    <t>Insight Partners XII, LP</t>
  </si>
  <si>
    <t>Vintage Fund of Funds VI (Access, LP)</t>
  </si>
  <si>
    <t>Nirvana Holdings I LP</t>
  </si>
  <si>
    <t>Tikehau Direct Lending V</t>
  </si>
  <si>
    <t>Zeev Opportunity Fund I</t>
  </si>
  <si>
    <t>EC 6 ADLS co-inv</t>
  </si>
  <si>
    <t>Audax Direct Lending Solutions Fund II B-1</t>
  </si>
  <si>
    <t>KASS Unlevered S.a r.l. - Compartment E</t>
  </si>
  <si>
    <t>WHITEHORSE LIQUIDITY PARTNERS GPSOF</t>
  </si>
  <si>
    <t>Crescent Direct Lending III</t>
  </si>
  <si>
    <t>MICL SONNEDIX SOLAR CIV L.P.</t>
  </si>
  <si>
    <t>Clayton Dubilier and Rice XI L.P</t>
  </si>
  <si>
    <t>Pantheon Global Co-Investment Opportunities Fund V</t>
  </si>
  <si>
    <t>Vintage Co-Invest III</t>
  </si>
  <si>
    <t>ISQ Kio Co-Invest Fund L.P</t>
  </si>
  <si>
    <t>Monarch Opportunistic Real Estate Fund</t>
  </si>
  <si>
    <t>AUDAX DLS CO-INVESTMENT FUND 3 L.P.</t>
  </si>
  <si>
    <t>BCP V DEXKO CO-INVEST LP</t>
  </si>
  <si>
    <t>ISRAEL SECONDARY FUND III L.P</t>
  </si>
  <si>
    <t>PORCUPINE HOLDINGS (OFFSHORE) LP</t>
  </si>
  <si>
    <t>ARES EUROPEAN CREDIT INVESTMENTS VIII (M), L.P.</t>
  </si>
  <si>
    <t>Arkin Bio Capital L.P</t>
  </si>
  <si>
    <t>ELECTRA AMERICA PRINCIPAL HOSPITALITY LP</t>
  </si>
  <si>
    <t>KKR CAVALRY CO-INVEST</t>
  </si>
  <si>
    <t>Cheyne Real Estate Credit Holdings VII</t>
  </si>
  <si>
    <t>Kartesia Senior Opportunities II SCS SICAV-RAIF</t>
  </si>
  <si>
    <t>KASS Unlevered II S,a.r.l</t>
  </si>
  <si>
    <t>Girasol Investments S.A</t>
  </si>
  <si>
    <t>Copenhagen infrastructure Energy Transition Fund I</t>
  </si>
  <si>
    <t>Francisco Partners VII</t>
  </si>
  <si>
    <t>Whitehorse Liquidity Partners V</t>
  </si>
  <si>
    <t>Permira VIII - 2 SCSp</t>
  </si>
  <si>
    <t>Advent International GPE X-B L.P</t>
  </si>
  <si>
    <t>ICG Senior Debt Partners Fund 5-A (EUR) SCSp</t>
  </si>
  <si>
    <t>MIE III Co-Investment Fund II S.L.P</t>
  </si>
  <si>
    <t>Brookfield Capital Partners Fund VI</t>
  </si>
  <si>
    <t>Bessemer Venture Partners XII Institutional L.P</t>
  </si>
  <si>
    <t>AIOF II Woolly Co-Invest Parallel Fund L.P</t>
  </si>
  <si>
    <t>DIRECT LENDING FUND IV (EUR) SLP</t>
  </si>
  <si>
    <t>Proxima Co-Invest L.P</t>
  </si>
  <si>
    <t>Kartesia Credit Opportunities VI SCS</t>
  </si>
  <si>
    <t>GIP CAPS II REX Co-Investment Fund L.P</t>
  </si>
  <si>
    <t>ArcLight Fund VII AIV L.P</t>
  </si>
  <si>
    <t>Astorg VIII</t>
  </si>
  <si>
    <t>WHLP Kennedy (A) LP</t>
  </si>
  <si>
    <t>CDR XII</t>
  </si>
  <si>
    <t>Global Infrastructure Partners Core C L.P</t>
  </si>
  <si>
    <t>EQT Exeter Industrial Value Fund VI L.P</t>
  </si>
  <si>
    <t>CVC Capital Partners IX (A) L.P</t>
  </si>
  <si>
    <t>Greenfield Partners Fund III LP</t>
  </si>
  <si>
    <t>נדלן מקרקעין להשכרה - סטריט מול רמת ישי</t>
  </si>
  <si>
    <t>נדלן ויוה חדרה</t>
  </si>
  <si>
    <t>השכרה</t>
  </si>
  <si>
    <t>חדרה</t>
  </si>
  <si>
    <t>נדלן אחד העם 56 ת"א</t>
  </si>
  <si>
    <t>אחד העם 56, תל אביב</t>
  </si>
  <si>
    <t>נדלן אלביט נתניה - עלות</t>
  </si>
  <si>
    <t>המחשב 2, איזור תעשיה ספיר, נתניה</t>
  </si>
  <si>
    <t>נדלן מגדל צפירה</t>
  </si>
  <si>
    <t>פינת הרחובות הצפירה, יד חרוצים ואליאשברג, תל אביב</t>
  </si>
  <si>
    <t>נדלן מנועי בית שמש</t>
  </si>
  <si>
    <t>אזור תעשיה מערבי "ברוש", בית שמש</t>
  </si>
  <si>
    <t>נדלן מגדל עלית -עלות</t>
  </si>
  <si>
    <t>זבוטינסקי 6, רמת גן</t>
  </si>
  <si>
    <t>נדלן מרכז דן</t>
  </si>
  <si>
    <t>זבוטינסקי פינת בן גוריון, בני ברק</t>
  </si>
  <si>
    <t>נדלן קמפוס תל השומר מגרש 33</t>
  </si>
  <si>
    <t>תל השומר</t>
  </si>
  <si>
    <t>נדלן קמפוס תל השומר מגרש 36</t>
  </si>
  <si>
    <t>נדלן נדלן אלביט מודיעין</t>
  </si>
  <si>
    <t>אזור התעסוקה הפארק הטכנולוגי, מודיעין</t>
  </si>
  <si>
    <t>נדלן מגדל WE ת"א</t>
  </si>
  <si>
    <t>דרך מנחם בגין תל אביב</t>
  </si>
  <si>
    <t>הלוואות לעמיתים</t>
  </si>
  <si>
    <t>*גורם 115</t>
  </si>
  <si>
    <t>DBRS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</si>
</sst>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_ * #,##0.000000_ ;_ * \-#,##0.000000_ ;_ * &quot;-&quot;??_ ;_ @_ 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" fontId="19" fillId="4" borderId="0" xfId="0" applyNumberFormat="1" applyFont="1" applyFill="1"/>
    <xf numFmtId="166" fontId="19" fillId="4" borderId="0" xfId="0" applyNumberFormat="1" applyFont="1" applyFill="1"/>
    <xf numFmtId="0" fontId="19" fillId="0" borderId="0" xfId="0" applyFont="1"/>
    <xf numFmtId="4" fontId="19" fillId="0" borderId="0" xfId="0" applyNumberFormat="1" applyFont="1"/>
    <xf numFmtId="166" fontId="19" fillId="0" borderId="0" xfId="0" applyNumberFormat="1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7" fontId="0" fillId="0" borderId="0" xfId="11" applyNumberFormat="1" applyFont="1"/>
    <xf numFmtId="4" fontId="9" fillId="0" borderId="0" xfId="0" applyNumberFormat="1" applyFont="1" applyAlignment="1">
      <alignment horizontal="center" wrapText="1"/>
    </xf>
    <xf numFmtId="0" fontId="1" fillId="0" borderId="0" xfId="0" applyFont="1"/>
    <xf numFmtId="166" fontId="0" fillId="0" borderId="0" xfId="0" applyNumberFormat="1"/>
    <xf numFmtId="4" fontId="0" fillId="0" borderId="0" xfId="0" applyNumberFormat="1"/>
    <xf numFmtId="43" fontId="0" fillId="0" borderId="0" xfId="11" applyFont="1" applyFill="1" applyBorder="1"/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horizontal="right" indent="3"/>
    </xf>
    <xf numFmtId="10" fontId="0" fillId="0" borderId="0" xfId="12" applyNumberFormat="1" applyFont="1"/>
    <xf numFmtId="49" fontId="0" fillId="0" borderId="0" xfId="0" applyNumberFormat="1"/>
    <xf numFmtId="10" fontId="21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3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" xfId="12" builtinId="5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67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 s="16" customFormat="1">
      <c r="B1" s="2" t="s">
        <v>0</v>
      </c>
      <c r="C1" s="87">
        <v>45106</v>
      </c>
      <c r="D1" s="15"/>
    </row>
    <row r="2" spans="1:36" s="16" customFormat="1">
      <c r="B2" s="2" t="s">
        <v>1</v>
      </c>
      <c r="C2" s="12" t="s">
        <v>3909</v>
      </c>
      <c r="D2" s="15"/>
    </row>
    <row r="3" spans="1:36" s="16" customFormat="1">
      <c r="B3" s="2" t="s">
        <v>2</v>
      </c>
      <c r="C3" s="26" t="s">
        <v>3910</v>
      </c>
      <c r="D3" s="15"/>
    </row>
    <row r="4" spans="1:36" s="16" customFormat="1">
      <c r="B4" s="2" t="s">
        <v>3</v>
      </c>
      <c r="C4" s="88" t="s">
        <v>197</v>
      </c>
      <c r="D4" s="15"/>
    </row>
    <row r="6" spans="1:36" ht="26.25" customHeight="1">
      <c r="B6" s="102" t="s">
        <v>4</v>
      </c>
      <c r="C6" s="103"/>
      <c r="D6" s="10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289539.29072850541</v>
      </c>
      <c r="D11" s="76">
        <v>0.111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295084.4666260106</v>
      </c>
      <c r="D13" s="78">
        <v>0.11310000000000001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474646.69778901932</v>
      </c>
      <c r="D15" s="78">
        <v>0.182</v>
      </c>
    </row>
    <row r="16" spans="1:36">
      <c r="A16" s="10" t="s">
        <v>13</v>
      </c>
      <c r="B16" s="70" t="s">
        <v>19</v>
      </c>
      <c r="C16" s="77">
        <v>386942.35884006071</v>
      </c>
      <c r="D16" s="78">
        <v>0.14829999999999999</v>
      </c>
    </row>
    <row r="17" spans="1:4">
      <c r="A17" s="10" t="s">
        <v>13</v>
      </c>
      <c r="B17" s="70" t="s">
        <v>195</v>
      </c>
      <c r="C17" s="77">
        <v>316959.86723248352</v>
      </c>
      <c r="D17" s="78">
        <v>0.1215</v>
      </c>
    </row>
    <row r="18" spans="1:4">
      <c r="A18" s="10" t="s">
        <v>13</v>
      </c>
      <c r="B18" s="70" t="s">
        <v>20</v>
      </c>
      <c r="C18" s="77">
        <v>45800.78695004082</v>
      </c>
      <c r="D18" s="78">
        <v>1.7600000000000001E-2</v>
      </c>
    </row>
    <row r="19" spans="1:4">
      <c r="A19" s="10" t="s">
        <v>13</v>
      </c>
      <c r="B19" s="70" t="s">
        <v>21</v>
      </c>
      <c r="C19" s="77">
        <v>52.276313116559997</v>
      </c>
      <c r="D19" s="78">
        <v>0</v>
      </c>
    </row>
    <row r="20" spans="1:4">
      <c r="A20" s="10" t="s">
        <v>13</v>
      </c>
      <c r="B20" s="70" t="s">
        <v>22</v>
      </c>
      <c r="C20" s="77">
        <v>443.9054648</v>
      </c>
      <c r="D20" s="78">
        <v>2.0000000000000001E-4</v>
      </c>
    </row>
    <row r="21" spans="1:4">
      <c r="A21" s="10" t="s">
        <v>13</v>
      </c>
      <c r="B21" s="70" t="s">
        <v>23</v>
      </c>
      <c r="C21" s="77">
        <v>3448.6103879775264</v>
      </c>
      <c r="D21" s="78">
        <v>1.2999999999999999E-3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24566.005321160257</v>
      </c>
      <c r="D26" s="78">
        <v>9.4000000000000004E-3</v>
      </c>
    </row>
    <row r="27" spans="1:4">
      <c r="A27" s="10" t="s">
        <v>13</v>
      </c>
      <c r="B27" s="70" t="s">
        <v>28</v>
      </c>
      <c r="C27" s="77">
        <v>45897.695085622494</v>
      </c>
      <c r="D27" s="78">
        <v>1.7600000000000001E-2</v>
      </c>
    </row>
    <row r="28" spans="1:4">
      <c r="A28" s="10" t="s">
        <v>13</v>
      </c>
      <c r="B28" s="70" t="s">
        <v>29</v>
      </c>
      <c r="C28" s="77">
        <v>387277.78406602453</v>
      </c>
      <c r="D28" s="78">
        <v>0.14849999999999999</v>
      </c>
    </row>
    <row r="29" spans="1:4">
      <c r="A29" s="10" t="s">
        <v>13</v>
      </c>
      <c r="B29" s="70" t="s">
        <v>30</v>
      </c>
      <c r="C29" s="77">
        <v>2.2041166213899999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-15645.941380633769</v>
      </c>
      <c r="D31" s="78">
        <v>-6.0000000000000001E-3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306069.8092322069</v>
      </c>
      <c r="D33" s="78">
        <v>0.1173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24878.140589999999</v>
      </c>
      <c r="D35" s="78">
        <v>9.4999999999999998E-3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22458.234917048419</v>
      </c>
      <c r="D37" s="78">
        <v>8.6E-3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2608422.1922800648</v>
      </c>
      <c r="D42" s="78"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240701.17855783238</v>
      </c>
      <c r="D43" s="78">
        <f>C43/$C$42</f>
        <v>9.2278458322512399E-2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 s="89">
        <v>4.0334000000000003</v>
      </c>
    </row>
    <row r="48" spans="1:4">
      <c r="C48" t="s">
        <v>120</v>
      </c>
      <c r="D48" s="89">
        <v>2.4485999999999999</v>
      </c>
    </row>
    <row r="49" spans="3:4">
      <c r="C49" t="s">
        <v>106</v>
      </c>
      <c r="D49" s="89">
        <v>3.6920000000000002</v>
      </c>
    </row>
    <row r="50" spans="3:4">
      <c r="C50" t="s">
        <v>203</v>
      </c>
      <c r="D50" s="89">
        <v>0.47010000000000002</v>
      </c>
    </row>
    <row r="51" spans="3:4">
      <c r="C51" t="s">
        <v>116</v>
      </c>
      <c r="D51" s="89">
        <v>2.7841999999999998</v>
      </c>
    </row>
    <row r="52" spans="3:4">
      <c r="C52" t="s">
        <v>200</v>
      </c>
      <c r="D52" s="89">
        <v>2.5600999999999999E-2</v>
      </c>
    </row>
    <row r="53" spans="3:4">
      <c r="C53" t="s">
        <v>202</v>
      </c>
      <c r="D53" s="89">
        <v>0.54149999999999998</v>
      </c>
    </row>
    <row r="54" spans="3:4">
      <c r="C54" t="s">
        <v>204</v>
      </c>
      <c r="D54" s="89">
        <v>0.34350000000000003</v>
      </c>
    </row>
    <row r="55" spans="3:4">
      <c r="C55" t="s">
        <v>201</v>
      </c>
      <c r="D55" s="89">
        <v>0.34229999999999999</v>
      </c>
    </row>
    <row r="56" spans="3:4">
      <c r="C56" t="s">
        <v>113</v>
      </c>
      <c r="D56" s="89">
        <v>4.6717000000000004</v>
      </c>
    </row>
    <row r="57" spans="3:4">
      <c r="C57" t="s">
        <v>199</v>
      </c>
      <c r="D57" s="89">
        <v>4.1210000000000004</v>
      </c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</sheetData>
  <sortState xmlns:xlrd2="http://schemas.microsoft.com/office/spreadsheetml/2017/richdata2" ref="A47:BI57">
    <sortCondition ref="C47:C57"/>
  </sortState>
  <mergeCells count="1">
    <mergeCell ref="B6:D6"/>
  </mergeCells>
  <dataValidations count="1">
    <dataValidation allowBlank="1" showInputMessage="1" showErrorMessage="1" sqref="A1:XFD4" xr:uid="{3D3174DE-45FA-4C1B-A35D-E37F7C963140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s="87">
        <v>45106</v>
      </c>
      <c r="E1" s="16"/>
    </row>
    <row r="2" spans="2:61">
      <c r="B2" s="2" t="s">
        <v>1</v>
      </c>
      <c r="C2" s="12" t="s">
        <v>3909</v>
      </c>
      <c r="E2" s="16"/>
    </row>
    <row r="3" spans="2:61">
      <c r="B3" s="2" t="s">
        <v>2</v>
      </c>
      <c r="C3" s="26" t="s">
        <v>3910</v>
      </c>
      <c r="E3" s="16"/>
    </row>
    <row r="4" spans="2:61">
      <c r="B4" s="2" t="s">
        <v>3</v>
      </c>
      <c r="C4" s="88" t="s">
        <v>197</v>
      </c>
      <c r="E4" s="16"/>
    </row>
    <row r="6" spans="2:61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61" ht="26.25" customHeight="1">
      <c r="B7" s="115" t="s">
        <v>98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443.9054648</v>
      </c>
      <c r="J11" s="25"/>
      <c r="K11" s="76">
        <v>1</v>
      </c>
      <c r="L11" s="76">
        <v>2.0000000000000001E-4</v>
      </c>
      <c r="BD11" s="16"/>
      <c r="BE11" s="19"/>
      <c r="BF11" s="16"/>
      <c r="BH11" s="16"/>
    </row>
    <row r="12" spans="2:61">
      <c r="B12" s="79" t="s">
        <v>205</v>
      </c>
      <c r="C12" s="16"/>
      <c r="D12" s="16"/>
      <c r="E12" s="16"/>
      <c r="G12" s="81">
        <v>0</v>
      </c>
      <c r="I12" s="81">
        <v>443.42772000000002</v>
      </c>
      <c r="K12" s="80">
        <v>0.99890000000000001</v>
      </c>
      <c r="L12" s="80">
        <v>2.0000000000000001E-4</v>
      </c>
    </row>
    <row r="13" spans="2:61">
      <c r="B13" s="79" t="s">
        <v>2173</v>
      </c>
      <c r="C13" s="16"/>
      <c r="D13" s="16"/>
      <c r="E13" s="16"/>
      <c r="G13" s="81">
        <v>0</v>
      </c>
      <c r="I13" s="81">
        <v>443.42772000000002</v>
      </c>
      <c r="K13" s="80">
        <v>0.99890000000000001</v>
      </c>
      <c r="L13" s="80">
        <v>2.0000000000000001E-4</v>
      </c>
    </row>
    <row r="14" spans="2:61">
      <c r="B14" t="s">
        <v>2174</v>
      </c>
      <c r="C14" t="s">
        <v>2175</v>
      </c>
      <c r="D14" t="s">
        <v>100</v>
      </c>
      <c r="E14" t="s">
        <v>123</v>
      </c>
      <c r="F14" t="s">
        <v>102</v>
      </c>
      <c r="G14" s="77">
        <v>20.86</v>
      </c>
      <c r="H14" s="77">
        <v>1110200</v>
      </c>
      <c r="I14" s="77">
        <v>231.58771999999999</v>
      </c>
      <c r="J14" s="78">
        <v>0</v>
      </c>
      <c r="K14" s="78">
        <v>0.52170000000000005</v>
      </c>
      <c r="L14" s="78">
        <v>1E-4</v>
      </c>
    </row>
    <row r="15" spans="2:61">
      <c r="B15" t="s">
        <v>2176</v>
      </c>
      <c r="C15" t="s">
        <v>2177</v>
      </c>
      <c r="D15" t="s">
        <v>100</v>
      </c>
      <c r="E15" t="s">
        <v>123</v>
      </c>
      <c r="F15" t="s">
        <v>102</v>
      </c>
      <c r="G15" s="77">
        <v>-20.86</v>
      </c>
      <c r="H15" s="77">
        <v>764000</v>
      </c>
      <c r="I15" s="77">
        <v>-159.37039999999999</v>
      </c>
      <c r="J15" s="78">
        <v>0</v>
      </c>
      <c r="K15" s="78">
        <v>-0.35899999999999999</v>
      </c>
      <c r="L15" s="78">
        <v>-1E-4</v>
      </c>
    </row>
    <row r="16" spans="2:61">
      <c r="B16" t="s">
        <v>2178</v>
      </c>
      <c r="C16" t="s">
        <v>2179</v>
      </c>
      <c r="D16" t="s">
        <v>100</v>
      </c>
      <c r="E16" t="s">
        <v>123</v>
      </c>
      <c r="F16" t="s">
        <v>102</v>
      </c>
      <c r="G16" s="77">
        <v>191.84</v>
      </c>
      <c r="H16" s="77">
        <v>193500</v>
      </c>
      <c r="I16" s="77">
        <v>371.21039999999999</v>
      </c>
      <c r="J16" s="78">
        <v>0</v>
      </c>
      <c r="K16" s="78">
        <v>0.83620000000000005</v>
      </c>
      <c r="L16" s="78">
        <v>1E-4</v>
      </c>
    </row>
    <row r="17" spans="2:12">
      <c r="B17" t="s">
        <v>2180</v>
      </c>
      <c r="C17" t="s">
        <v>2181</v>
      </c>
      <c r="D17" t="s">
        <v>100</v>
      </c>
      <c r="E17" t="s">
        <v>123</v>
      </c>
      <c r="F17" t="s">
        <v>102</v>
      </c>
      <c r="G17" s="77">
        <v>-191.84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s="79" t="s">
        <v>2182</v>
      </c>
      <c r="C18" s="16"/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213</v>
      </c>
      <c r="C19" t="s">
        <v>213</v>
      </c>
      <c r="D19" s="16"/>
      <c r="E19" t="s">
        <v>213</v>
      </c>
      <c r="F19" t="s">
        <v>213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s="79" t="s">
        <v>2183</v>
      </c>
      <c r="C20" s="16"/>
      <c r="D20" s="16"/>
      <c r="E20" s="16"/>
      <c r="G20" s="81">
        <v>0</v>
      </c>
      <c r="I20" s="81">
        <v>0</v>
      </c>
      <c r="K20" s="80">
        <v>0</v>
      </c>
      <c r="L20" s="80">
        <v>0</v>
      </c>
    </row>
    <row r="21" spans="2:12">
      <c r="B21" t="s">
        <v>213</v>
      </c>
      <c r="C21" t="s">
        <v>213</v>
      </c>
      <c r="D21" s="16"/>
      <c r="E21" t="s">
        <v>213</v>
      </c>
      <c r="F21" t="s">
        <v>213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  <c r="L21" s="78">
        <v>0</v>
      </c>
    </row>
    <row r="22" spans="2:12">
      <c r="B22" s="79" t="s">
        <v>939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213</v>
      </c>
      <c r="C23" t="s">
        <v>213</v>
      </c>
      <c r="D23" s="16"/>
      <c r="E23" t="s">
        <v>213</v>
      </c>
      <c r="F23" t="s">
        <v>213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235</v>
      </c>
      <c r="C24" s="16"/>
      <c r="D24" s="16"/>
      <c r="E24" s="16"/>
      <c r="G24" s="81">
        <v>0</v>
      </c>
      <c r="I24" s="81">
        <v>0.47774480000000002</v>
      </c>
      <c r="K24" s="80">
        <v>1.1000000000000001E-3</v>
      </c>
      <c r="L24" s="80">
        <v>0</v>
      </c>
    </row>
    <row r="25" spans="2:12">
      <c r="B25" s="79" t="s">
        <v>2173</v>
      </c>
      <c r="C25" s="16"/>
      <c r="D25" s="16"/>
      <c r="E25" s="16"/>
      <c r="G25" s="81">
        <v>0</v>
      </c>
      <c r="I25" s="81">
        <v>0.47774480000000002</v>
      </c>
      <c r="K25" s="80">
        <v>1.1000000000000001E-3</v>
      </c>
      <c r="L25" s="80">
        <v>0</v>
      </c>
    </row>
    <row r="26" spans="2:12">
      <c r="B26" t="s">
        <v>2184</v>
      </c>
      <c r="C26" t="s">
        <v>2185</v>
      </c>
      <c r="D26" t="s">
        <v>123</v>
      </c>
      <c r="E26" t="s">
        <v>123</v>
      </c>
      <c r="F26" t="s">
        <v>106</v>
      </c>
      <c r="G26" s="77">
        <v>-25.88</v>
      </c>
      <c r="H26" s="77">
        <v>500</v>
      </c>
      <c r="I26" s="77">
        <v>-0.47774480000000002</v>
      </c>
      <c r="J26" s="78">
        <v>0</v>
      </c>
      <c r="K26" s="78">
        <v>-1.1000000000000001E-3</v>
      </c>
      <c r="L26" s="78">
        <v>0</v>
      </c>
    </row>
    <row r="27" spans="2:12">
      <c r="B27" t="s">
        <v>2186</v>
      </c>
      <c r="C27" t="s">
        <v>2187</v>
      </c>
      <c r="D27" t="s">
        <v>123</v>
      </c>
      <c r="E27" t="s">
        <v>123</v>
      </c>
      <c r="F27" t="s">
        <v>106</v>
      </c>
      <c r="G27" s="77">
        <v>25.88</v>
      </c>
      <c r="H27" s="77">
        <v>1000</v>
      </c>
      <c r="I27" s="77">
        <v>0.95548960000000005</v>
      </c>
      <c r="J27" s="78">
        <v>0</v>
      </c>
      <c r="K27" s="78">
        <v>2.2000000000000001E-3</v>
      </c>
      <c r="L27" s="78">
        <v>0</v>
      </c>
    </row>
    <row r="28" spans="2:12">
      <c r="B28" s="79" t="s">
        <v>2188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213</v>
      </c>
      <c r="C29" t="s">
        <v>213</v>
      </c>
      <c r="D29" s="16"/>
      <c r="E29" t="s">
        <v>213</v>
      </c>
      <c r="F29" t="s">
        <v>213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2183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213</v>
      </c>
      <c r="C31" t="s">
        <v>213</v>
      </c>
      <c r="D31" s="16"/>
      <c r="E31" t="s">
        <v>213</v>
      </c>
      <c r="F31" t="s">
        <v>213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2189</v>
      </c>
      <c r="C32" s="16"/>
      <c r="D32" s="16"/>
      <c r="E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213</v>
      </c>
      <c r="C33" t="s">
        <v>213</v>
      </c>
      <c r="D33" s="16"/>
      <c r="E33" t="s">
        <v>213</v>
      </c>
      <c r="F33" t="s">
        <v>213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s="79" t="s">
        <v>939</v>
      </c>
      <c r="C34" s="16"/>
      <c r="D34" s="16"/>
      <c r="E34" s="16"/>
      <c r="G34" s="81">
        <v>0</v>
      </c>
      <c r="I34" s="81">
        <v>0</v>
      </c>
      <c r="K34" s="80">
        <v>0</v>
      </c>
      <c r="L34" s="80">
        <v>0</v>
      </c>
    </row>
    <row r="35" spans="2:12">
      <c r="B35" t="s">
        <v>213</v>
      </c>
      <c r="C35" t="s">
        <v>213</v>
      </c>
      <c r="D35" s="16"/>
      <c r="E35" t="s">
        <v>213</v>
      </c>
      <c r="F35" t="s">
        <v>213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  <c r="L35" s="78">
        <v>0</v>
      </c>
    </row>
    <row r="36" spans="2:12">
      <c r="B36" t="s">
        <v>237</v>
      </c>
      <c r="C36" s="16"/>
      <c r="D36" s="16"/>
      <c r="E36" s="16"/>
    </row>
    <row r="37" spans="2:12">
      <c r="B37" t="s">
        <v>337</v>
      </c>
      <c r="C37" s="16"/>
      <c r="D37" s="16"/>
      <c r="E37" s="16"/>
    </row>
    <row r="38" spans="2:12">
      <c r="B38" t="s">
        <v>338</v>
      </c>
      <c r="C38" s="16"/>
      <c r="D38" s="16"/>
      <c r="E38" s="16"/>
    </row>
    <row r="39" spans="2:12">
      <c r="B39" t="s">
        <v>339</v>
      </c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A1" s="16"/>
      <c r="B1" s="2" t="s">
        <v>0</v>
      </c>
      <c r="C1" s="87">
        <v>45106</v>
      </c>
      <c r="E1" s="16"/>
      <c r="K1" s="16"/>
      <c r="L1" s="16"/>
      <c r="M1" s="16"/>
      <c r="N1" s="16"/>
      <c r="O1" s="16"/>
      <c r="P1" s="16"/>
    </row>
    <row r="2" spans="1:60">
      <c r="A2" s="16"/>
      <c r="B2" s="2" t="s">
        <v>1</v>
      </c>
      <c r="C2" s="12" t="s">
        <v>3909</v>
      </c>
      <c r="E2" s="16"/>
      <c r="K2" s="16"/>
      <c r="L2" s="16"/>
      <c r="M2" s="16"/>
      <c r="N2" s="16"/>
      <c r="O2" s="16"/>
      <c r="P2" s="16"/>
    </row>
    <row r="3" spans="1:60">
      <c r="A3" s="16"/>
      <c r="B3" s="2" t="s">
        <v>2</v>
      </c>
      <c r="C3" s="26" t="s">
        <v>3910</v>
      </c>
      <c r="E3" s="16"/>
      <c r="K3" s="16"/>
      <c r="L3" s="16"/>
      <c r="M3" s="16"/>
      <c r="N3" s="16"/>
      <c r="O3" s="16"/>
      <c r="P3" s="16"/>
    </row>
    <row r="4" spans="1:60">
      <c r="A4" s="16"/>
      <c r="B4" s="2" t="s">
        <v>3</v>
      </c>
      <c r="C4" s="88" t="s">
        <v>197</v>
      </c>
      <c r="E4" s="16"/>
      <c r="K4" s="16"/>
      <c r="L4" s="16"/>
      <c r="M4" s="16"/>
      <c r="N4" s="16"/>
      <c r="O4" s="16"/>
      <c r="P4" s="16"/>
    </row>
    <row r="6" spans="1:60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7"/>
      <c r="BD6" s="16" t="s">
        <v>100</v>
      </c>
      <c r="BF6" s="16" t="s">
        <v>101</v>
      </c>
      <c r="BH6" s="19" t="s">
        <v>102</v>
      </c>
    </row>
    <row r="7" spans="1:60" ht="26.25" customHeight="1">
      <c r="B7" s="115" t="s">
        <v>103</v>
      </c>
      <c r="C7" s="116"/>
      <c r="D7" s="116"/>
      <c r="E7" s="116"/>
      <c r="F7" s="116"/>
      <c r="G7" s="116"/>
      <c r="H7" s="116"/>
      <c r="I7" s="116"/>
      <c r="J7" s="116"/>
      <c r="K7" s="11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382.32</v>
      </c>
      <c r="H11" s="25"/>
      <c r="I11" s="75">
        <v>3448.6103879775264</v>
      </c>
      <c r="J11" s="76">
        <v>1</v>
      </c>
      <c r="K11" s="76">
        <v>1.2999999999999999E-3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205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213</v>
      </c>
      <c r="C13" t="s">
        <v>213</v>
      </c>
      <c r="D13" s="19"/>
      <c r="E13" t="s">
        <v>213</v>
      </c>
      <c r="F13" t="s">
        <v>213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235</v>
      </c>
      <c r="C14" s="19"/>
      <c r="D14" s="19"/>
      <c r="E14" s="19"/>
      <c r="F14" s="19"/>
      <c r="G14" s="81">
        <v>382.32</v>
      </c>
      <c r="H14" s="19"/>
      <c r="I14" s="81">
        <v>3448.6103879775264</v>
      </c>
      <c r="J14" s="80">
        <v>1</v>
      </c>
      <c r="K14" s="80">
        <v>1.2999999999999999E-3</v>
      </c>
      <c r="BF14" s="16" t="s">
        <v>126</v>
      </c>
    </row>
    <row r="15" spans="1:60">
      <c r="B15" t="s">
        <v>2190</v>
      </c>
      <c r="C15" t="s">
        <v>2191</v>
      </c>
      <c r="D15" t="s">
        <v>123</v>
      </c>
      <c r="E15" t="s">
        <v>123</v>
      </c>
      <c r="F15" t="s">
        <v>106</v>
      </c>
      <c r="G15" s="77">
        <v>15.66</v>
      </c>
      <c r="H15" s="77">
        <v>11814.06</v>
      </c>
      <c r="I15" s="77">
        <v>-98.512463789999998</v>
      </c>
      <c r="J15" s="78">
        <v>-2.86E-2</v>
      </c>
      <c r="K15" s="78">
        <v>0</v>
      </c>
      <c r="BF15" s="16" t="s">
        <v>127</v>
      </c>
    </row>
    <row r="16" spans="1:60">
      <c r="B16" t="s">
        <v>2192</v>
      </c>
      <c r="C16" t="s">
        <v>2193</v>
      </c>
      <c r="D16" t="s">
        <v>123</v>
      </c>
      <c r="E16" t="s">
        <v>123</v>
      </c>
      <c r="F16" t="s">
        <v>106</v>
      </c>
      <c r="G16" s="77">
        <v>54.38</v>
      </c>
      <c r="H16" s="77">
        <v>99030</v>
      </c>
      <c r="I16" s="77">
        <v>-241.9485819686</v>
      </c>
      <c r="J16" s="78">
        <v>-7.0199999999999999E-2</v>
      </c>
      <c r="K16" s="78">
        <v>-1E-4</v>
      </c>
      <c r="BF16" s="16" t="s">
        <v>128</v>
      </c>
    </row>
    <row r="17" spans="2:58">
      <c r="B17" t="s">
        <v>2194</v>
      </c>
      <c r="C17" t="s">
        <v>2195</v>
      </c>
      <c r="D17" t="s">
        <v>123</v>
      </c>
      <c r="E17" t="s">
        <v>123</v>
      </c>
      <c r="F17" t="s">
        <v>106</v>
      </c>
      <c r="G17" s="77">
        <v>9.32</v>
      </c>
      <c r="H17" s="77">
        <v>1510025</v>
      </c>
      <c r="I17" s="77">
        <v>137.34668985885099</v>
      </c>
      <c r="J17" s="78">
        <v>3.9800000000000002E-2</v>
      </c>
      <c r="K17" s="78">
        <v>1E-4</v>
      </c>
      <c r="BF17" s="16" t="s">
        <v>129</v>
      </c>
    </row>
    <row r="18" spans="2:58">
      <c r="B18" t="s">
        <v>2196</v>
      </c>
      <c r="C18" t="s">
        <v>2197</v>
      </c>
      <c r="D18" t="s">
        <v>123</v>
      </c>
      <c r="E18" t="s">
        <v>123</v>
      </c>
      <c r="F18" t="s">
        <v>116</v>
      </c>
      <c r="G18" s="77">
        <v>5.13</v>
      </c>
      <c r="H18" s="77">
        <v>120330</v>
      </c>
      <c r="I18" s="77">
        <v>7.3393146548135997</v>
      </c>
      <c r="J18" s="78">
        <v>2.0999999999999999E-3</v>
      </c>
      <c r="K18" s="78">
        <v>0</v>
      </c>
      <c r="BF18" s="16" t="s">
        <v>130</v>
      </c>
    </row>
    <row r="19" spans="2:58">
      <c r="B19" t="s">
        <v>2198</v>
      </c>
      <c r="C19" t="s">
        <v>2199</v>
      </c>
      <c r="D19" t="s">
        <v>123</v>
      </c>
      <c r="E19" t="s">
        <v>123</v>
      </c>
      <c r="F19" t="s">
        <v>106</v>
      </c>
      <c r="G19" s="77">
        <v>255.24</v>
      </c>
      <c r="H19" s="77">
        <v>443575</v>
      </c>
      <c r="I19" s="77">
        <v>3570.5685680973402</v>
      </c>
      <c r="J19" s="78">
        <v>1.0354000000000001</v>
      </c>
      <c r="K19" s="78">
        <v>1.4E-3</v>
      </c>
      <c r="BF19" s="16" t="s">
        <v>131</v>
      </c>
    </row>
    <row r="20" spans="2:58">
      <c r="B20" t="s">
        <v>2200</v>
      </c>
      <c r="C20" t="s">
        <v>2201</v>
      </c>
      <c r="D20" t="s">
        <v>123</v>
      </c>
      <c r="E20" t="s">
        <v>123</v>
      </c>
      <c r="F20" t="s">
        <v>110</v>
      </c>
      <c r="G20" s="77">
        <v>32.85</v>
      </c>
      <c r="H20" s="77">
        <v>45830</v>
      </c>
      <c r="I20" s="77">
        <v>-33.094127889836997</v>
      </c>
      <c r="J20" s="78">
        <v>-9.5999999999999992E-3</v>
      </c>
      <c r="K20" s="78">
        <v>0</v>
      </c>
      <c r="BF20" s="16" t="s">
        <v>132</v>
      </c>
    </row>
    <row r="21" spans="2:58">
      <c r="B21" t="s">
        <v>2202</v>
      </c>
      <c r="C21" t="s">
        <v>2203</v>
      </c>
      <c r="D21" t="s">
        <v>123</v>
      </c>
      <c r="E21" t="s">
        <v>123</v>
      </c>
      <c r="F21" t="s">
        <v>200</v>
      </c>
      <c r="G21" s="77">
        <v>9.74</v>
      </c>
      <c r="H21" s="77">
        <v>229100</v>
      </c>
      <c r="I21" s="77">
        <v>106.910989014959</v>
      </c>
      <c r="J21" s="78">
        <v>3.1E-2</v>
      </c>
      <c r="K21" s="78">
        <v>0</v>
      </c>
      <c r="BF21" s="16" t="s">
        <v>123</v>
      </c>
    </row>
    <row r="22" spans="2:58">
      <c r="B22" t="s">
        <v>237</v>
      </c>
      <c r="C22" s="19"/>
      <c r="D22" s="19"/>
      <c r="E22" s="19"/>
      <c r="F22" s="19"/>
      <c r="G22" s="19"/>
      <c r="H22" s="19"/>
    </row>
    <row r="23" spans="2:58">
      <c r="B23" t="s">
        <v>337</v>
      </c>
      <c r="C23" s="19"/>
      <c r="D23" s="19"/>
      <c r="E23" s="19"/>
      <c r="F23" s="19"/>
      <c r="G23" s="19"/>
      <c r="H23" s="19"/>
    </row>
    <row r="24" spans="2:58">
      <c r="B24" t="s">
        <v>338</v>
      </c>
      <c r="C24" s="19"/>
      <c r="D24" s="19"/>
      <c r="E24" s="19"/>
      <c r="F24" s="19"/>
      <c r="G24" s="19"/>
      <c r="H24" s="19"/>
    </row>
    <row r="25" spans="2:58">
      <c r="B25" t="s">
        <v>339</v>
      </c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topLeftCell="A18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s="87">
        <v>45106</v>
      </c>
    </row>
    <row r="2" spans="2:81">
      <c r="B2" s="2" t="s">
        <v>1</v>
      </c>
      <c r="C2" s="12" t="s">
        <v>3909</v>
      </c>
    </row>
    <row r="3" spans="2:81">
      <c r="B3" s="2" t="s">
        <v>2</v>
      </c>
      <c r="C3" s="26" t="s">
        <v>3910</v>
      </c>
    </row>
    <row r="4" spans="2:81">
      <c r="B4" s="2" t="s">
        <v>3</v>
      </c>
      <c r="C4" s="88" t="s">
        <v>197</v>
      </c>
    </row>
    <row r="6" spans="2:81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</row>
    <row r="7" spans="2:81" ht="26.25" customHeight="1">
      <c r="B7" s="115" t="s">
        <v>133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205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2204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213</v>
      </c>
      <c r="C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2205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213</v>
      </c>
      <c r="C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2206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2207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213</v>
      </c>
      <c r="C19" t="s">
        <v>213</v>
      </c>
      <c r="E19" t="s">
        <v>213</v>
      </c>
      <c r="H19" s="77">
        <v>0</v>
      </c>
      <c r="I19" t="s">
        <v>213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2208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213</v>
      </c>
      <c r="C21" t="s">
        <v>213</v>
      </c>
      <c r="E21" t="s">
        <v>213</v>
      </c>
      <c r="H21" s="77">
        <v>0</v>
      </c>
      <c r="I21" t="s">
        <v>213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2209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213</v>
      </c>
      <c r="C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2210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213</v>
      </c>
      <c r="C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235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2204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213</v>
      </c>
      <c r="C28" t="s">
        <v>213</v>
      </c>
      <c r="E28" t="s">
        <v>213</v>
      </c>
      <c r="H28" s="77">
        <v>0</v>
      </c>
      <c r="I28" t="s">
        <v>213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2205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213</v>
      </c>
      <c r="C30" t="s">
        <v>213</v>
      </c>
      <c r="E30" t="s">
        <v>213</v>
      </c>
      <c r="H30" s="77">
        <v>0</v>
      </c>
      <c r="I30" t="s">
        <v>213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2206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2207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213</v>
      </c>
      <c r="C33" t="s">
        <v>213</v>
      </c>
      <c r="E33" t="s">
        <v>213</v>
      </c>
      <c r="H33" s="77">
        <v>0</v>
      </c>
      <c r="I33" t="s">
        <v>213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2208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213</v>
      </c>
      <c r="C35" t="s">
        <v>213</v>
      </c>
      <c r="E35" t="s">
        <v>213</v>
      </c>
      <c r="H35" s="77">
        <v>0</v>
      </c>
      <c r="I35" t="s">
        <v>213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2209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213</v>
      </c>
      <c r="C37" t="s">
        <v>213</v>
      </c>
      <c r="E37" t="s">
        <v>213</v>
      </c>
      <c r="H37" s="77">
        <v>0</v>
      </c>
      <c r="I37" t="s">
        <v>213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2210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213</v>
      </c>
      <c r="C39" t="s">
        <v>213</v>
      </c>
      <c r="E39" t="s">
        <v>213</v>
      </c>
      <c r="H39" s="77">
        <v>0</v>
      </c>
      <c r="I39" t="s">
        <v>213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237</v>
      </c>
    </row>
    <row r="41" spans="2:17">
      <c r="B41" t="s">
        <v>337</v>
      </c>
    </row>
    <row r="42" spans="2:17">
      <c r="B42" t="s">
        <v>338</v>
      </c>
    </row>
    <row r="43" spans="2:17">
      <c r="B43" t="s">
        <v>339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s="87">
        <v>45106</v>
      </c>
      <c r="D1" s="15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2:72">
      <c r="B2" s="2" t="s">
        <v>1</v>
      </c>
      <c r="C2" s="12" t="s">
        <v>3909</v>
      </c>
      <c r="D2" s="15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2:72">
      <c r="B3" s="2" t="s">
        <v>2</v>
      </c>
      <c r="C3" s="26" t="s">
        <v>3910</v>
      </c>
      <c r="D3" s="15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2:72">
      <c r="B4" s="2" t="s">
        <v>3</v>
      </c>
      <c r="C4" s="88" t="s">
        <v>197</v>
      </c>
      <c r="D4" s="15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6" spans="2:72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7"/>
    </row>
    <row r="7" spans="2:72" ht="26.25" customHeight="1">
      <c r="B7" s="115" t="s">
        <v>69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2211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213</v>
      </c>
      <c r="C14" t="s">
        <v>213</v>
      </c>
      <c r="D14" t="s">
        <v>213</v>
      </c>
      <c r="G14" s="77">
        <v>0</v>
      </c>
      <c r="H14" t="s">
        <v>213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2212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213</v>
      </c>
      <c r="C16" t="s">
        <v>213</v>
      </c>
      <c r="D16" t="s">
        <v>213</v>
      </c>
      <c r="G16" s="77">
        <v>0</v>
      </c>
      <c r="H16" t="s">
        <v>213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2213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G18" s="77">
        <v>0</v>
      </c>
      <c r="H18" t="s">
        <v>213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2214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G20" s="77">
        <v>0</v>
      </c>
      <c r="H20" t="s">
        <v>213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939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213</v>
      </c>
      <c r="C22" t="s">
        <v>213</v>
      </c>
      <c r="D22" t="s">
        <v>213</v>
      </c>
      <c r="G22" s="77">
        <v>0</v>
      </c>
      <c r="H22" t="s">
        <v>213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235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331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G25" s="77">
        <v>0</v>
      </c>
      <c r="H25" t="s">
        <v>213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2215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213</v>
      </c>
      <c r="C27" t="s">
        <v>213</v>
      </c>
      <c r="D27" t="s">
        <v>213</v>
      </c>
      <c r="G27" s="77">
        <v>0</v>
      </c>
      <c r="H27" t="s">
        <v>213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337</v>
      </c>
    </row>
    <row r="29" spans="2:16">
      <c r="B29" t="s">
        <v>338</v>
      </c>
    </row>
    <row r="30" spans="2:16">
      <c r="B30" t="s">
        <v>339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s="87">
        <v>45106</v>
      </c>
      <c r="E1" s="16"/>
      <c r="F1" s="16"/>
    </row>
    <row r="2" spans="2:65">
      <c r="B2" s="2" t="s">
        <v>1</v>
      </c>
      <c r="C2" s="12" t="s">
        <v>3909</v>
      </c>
      <c r="E2" s="16"/>
      <c r="F2" s="16"/>
    </row>
    <row r="3" spans="2:65">
      <c r="B3" s="2" t="s">
        <v>2</v>
      </c>
      <c r="C3" s="26" t="s">
        <v>3910</v>
      </c>
      <c r="E3" s="16"/>
      <c r="F3" s="16"/>
    </row>
    <row r="4" spans="2:65">
      <c r="B4" s="2" t="s">
        <v>3</v>
      </c>
      <c r="C4" s="88" t="s">
        <v>197</v>
      </c>
      <c r="E4" s="16"/>
      <c r="F4" s="16"/>
    </row>
    <row r="6" spans="2:65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</row>
    <row r="7" spans="2:65" ht="26.25" customHeight="1">
      <c r="B7" s="115" t="s">
        <v>82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205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2216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213</v>
      </c>
      <c r="C14" t="s">
        <v>213</v>
      </c>
      <c r="D14" s="16"/>
      <c r="E14" s="16"/>
      <c r="F14" t="s">
        <v>213</v>
      </c>
      <c r="G14" t="s">
        <v>213</v>
      </c>
      <c r="J14" s="77">
        <v>0</v>
      </c>
      <c r="K14" t="s">
        <v>213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2217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J16" s="77">
        <v>0</v>
      </c>
      <c r="K16" t="s">
        <v>213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342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213</v>
      </c>
      <c r="C18" t="s">
        <v>213</v>
      </c>
      <c r="D18" s="16"/>
      <c r="E18" s="16"/>
      <c r="F18" t="s">
        <v>213</v>
      </c>
      <c r="G18" t="s">
        <v>213</v>
      </c>
      <c r="J18" s="77">
        <v>0</v>
      </c>
      <c r="K18" t="s">
        <v>213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939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213</v>
      </c>
      <c r="C20" t="s">
        <v>213</v>
      </c>
      <c r="D20" s="16"/>
      <c r="E20" s="16"/>
      <c r="F20" t="s">
        <v>213</v>
      </c>
      <c r="G20" t="s">
        <v>213</v>
      </c>
      <c r="J20" s="77">
        <v>0</v>
      </c>
      <c r="K20" t="s">
        <v>213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235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2218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213</v>
      </c>
      <c r="C23" t="s">
        <v>213</v>
      </c>
      <c r="D23" s="16"/>
      <c r="E23" s="16"/>
      <c r="F23" t="s">
        <v>213</v>
      </c>
      <c r="G23" t="s">
        <v>213</v>
      </c>
      <c r="J23" s="77">
        <v>0</v>
      </c>
      <c r="K23" t="s">
        <v>213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2219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213</v>
      </c>
      <c r="C25" t="s">
        <v>213</v>
      </c>
      <c r="D25" s="16"/>
      <c r="E25" s="16"/>
      <c r="F25" t="s">
        <v>213</v>
      </c>
      <c r="G25" t="s">
        <v>213</v>
      </c>
      <c r="J25" s="77">
        <v>0</v>
      </c>
      <c r="K25" t="s">
        <v>213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237</v>
      </c>
      <c r="D26" s="16"/>
      <c r="E26" s="16"/>
      <c r="F26" s="16"/>
    </row>
    <row r="27" spans="2:19">
      <c r="B27" t="s">
        <v>337</v>
      </c>
      <c r="D27" s="16"/>
      <c r="E27" s="16"/>
      <c r="F27" s="16"/>
    </row>
    <row r="28" spans="2:19">
      <c r="B28" t="s">
        <v>338</v>
      </c>
      <c r="D28" s="16"/>
      <c r="E28" s="16"/>
      <c r="F28" s="16"/>
    </row>
    <row r="29" spans="2:19">
      <c r="B29" t="s">
        <v>339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topLeftCell="D9" workbookViewId="0">
      <selection activeCell="H34" sqref="H3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s="87">
        <v>45106</v>
      </c>
      <c r="E1" s="16"/>
    </row>
    <row r="2" spans="2:81">
      <c r="B2" s="2" t="s">
        <v>1</v>
      </c>
      <c r="C2" s="12" t="s">
        <v>3909</v>
      </c>
      <c r="E2" s="16"/>
    </row>
    <row r="3" spans="2:81">
      <c r="B3" s="2" t="s">
        <v>2</v>
      </c>
      <c r="C3" s="26" t="s">
        <v>3910</v>
      </c>
      <c r="E3" s="16"/>
    </row>
    <row r="4" spans="2:81">
      <c r="B4" s="2" t="s">
        <v>3</v>
      </c>
      <c r="C4" s="88" t="s">
        <v>197</v>
      </c>
      <c r="E4" s="16"/>
    </row>
    <row r="6" spans="2:81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</row>
    <row r="7" spans="2:81" ht="26.25" customHeight="1">
      <c r="B7" s="115" t="s">
        <v>89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5.8</v>
      </c>
      <c r="K11" s="7"/>
      <c r="L11" s="7"/>
      <c r="M11" s="76">
        <v>3.7499999999999999E-2</v>
      </c>
      <c r="N11" s="75">
        <v>21370025.079999998</v>
      </c>
      <c r="O11" s="7"/>
      <c r="P11" s="75">
        <v>24566.005321160257</v>
      </c>
      <c r="Q11" s="7"/>
      <c r="R11" s="76">
        <v>1</v>
      </c>
      <c r="S11" s="76">
        <v>9.4000000000000004E-3</v>
      </c>
      <c r="T11" s="35"/>
      <c r="BZ11" s="16"/>
      <c r="CC11" s="16"/>
    </row>
    <row r="12" spans="2:81">
      <c r="B12" s="79" t="s">
        <v>205</v>
      </c>
      <c r="C12" s="16"/>
      <c r="D12" s="16"/>
      <c r="E12" s="16"/>
      <c r="J12" s="81">
        <v>5.33</v>
      </c>
      <c r="M12" s="80">
        <v>3.5799999999999998E-2</v>
      </c>
      <c r="N12" s="81">
        <v>20645501.77</v>
      </c>
      <c r="P12" s="81">
        <v>22892.322955998054</v>
      </c>
      <c r="R12" s="80">
        <v>0.93189999999999995</v>
      </c>
      <c r="S12" s="80">
        <v>8.8000000000000005E-3</v>
      </c>
    </row>
    <row r="13" spans="2:81">
      <c r="B13" s="79" t="s">
        <v>2216</v>
      </c>
      <c r="C13" s="16"/>
      <c r="D13" s="16"/>
      <c r="E13" s="16"/>
      <c r="J13" s="81">
        <v>7.21</v>
      </c>
      <c r="M13" s="80">
        <v>2.5700000000000001E-2</v>
      </c>
      <c r="N13" s="81">
        <v>10956740.65</v>
      </c>
      <c r="P13" s="81">
        <v>13984.424468040654</v>
      </c>
      <c r="R13" s="80">
        <v>0.56930000000000003</v>
      </c>
      <c r="S13" s="80">
        <v>5.4000000000000003E-3</v>
      </c>
    </row>
    <row r="14" spans="2:81">
      <c r="B14" t="s">
        <v>2220</v>
      </c>
      <c r="C14" t="s">
        <v>2221</v>
      </c>
      <c r="D14" t="s">
        <v>123</v>
      </c>
      <c r="E14" t="s">
        <v>358</v>
      </c>
      <c r="F14" t="s">
        <v>127</v>
      </c>
      <c r="G14" t="s">
        <v>208</v>
      </c>
      <c r="H14" t="s">
        <v>209</v>
      </c>
      <c r="I14" s="95">
        <v>39076</v>
      </c>
      <c r="J14" s="77">
        <v>6.03</v>
      </c>
      <c r="K14" t="s">
        <v>102</v>
      </c>
      <c r="L14" s="78">
        <v>4.9000000000000002E-2</v>
      </c>
      <c r="M14" s="78">
        <v>2.4799999999999999E-2</v>
      </c>
      <c r="N14" s="77">
        <v>2333435.3199999998</v>
      </c>
      <c r="O14" s="77">
        <v>156.69999999999999</v>
      </c>
      <c r="P14" s="77">
        <v>3656.4931464400001</v>
      </c>
      <c r="Q14" s="78">
        <v>1.4E-3</v>
      </c>
      <c r="R14" s="78">
        <v>0.14879999999999999</v>
      </c>
      <c r="S14" s="78">
        <v>1.4E-3</v>
      </c>
      <c r="W14" s="101"/>
    </row>
    <row r="15" spans="2:81">
      <c r="B15" t="s">
        <v>2222</v>
      </c>
      <c r="C15" t="s">
        <v>2223</v>
      </c>
      <c r="D15" t="s">
        <v>123</v>
      </c>
      <c r="E15" t="s">
        <v>358</v>
      </c>
      <c r="F15" t="s">
        <v>127</v>
      </c>
      <c r="G15" t="s">
        <v>208</v>
      </c>
      <c r="H15" t="s">
        <v>209</v>
      </c>
      <c r="I15" s="95">
        <v>40738</v>
      </c>
      <c r="J15" s="77">
        <v>9.7799999999999994</v>
      </c>
      <c r="K15" t="s">
        <v>102</v>
      </c>
      <c r="L15" s="78">
        <v>4.1000000000000002E-2</v>
      </c>
      <c r="M15" s="78">
        <v>2.4799999999999999E-2</v>
      </c>
      <c r="N15" s="77">
        <v>4762638.24</v>
      </c>
      <c r="O15" s="77">
        <v>137.79</v>
      </c>
      <c r="P15" s="77">
        <v>6562.4392308959996</v>
      </c>
      <c r="Q15" s="78">
        <v>1.2999999999999999E-3</v>
      </c>
      <c r="R15" s="78">
        <v>0.2671</v>
      </c>
      <c r="S15" s="78">
        <v>2.5000000000000001E-3</v>
      </c>
      <c r="W15" s="101"/>
    </row>
    <row r="16" spans="2:81">
      <c r="B16" t="s">
        <v>2224</v>
      </c>
      <c r="C16" t="s">
        <v>2225</v>
      </c>
      <c r="D16" t="s">
        <v>123</v>
      </c>
      <c r="E16" t="s">
        <v>2226</v>
      </c>
      <c r="F16" t="s">
        <v>743</v>
      </c>
      <c r="G16" t="s">
        <v>208</v>
      </c>
      <c r="H16" t="s">
        <v>209</v>
      </c>
      <c r="I16" s="95">
        <v>42795</v>
      </c>
      <c r="J16" s="77">
        <v>5.3</v>
      </c>
      <c r="K16" t="s">
        <v>102</v>
      </c>
      <c r="L16" s="78">
        <v>2.1399999999999999E-2</v>
      </c>
      <c r="M16" s="78">
        <v>1.9599999999999999E-2</v>
      </c>
      <c r="N16" s="77">
        <v>1566813.76</v>
      </c>
      <c r="O16" s="77">
        <v>113.83</v>
      </c>
      <c r="P16" s="77">
        <v>1783.5041030079999</v>
      </c>
      <c r="Q16" s="78">
        <v>3.7000000000000002E-3</v>
      </c>
      <c r="R16" s="78">
        <v>7.2599999999999998E-2</v>
      </c>
      <c r="S16" s="78">
        <v>6.9999999999999999E-4</v>
      </c>
      <c r="W16" s="101"/>
    </row>
    <row r="17" spans="2:23">
      <c r="B17" t="s">
        <v>2227</v>
      </c>
      <c r="C17" t="s">
        <v>2228</v>
      </c>
      <c r="D17" t="s">
        <v>123</v>
      </c>
      <c r="E17" t="s">
        <v>347</v>
      </c>
      <c r="F17" t="s">
        <v>348</v>
      </c>
      <c r="G17" t="s">
        <v>395</v>
      </c>
      <c r="H17" t="s">
        <v>209</v>
      </c>
      <c r="I17" s="95">
        <v>36489</v>
      </c>
      <c r="J17" s="77">
        <v>3.09</v>
      </c>
      <c r="K17" t="s">
        <v>102</v>
      </c>
      <c r="L17" s="78">
        <v>6.0499999999999998E-2</v>
      </c>
      <c r="M17" s="78">
        <v>1.6799999999999999E-2</v>
      </c>
      <c r="N17" s="77">
        <v>899.59</v>
      </c>
      <c r="O17" s="77">
        <v>173.84</v>
      </c>
      <c r="P17" s="77">
        <v>1.5638472560000001</v>
      </c>
      <c r="Q17" s="78">
        <v>0</v>
      </c>
      <c r="R17" s="78">
        <v>1E-4</v>
      </c>
      <c r="S17" s="78">
        <v>0</v>
      </c>
      <c r="W17" s="101"/>
    </row>
    <row r="18" spans="2:23">
      <c r="B18" t="s">
        <v>2229</v>
      </c>
      <c r="C18" t="s">
        <v>2230</v>
      </c>
      <c r="D18" t="s">
        <v>123</v>
      </c>
      <c r="E18" t="s">
        <v>394</v>
      </c>
      <c r="F18" t="s">
        <v>127</v>
      </c>
      <c r="G18" t="s">
        <v>395</v>
      </c>
      <c r="H18" t="s">
        <v>209</v>
      </c>
      <c r="I18" s="95">
        <v>39084</v>
      </c>
      <c r="J18" s="77">
        <v>1.93</v>
      </c>
      <c r="K18" t="s">
        <v>102</v>
      </c>
      <c r="L18" s="78">
        <v>5.6000000000000001E-2</v>
      </c>
      <c r="M18" s="78">
        <v>2.47E-2</v>
      </c>
      <c r="N18" s="77">
        <v>432774.40000000002</v>
      </c>
      <c r="O18" s="77">
        <v>141.53</v>
      </c>
      <c r="P18" s="77">
        <v>612.50560831999996</v>
      </c>
      <c r="Q18" s="78">
        <v>1E-3</v>
      </c>
      <c r="R18" s="78">
        <v>2.4899999999999999E-2</v>
      </c>
      <c r="S18" s="78">
        <v>2.0000000000000001E-4</v>
      </c>
      <c r="W18" s="101"/>
    </row>
    <row r="19" spans="2:23">
      <c r="B19" t="s">
        <v>2231</v>
      </c>
      <c r="C19" t="s">
        <v>2232</v>
      </c>
      <c r="D19" t="s">
        <v>123</v>
      </c>
      <c r="E19" t="s">
        <v>2233</v>
      </c>
      <c r="F19" t="s">
        <v>348</v>
      </c>
      <c r="G19" t="s">
        <v>525</v>
      </c>
      <c r="H19" t="s">
        <v>150</v>
      </c>
      <c r="I19" s="95">
        <v>44381</v>
      </c>
      <c r="J19" s="77">
        <v>2.97</v>
      </c>
      <c r="K19" t="s">
        <v>102</v>
      </c>
      <c r="L19" s="78">
        <v>8.5000000000000006E-3</v>
      </c>
      <c r="M19" s="78">
        <v>4.2799999999999998E-2</v>
      </c>
      <c r="N19" s="77">
        <v>1306588.7</v>
      </c>
      <c r="O19" s="77">
        <v>99.04</v>
      </c>
      <c r="P19" s="77">
        <v>1294.04544848</v>
      </c>
      <c r="Q19" s="78">
        <v>4.1000000000000003E-3</v>
      </c>
      <c r="R19" s="78">
        <v>5.2699999999999997E-2</v>
      </c>
      <c r="S19" s="78">
        <v>5.0000000000000001E-4</v>
      </c>
      <c r="W19" s="101"/>
    </row>
    <row r="20" spans="2:23">
      <c r="B20" t="s">
        <v>2234</v>
      </c>
      <c r="C20" t="s">
        <v>2235</v>
      </c>
      <c r="D20" t="s">
        <v>123</v>
      </c>
      <c r="E20" t="s">
        <v>2236</v>
      </c>
      <c r="F20" t="s">
        <v>112</v>
      </c>
      <c r="G20" t="s">
        <v>213</v>
      </c>
      <c r="H20" t="s">
        <v>214</v>
      </c>
      <c r="I20" s="95">
        <v>39104</v>
      </c>
      <c r="J20" s="77">
        <v>1.5</v>
      </c>
      <c r="K20" t="s">
        <v>102</v>
      </c>
      <c r="L20" s="78">
        <v>5.6000000000000001E-2</v>
      </c>
      <c r="M20" s="78">
        <v>1E-4</v>
      </c>
      <c r="N20" s="77">
        <v>553590.64</v>
      </c>
      <c r="O20" s="77">
        <v>13.344352000000001</v>
      </c>
      <c r="P20" s="77">
        <v>73.873083640652794</v>
      </c>
      <c r="Q20" s="78">
        <v>1.5E-3</v>
      </c>
      <c r="R20" s="78">
        <v>3.0000000000000001E-3</v>
      </c>
      <c r="S20" s="78">
        <v>0</v>
      </c>
      <c r="W20" s="101"/>
    </row>
    <row r="21" spans="2:23">
      <c r="B21" s="79" t="s">
        <v>2217</v>
      </c>
      <c r="C21" s="16"/>
      <c r="D21" s="16"/>
      <c r="E21" s="16"/>
      <c r="I21" s="101"/>
      <c r="J21" s="81">
        <v>2.38</v>
      </c>
      <c r="M21" s="80">
        <v>5.1799999999999999E-2</v>
      </c>
      <c r="N21" s="81">
        <v>9677163.1199999992</v>
      </c>
      <c r="P21" s="81">
        <v>8861.4860893950008</v>
      </c>
      <c r="R21" s="80">
        <v>0.36070000000000002</v>
      </c>
      <c r="S21" s="80">
        <v>3.3999999999999998E-3</v>
      </c>
    </row>
    <row r="22" spans="2:23">
      <c r="B22" t="s">
        <v>2237</v>
      </c>
      <c r="C22" t="s">
        <v>2238</v>
      </c>
      <c r="D22" t="s">
        <v>123</v>
      </c>
      <c r="E22" t="s">
        <v>2226</v>
      </c>
      <c r="F22" t="s">
        <v>743</v>
      </c>
      <c r="G22" t="s">
        <v>208</v>
      </c>
      <c r="H22" t="s">
        <v>209</v>
      </c>
      <c r="I22" s="95">
        <v>42795</v>
      </c>
      <c r="J22" s="77">
        <v>1.65</v>
      </c>
      <c r="K22" t="s">
        <v>102</v>
      </c>
      <c r="L22" s="78">
        <v>2.5000000000000001E-2</v>
      </c>
      <c r="M22" s="78">
        <v>4.9599999999999998E-2</v>
      </c>
      <c r="N22" s="77">
        <v>2071807.24</v>
      </c>
      <c r="O22" s="77">
        <v>96.86</v>
      </c>
      <c r="P22" s="77">
        <v>2006.7524926640001</v>
      </c>
      <c r="Q22" s="78">
        <v>5.1000000000000004E-3</v>
      </c>
      <c r="R22" s="78">
        <v>8.1699999999999995E-2</v>
      </c>
      <c r="S22" s="78">
        <v>8.0000000000000004E-4</v>
      </c>
      <c r="W22" s="101"/>
    </row>
    <row r="23" spans="2:23">
      <c r="B23" t="s">
        <v>2239</v>
      </c>
      <c r="C23" t="s">
        <v>2240</v>
      </c>
      <c r="D23" t="s">
        <v>123</v>
      </c>
      <c r="E23" t="s">
        <v>2226</v>
      </c>
      <c r="F23" t="s">
        <v>743</v>
      </c>
      <c r="G23" t="s">
        <v>208</v>
      </c>
      <c r="H23" t="s">
        <v>209</v>
      </c>
      <c r="I23" s="95">
        <v>42795</v>
      </c>
      <c r="J23" s="77">
        <v>4.84</v>
      </c>
      <c r="K23" t="s">
        <v>102</v>
      </c>
      <c r="L23" s="78">
        <v>3.7400000000000003E-2</v>
      </c>
      <c r="M23" s="78">
        <v>5.04E-2</v>
      </c>
      <c r="N23" s="77">
        <v>908946.61</v>
      </c>
      <c r="O23" s="77">
        <v>95.21</v>
      </c>
      <c r="P23" s="77">
        <v>865.40806738100002</v>
      </c>
      <c r="Q23" s="78">
        <v>1.2999999999999999E-3</v>
      </c>
      <c r="R23" s="78">
        <v>3.5200000000000002E-2</v>
      </c>
      <c r="S23" s="78">
        <v>2.9999999999999997E-4</v>
      </c>
      <c r="W23" s="101"/>
    </row>
    <row r="24" spans="2:23">
      <c r="B24" t="s">
        <v>2241</v>
      </c>
      <c r="C24" t="s">
        <v>2242</v>
      </c>
      <c r="D24" t="s">
        <v>123</v>
      </c>
      <c r="E24" t="s">
        <v>2243</v>
      </c>
      <c r="F24" t="s">
        <v>365</v>
      </c>
      <c r="G24" t="s">
        <v>484</v>
      </c>
      <c r="H24" t="s">
        <v>150</v>
      </c>
      <c r="I24" s="95">
        <v>42598</v>
      </c>
      <c r="J24" s="77">
        <v>2.48</v>
      </c>
      <c r="K24" t="s">
        <v>102</v>
      </c>
      <c r="L24" s="78">
        <v>3.1E-2</v>
      </c>
      <c r="M24" s="78">
        <v>5.2400000000000002E-2</v>
      </c>
      <c r="N24" s="77">
        <v>2526693.21</v>
      </c>
      <c r="O24" s="77">
        <v>95.79</v>
      </c>
      <c r="P24" s="77">
        <v>2420.3194258590001</v>
      </c>
      <c r="Q24" s="78">
        <v>3.5999999999999999E-3</v>
      </c>
      <c r="R24" s="78">
        <v>9.8500000000000004E-2</v>
      </c>
      <c r="S24" s="78">
        <v>8.9999999999999998E-4</v>
      </c>
      <c r="W24" s="101"/>
    </row>
    <row r="25" spans="2:23">
      <c r="B25" t="s">
        <v>2244</v>
      </c>
      <c r="C25" t="s">
        <v>2245</v>
      </c>
      <c r="D25" t="s">
        <v>123</v>
      </c>
      <c r="E25" t="s">
        <v>1302</v>
      </c>
      <c r="F25" t="s">
        <v>716</v>
      </c>
      <c r="G25" t="s">
        <v>520</v>
      </c>
      <c r="H25" t="s">
        <v>209</v>
      </c>
      <c r="I25" s="95">
        <v>44007</v>
      </c>
      <c r="J25" s="77">
        <v>3.94</v>
      </c>
      <c r="K25" t="s">
        <v>102</v>
      </c>
      <c r="L25" s="78">
        <v>3.3500000000000002E-2</v>
      </c>
      <c r="M25" s="78">
        <v>6.6500000000000004E-2</v>
      </c>
      <c r="N25" s="77">
        <v>1503191.15</v>
      </c>
      <c r="O25" s="77">
        <v>88.33</v>
      </c>
      <c r="P25" s="77">
        <v>1327.768742795</v>
      </c>
      <c r="Q25" s="78">
        <v>1.9E-3</v>
      </c>
      <c r="R25" s="78">
        <v>5.3999999999999999E-2</v>
      </c>
      <c r="S25" s="78">
        <v>5.0000000000000001E-4</v>
      </c>
      <c r="W25" s="101"/>
    </row>
    <row r="26" spans="2:23">
      <c r="B26" t="s">
        <v>2246</v>
      </c>
      <c r="C26" t="s">
        <v>2247</v>
      </c>
      <c r="D26" t="s">
        <v>123</v>
      </c>
      <c r="E26" t="s">
        <v>2248</v>
      </c>
      <c r="F26" t="s">
        <v>365</v>
      </c>
      <c r="G26" t="s">
        <v>607</v>
      </c>
      <c r="H26" t="s">
        <v>209</v>
      </c>
      <c r="I26" s="95">
        <v>43310</v>
      </c>
      <c r="J26" s="77">
        <v>1.41</v>
      </c>
      <c r="K26" t="s">
        <v>102</v>
      </c>
      <c r="L26" s="78">
        <v>3.5499999999999997E-2</v>
      </c>
      <c r="M26" s="78">
        <v>6.0199999999999997E-2</v>
      </c>
      <c r="N26" s="77">
        <v>1692822.26</v>
      </c>
      <c r="O26" s="77">
        <v>98.46</v>
      </c>
      <c r="P26" s="77">
        <v>1666.7527971960001</v>
      </c>
      <c r="Q26" s="78">
        <v>6.3E-3</v>
      </c>
      <c r="R26" s="78">
        <v>6.7799999999999999E-2</v>
      </c>
      <c r="S26" s="78">
        <v>5.9999999999999995E-4</v>
      </c>
      <c r="W26" s="101"/>
    </row>
    <row r="27" spans="2:23">
      <c r="B27" t="s">
        <v>2249</v>
      </c>
      <c r="C27" t="s">
        <v>2250</v>
      </c>
      <c r="D27" t="s">
        <v>123</v>
      </c>
      <c r="E27" t="s">
        <v>722</v>
      </c>
      <c r="F27" t="s">
        <v>664</v>
      </c>
      <c r="G27" t="s">
        <v>213</v>
      </c>
      <c r="H27" t="s">
        <v>214</v>
      </c>
      <c r="I27" s="95">
        <v>44074</v>
      </c>
      <c r="J27" s="77">
        <v>0.01</v>
      </c>
      <c r="K27" t="s">
        <v>102</v>
      </c>
      <c r="L27" s="78">
        <v>0</v>
      </c>
      <c r="M27" s="78">
        <v>1E-4</v>
      </c>
      <c r="N27" s="77">
        <v>973702.65</v>
      </c>
      <c r="O27" s="77">
        <v>59</v>
      </c>
      <c r="P27" s="77">
        <v>574.48456350000004</v>
      </c>
      <c r="Q27" s="78">
        <v>1.6999999999999999E-3</v>
      </c>
      <c r="R27" s="78">
        <v>2.3400000000000001E-2</v>
      </c>
      <c r="S27" s="78">
        <v>2.0000000000000001E-4</v>
      </c>
      <c r="W27" s="101"/>
    </row>
    <row r="28" spans="2:23">
      <c r="B28" s="79" t="s">
        <v>342</v>
      </c>
      <c r="C28" s="16"/>
      <c r="D28" s="16"/>
      <c r="E28" s="16"/>
      <c r="I28" s="101"/>
      <c r="J28" s="81">
        <v>1.92</v>
      </c>
      <c r="M28" s="80">
        <v>5.7299999999999997E-2</v>
      </c>
      <c r="N28" s="81">
        <v>11598</v>
      </c>
      <c r="P28" s="81">
        <v>46.4123985624</v>
      </c>
      <c r="R28" s="80">
        <v>1.9E-3</v>
      </c>
      <c r="S28" s="80">
        <v>0</v>
      </c>
    </row>
    <row r="29" spans="2:23">
      <c r="B29" t="s">
        <v>2251</v>
      </c>
      <c r="C29" t="s">
        <v>2252</v>
      </c>
      <c r="D29" t="s">
        <v>123</v>
      </c>
      <c r="E29" t="s">
        <v>2253</v>
      </c>
      <c r="F29" t="s">
        <v>112</v>
      </c>
      <c r="G29" t="s">
        <v>380</v>
      </c>
      <c r="H29" t="s">
        <v>150</v>
      </c>
      <c r="I29" s="95">
        <v>38118</v>
      </c>
      <c r="J29" s="77">
        <v>1.92</v>
      </c>
      <c r="K29" t="s">
        <v>106</v>
      </c>
      <c r="L29" s="78">
        <v>7.9699999999999993E-2</v>
      </c>
      <c r="M29" s="78">
        <v>5.7299999999999997E-2</v>
      </c>
      <c r="N29" s="77">
        <v>11598</v>
      </c>
      <c r="O29" s="77">
        <v>108.39</v>
      </c>
      <c r="P29" s="77">
        <v>46.4123985624</v>
      </c>
      <c r="Q29" s="78">
        <v>1E-4</v>
      </c>
      <c r="R29" s="78">
        <v>1.9E-3</v>
      </c>
      <c r="S29" s="78">
        <v>0</v>
      </c>
      <c r="W29" s="101"/>
    </row>
    <row r="30" spans="2:23">
      <c r="B30" s="79" t="s">
        <v>939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23">
      <c r="B31" t="s">
        <v>213</v>
      </c>
      <c r="C31" t="s">
        <v>213</v>
      </c>
      <c r="D31" s="16"/>
      <c r="E31" s="16"/>
      <c r="F31" t="s">
        <v>213</v>
      </c>
      <c r="G31" t="s">
        <v>213</v>
      </c>
      <c r="J31" s="77">
        <v>0</v>
      </c>
      <c r="K31" t="s">
        <v>213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23">
      <c r="B32" s="79" t="s">
        <v>235</v>
      </c>
      <c r="C32" s="16"/>
      <c r="D32" s="16"/>
      <c r="E32" s="16"/>
      <c r="J32" s="81">
        <v>12.31</v>
      </c>
      <c r="M32" s="80">
        <v>5.96E-2</v>
      </c>
      <c r="N32" s="81">
        <v>724523.31</v>
      </c>
      <c r="P32" s="81">
        <v>1673.682365162206</v>
      </c>
      <c r="R32" s="80">
        <v>6.8099999999999994E-2</v>
      </c>
      <c r="S32" s="80">
        <v>5.9999999999999995E-4</v>
      </c>
    </row>
    <row r="33" spans="2:19">
      <c r="B33" s="79" t="s">
        <v>343</v>
      </c>
      <c r="C33" s="16"/>
      <c r="D33" s="16"/>
      <c r="E33" s="16"/>
      <c r="J33" s="81">
        <v>0</v>
      </c>
      <c r="M33" s="80">
        <v>0</v>
      </c>
      <c r="N33" s="81">
        <v>0</v>
      </c>
      <c r="P33" s="81">
        <v>0</v>
      </c>
      <c r="R33" s="80">
        <v>0</v>
      </c>
      <c r="S33" s="80">
        <v>0</v>
      </c>
    </row>
    <row r="34" spans="2:19">
      <c r="B34" t="s">
        <v>213</v>
      </c>
      <c r="C34" t="s">
        <v>213</v>
      </c>
      <c r="D34" s="16"/>
      <c r="E34" s="16"/>
      <c r="F34" t="s">
        <v>213</v>
      </c>
      <c r="G34" t="s">
        <v>213</v>
      </c>
      <c r="J34" s="77">
        <v>0</v>
      </c>
      <c r="K34" t="s">
        <v>213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  <c r="S34" s="78">
        <v>0</v>
      </c>
    </row>
    <row r="35" spans="2:19">
      <c r="B35" s="79" t="s">
        <v>344</v>
      </c>
      <c r="C35" s="16"/>
      <c r="D35" s="16"/>
      <c r="E35" s="16"/>
      <c r="J35" s="81">
        <v>12.31</v>
      </c>
      <c r="M35" s="80">
        <v>5.96E-2</v>
      </c>
      <c r="N35" s="81">
        <v>724523.31</v>
      </c>
      <c r="P35" s="81">
        <v>1673.682365162206</v>
      </c>
      <c r="R35" s="80">
        <v>6.8099999999999994E-2</v>
      </c>
      <c r="S35" s="80">
        <v>5.9999999999999995E-4</v>
      </c>
    </row>
    <row r="36" spans="2:19">
      <c r="B36" t="s">
        <v>2254</v>
      </c>
      <c r="C36" t="s">
        <v>2255</v>
      </c>
      <c r="D36" t="s">
        <v>942</v>
      </c>
      <c r="E36" t="s">
        <v>2256</v>
      </c>
      <c r="F36" t="s">
        <v>1005</v>
      </c>
      <c r="G36" t="s">
        <v>1123</v>
      </c>
      <c r="H36" t="s">
        <v>945</v>
      </c>
      <c r="I36" s="95">
        <v>42206</v>
      </c>
      <c r="J36" s="77">
        <v>14.34</v>
      </c>
      <c r="K36" t="s">
        <v>116</v>
      </c>
      <c r="L36" s="78">
        <v>4.5600000000000002E-2</v>
      </c>
      <c r="M36" s="78">
        <v>6.25E-2</v>
      </c>
      <c r="N36" s="77">
        <v>387626.39</v>
      </c>
      <c r="O36" s="77">
        <v>79.779999999999959</v>
      </c>
      <c r="P36" s="77">
        <v>861.00921136131603</v>
      </c>
      <c r="Q36" s="78">
        <v>2.3E-3</v>
      </c>
      <c r="R36" s="78">
        <v>3.5000000000000003E-2</v>
      </c>
      <c r="S36" s="78">
        <v>2.9999999999999997E-4</v>
      </c>
    </row>
    <row r="37" spans="2:19">
      <c r="B37" t="s">
        <v>2257</v>
      </c>
      <c r="C37" t="s">
        <v>2258</v>
      </c>
      <c r="D37" t="s">
        <v>123</v>
      </c>
      <c r="E37" t="s">
        <v>2259</v>
      </c>
      <c r="F37" t="s">
        <v>1005</v>
      </c>
      <c r="G37" t="s">
        <v>1226</v>
      </c>
      <c r="H37" s="91" t="s">
        <v>4145</v>
      </c>
      <c r="I37" s="95">
        <v>42408</v>
      </c>
      <c r="J37" s="77">
        <v>10.15</v>
      </c>
      <c r="K37" t="s">
        <v>116</v>
      </c>
      <c r="L37" s="78">
        <v>3.95E-2</v>
      </c>
      <c r="M37" s="78">
        <v>5.6500000000000002E-2</v>
      </c>
      <c r="N37" s="77">
        <v>336896.92</v>
      </c>
      <c r="O37" s="77">
        <v>86.640000000000043</v>
      </c>
      <c r="P37" s="77">
        <v>812.67315380088996</v>
      </c>
      <c r="Q37" s="78">
        <v>8.9999999999999998E-4</v>
      </c>
      <c r="R37" s="78">
        <v>3.3099999999999997E-2</v>
      </c>
      <c r="S37" s="78">
        <v>2.9999999999999997E-4</v>
      </c>
    </row>
    <row r="38" spans="2:19">
      <c r="B38" t="s">
        <v>237</v>
      </c>
      <c r="C38" s="16"/>
      <c r="D38" s="16"/>
      <c r="E38" s="16"/>
    </row>
    <row r="39" spans="2:19">
      <c r="B39" t="s">
        <v>337</v>
      </c>
      <c r="C39" s="16"/>
      <c r="D39" s="16"/>
      <c r="E39" s="16"/>
    </row>
    <row r="40" spans="2:19">
      <c r="B40" t="s">
        <v>338</v>
      </c>
      <c r="C40" s="16"/>
      <c r="D40" s="16"/>
      <c r="E40" s="16"/>
    </row>
    <row r="41" spans="2:19">
      <c r="B41" t="s">
        <v>339</v>
      </c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s="87">
        <v>45106</v>
      </c>
      <c r="E1" s="16"/>
    </row>
    <row r="2" spans="2:98">
      <c r="B2" s="2" t="s">
        <v>1</v>
      </c>
      <c r="C2" s="12" t="s">
        <v>3909</v>
      </c>
      <c r="E2" s="16"/>
    </row>
    <row r="3" spans="2:98">
      <c r="B3" s="2" t="s">
        <v>2</v>
      </c>
      <c r="C3" s="26" t="s">
        <v>3910</v>
      </c>
      <c r="E3" s="16"/>
    </row>
    <row r="4" spans="2:98">
      <c r="B4" s="2" t="s">
        <v>3</v>
      </c>
      <c r="C4" s="88" t="s">
        <v>197</v>
      </c>
      <c r="E4" s="16"/>
    </row>
    <row r="6" spans="2:98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7"/>
    </row>
    <row r="7" spans="2:98" ht="26.25" customHeight="1">
      <c r="B7" s="115" t="s">
        <v>91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14029331.880000001</v>
      </c>
      <c r="I11" s="7"/>
      <c r="J11" s="75">
        <v>45897.695085622494</v>
      </c>
      <c r="K11" s="7"/>
      <c r="L11" s="76">
        <v>1</v>
      </c>
      <c r="M11" s="76">
        <v>1.7600000000000001E-2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205</v>
      </c>
      <c r="C12" s="16"/>
      <c r="D12" s="16"/>
      <c r="E12" s="16"/>
      <c r="H12" s="81">
        <v>5027834.5199999996</v>
      </c>
      <c r="J12" s="81">
        <v>11941.341536458636</v>
      </c>
      <c r="L12" s="80">
        <v>0.26019999999999999</v>
      </c>
      <c r="M12" s="80">
        <v>4.5999999999999999E-3</v>
      </c>
    </row>
    <row r="13" spans="2:98">
      <c r="B13" t="s">
        <v>2261</v>
      </c>
      <c r="C13" t="s">
        <v>2262</v>
      </c>
      <c r="D13" t="s">
        <v>123</v>
      </c>
      <c r="E13" t="s">
        <v>2263</v>
      </c>
      <c r="F13" t="s">
        <v>1045</v>
      </c>
      <c r="G13" t="s">
        <v>106</v>
      </c>
      <c r="H13" s="77">
        <v>15254.54</v>
      </c>
      <c r="I13" s="77">
        <v>100</v>
      </c>
      <c r="J13" s="77">
        <v>56.319761679999999</v>
      </c>
      <c r="K13" s="78">
        <v>0</v>
      </c>
      <c r="L13" s="78">
        <v>1.1999999999999999E-3</v>
      </c>
      <c r="M13" s="78">
        <v>0</v>
      </c>
    </row>
    <row r="14" spans="2:98">
      <c r="B14" t="s">
        <v>2264</v>
      </c>
      <c r="C14" t="s">
        <v>2265</v>
      </c>
      <c r="D14" t="s">
        <v>123</v>
      </c>
      <c r="E14" t="s">
        <v>2266</v>
      </c>
      <c r="F14" t="s">
        <v>1781</v>
      </c>
      <c r="G14" t="s">
        <v>106</v>
      </c>
      <c r="H14" s="77">
        <v>55831</v>
      </c>
      <c r="I14" s="77">
        <v>100</v>
      </c>
      <c r="J14" s="77">
        <v>206.128052</v>
      </c>
      <c r="K14" s="78">
        <v>0</v>
      </c>
      <c r="L14" s="78">
        <v>4.4999999999999997E-3</v>
      </c>
      <c r="M14" s="78">
        <v>1E-4</v>
      </c>
    </row>
    <row r="15" spans="2:98">
      <c r="B15" t="s">
        <v>2267</v>
      </c>
      <c r="C15" t="s">
        <v>2268</v>
      </c>
      <c r="D15" t="s">
        <v>123</v>
      </c>
      <c r="E15" t="s">
        <v>2269</v>
      </c>
      <c r="F15" t="s">
        <v>1791</v>
      </c>
      <c r="G15" t="s">
        <v>102</v>
      </c>
      <c r="H15" s="77">
        <v>49889.43</v>
      </c>
      <c r="I15" s="77">
        <v>2168.9050000000002</v>
      </c>
      <c r="J15" s="77">
        <v>1082.0543417414999</v>
      </c>
      <c r="K15" s="78">
        <v>1.6999999999999999E-3</v>
      </c>
      <c r="L15" s="78">
        <v>2.3599999999999999E-2</v>
      </c>
      <c r="M15" s="78">
        <v>4.0000000000000002E-4</v>
      </c>
    </row>
    <row r="16" spans="2:98">
      <c r="B16" t="s">
        <v>2270</v>
      </c>
      <c r="C16" t="s">
        <v>2271</v>
      </c>
      <c r="D16" t="s">
        <v>123</v>
      </c>
      <c r="E16" t="s">
        <v>2269</v>
      </c>
      <c r="F16" t="s">
        <v>1791</v>
      </c>
      <c r="G16" t="s">
        <v>102</v>
      </c>
      <c r="H16" s="77">
        <v>1202701.0900000001</v>
      </c>
      <c r="I16" s="77">
        <v>99.493399999999994</v>
      </c>
      <c r="J16" s="77">
        <v>1196.6082062780599</v>
      </c>
      <c r="K16" s="78">
        <v>2.3E-3</v>
      </c>
      <c r="L16" s="78">
        <v>2.6100000000000002E-2</v>
      </c>
      <c r="M16" s="78">
        <v>5.0000000000000001E-4</v>
      </c>
    </row>
    <row r="17" spans="2:13">
      <c r="B17" t="s">
        <v>2272</v>
      </c>
      <c r="C17" t="s">
        <v>2273</v>
      </c>
      <c r="D17" t="s">
        <v>123</v>
      </c>
      <c r="E17" t="s">
        <v>2274</v>
      </c>
      <c r="F17" t="s">
        <v>1038</v>
      </c>
      <c r="G17" t="s">
        <v>106</v>
      </c>
      <c r="H17" s="77">
        <v>20866.8</v>
      </c>
      <c r="I17" s="77">
        <v>334.45</v>
      </c>
      <c r="J17" s="77">
        <v>257.66103451919997</v>
      </c>
      <c r="K17" s="78">
        <v>0</v>
      </c>
      <c r="L17" s="78">
        <v>5.5999999999999999E-3</v>
      </c>
      <c r="M17" s="78">
        <v>1E-4</v>
      </c>
    </row>
    <row r="18" spans="2:13">
      <c r="B18" t="s">
        <v>2275</v>
      </c>
      <c r="C18" t="s">
        <v>2276</v>
      </c>
      <c r="D18" t="s">
        <v>123</v>
      </c>
      <c r="E18" t="s">
        <v>2277</v>
      </c>
      <c r="F18" t="s">
        <v>716</v>
      </c>
      <c r="G18" t="s">
        <v>102</v>
      </c>
      <c r="H18" s="77">
        <v>1820718.97</v>
      </c>
      <c r="I18" s="77">
        <v>100</v>
      </c>
      <c r="J18" s="77">
        <v>1820.7189699999999</v>
      </c>
      <c r="K18" s="78">
        <v>4.0000000000000001E-3</v>
      </c>
      <c r="L18" s="78">
        <v>3.9699999999999999E-2</v>
      </c>
      <c r="M18" s="78">
        <v>6.9999999999999999E-4</v>
      </c>
    </row>
    <row r="19" spans="2:13">
      <c r="B19" t="s">
        <v>2278</v>
      </c>
      <c r="C19" t="s">
        <v>2279</v>
      </c>
      <c r="D19" t="s">
        <v>123</v>
      </c>
      <c r="E19" t="s">
        <v>2280</v>
      </c>
      <c r="F19" t="s">
        <v>716</v>
      </c>
      <c r="G19" t="s">
        <v>110</v>
      </c>
      <c r="H19" s="77">
        <v>50536.94</v>
      </c>
      <c r="I19" s="77">
        <v>144.71680000000012</v>
      </c>
      <c r="J19" s="77">
        <v>294.98449331937002</v>
      </c>
      <c r="K19" s="78">
        <v>3.3E-3</v>
      </c>
      <c r="L19" s="78">
        <v>6.4000000000000003E-3</v>
      </c>
      <c r="M19" s="78">
        <v>1E-4</v>
      </c>
    </row>
    <row r="20" spans="2:13">
      <c r="B20" t="s">
        <v>2281</v>
      </c>
      <c r="C20" t="s">
        <v>2282</v>
      </c>
      <c r="D20" t="s">
        <v>123</v>
      </c>
      <c r="E20" t="s">
        <v>2283</v>
      </c>
      <c r="F20" t="s">
        <v>716</v>
      </c>
      <c r="G20" t="s">
        <v>102</v>
      </c>
      <c r="H20" s="77">
        <v>301462.82</v>
      </c>
      <c r="I20" s="77">
        <v>100</v>
      </c>
      <c r="J20" s="77">
        <v>301.46282000000002</v>
      </c>
      <c r="K20" s="78">
        <v>0</v>
      </c>
      <c r="L20" s="78">
        <v>6.6E-3</v>
      </c>
      <c r="M20" s="78">
        <v>1E-4</v>
      </c>
    </row>
    <row r="21" spans="2:13">
      <c r="B21" t="s">
        <v>2284</v>
      </c>
      <c r="C21" t="s">
        <v>2285</v>
      </c>
      <c r="D21" t="s">
        <v>123</v>
      </c>
      <c r="E21" t="s">
        <v>2286</v>
      </c>
      <c r="F21" t="s">
        <v>1577</v>
      </c>
      <c r="G21" t="s">
        <v>106</v>
      </c>
      <c r="H21" s="77">
        <v>18563.04</v>
      </c>
      <c r="I21" s="77">
        <v>100</v>
      </c>
      <c r="J21" s="77">
        <v>68.534743680000005</v>
      </c>
      <c r="K21" s="78">
        <v>0</v>
      </c>
      <c r="L21" s="78">
        <v>1.5E-3</v>
      </c>
      <c r="M21" s="78">
        <v>0</v>
      </c>
    </row>
    <row r="22" spans="2:13">
      <c r="B22" t="s">
        <v>2287</v>
      </c>
      <c r="C22" t="s">
        <v>2288</v>
      </c>
      <c r="D22" t="s">
        <v>123</v>
      </c>
      <c r="E22" t="s">
        <v>2289</v>
      </c>
      <c r="F22" t="s">
        <v>1577</v>
      </c>
      <c r="G22" t="s">
        <v>106</v>
      </c>
      <c r="H22" s="77">
        <v>18563.04</v>
      </c>
      <c r="I22" s="77">
        <v>100</v>
      </c>
      <c r="J22" s="77">
        <v>68.534743680000005</v>
      </c>
      <c r="K22" s="78">
        <v>0</v>
      </c>
      <c r="L22" s="78">
        <v>1.5E-3</v>
      </c>
      <c r="M22" s="78">
        <v>0</v>
      </c>
    </row>
    <row r="23" spans="2:13">
      <c r="B23" t="s">
        <v>2290</v>
      </c>
      <c r="C23" t="s">
        <v>2291</v>
      </c>
      <c r="D23" t="s">
        <v>123</v>
      </c>
      <c r="E23" t="s">
        <v>2292</v>
      </c>
      <c r="F23" t="s">
        <v>1577</v>
      </c>
      <c r="G23" t="s">
        <v>106</v>
      </c>
      <c r="H23" s="77">
        <v>18563.04</v>
      </c>
      <c r="I23" s="77">
        <v>100</v>
      </c>
      <c r="J23" s="77">
        <v>68.534743680000005</v>
      </c>
      <c r="K23" s="78">
        <v>0</v>
      </c>
      <c r="L23" s="78">
        <v>1.5E-3</v>
      </c>
      <c r="M23" s="78">
        <v>0</v>
      </c>
    </row>
    <row r="24" spans="2:13">
      <c r="B24" t="s">
        <v>2293</v>
      </c>
      <c r="C24" t="s">
        <v>2294</v>
      </c>
      <c r="D24" t="s">
        <v>123</v>
      </c>
      <c r="E24" t="s">
        <v>2292</v>
      </c>
      <c r="F24" t="s">
        <v>1577</v>
      </c>
      <c r="G24" t="s">
        <v>102</v>
      </c>
      <c r="H24" s="77">
        <v>1855.48</v>
      </c>
      <c r="I24" s="77">
        <v>3904.375</v>
      </c>
      <c r="J24" s="77">
        <v>72.444897249999997</v>
      </c>
      <c r="K24" s="78">
        <v>1.9E-3</v>
      </c>
      <c r="L24" s="78">
        <v>1.6000000000000001E-3</v>
      </c>
      <c r="M24" s="78">
        <v>0</v>
      </c>
    </row>
    <row r="25" spans="2:13">
      <c r="B25" t="s">
        <v>2295</v>
      </c>
      <c r="C25" t="s">
        <v>2296</v>
      </c>
      <c r="D25" t="s">
        <v>123</v>
      </c>
      <c r="E25" t="s">
        <v>2297</v>
      </c>
      <c r="F25" t="s">
        <v>1577</v>
      </c>
      <c r="G25" t="s">
        <v>106</v>
      </c>
      <c r="H25" s="77">
        <v>18563.04</v>
      </c>
      <c r="I25" s="77">
        <v>100</v>
      </c>
      <c r="J25" s="77">
        <v>68.534743680000005</v>
      </c>
      <c r="K25" s="78">
        <v>0</v>
      </c>
      <c r="L25" s="78">
        <v>1.5E-3</v>
      </c>
      <c r="M25" s="78">
        <v>0</v>
      </c>
    </row>
    <row r="26" spans="2:13">
      <c r="B26" t="s">
        <v>2298</v>
      </c>
      <c r="C26" t="s">
        <v>2299</v>
      </c>
      <c r="D26" t="s">
        <v>123</v>
      </c>
      <c r="E26" t="s">
        <v>2300</v>
      </c>
      <c r="F26" t="s">
        <v>613</v>
      </c>
      <c r="G26" t="s">
        <v>102</v>
      </c>
      <c r="H26" s="77">
        <v>1174679.6499999999</v>
      </c>
      <c r="I26" s="77">
        <v>101.42910000000001</v>
      </c>
      <c r="J26" s="77">
        <v>1191.46699687815</v>
      </c>
      <c r="K26" s="78">
        <v>1.8E-3</v>
      </c>
      <c r="L26" s="78">
        <v>2.5999999999999999E-2</v>
      </c>
      <c r="M26" s="78">
        <v>5.0000000000000001E-4</v>
      </c>
    </row>
    <row r="27" spans="2:13">
      <c r="B27" t="s">
        <v>2301</v>
      </c>
      <c r="C27" t="s">
        <v>2302</v>
      </c>
      <c r="D27" t="s">
        <v>123</v>
      </c>
      <c r="E27" t="s">
        <v>2303</v>
      </c>
      <c r="F27" t="s">
        <v>1594</v>
      </c>
      <c r="G27" t="s">
        <v>106</v>
      </c>
      <c r="H27" s="77">
        <v>4191.3599999999997</v>
      </c>
      <c r="I27" s="77">
        <v>824.19640000000209</v>
      </c>
      <c r="J27" s="77">
        <v>127.54028114899999</v>
      </c>
      <c r="K27" s="78">
        <v>5.0000000000000001E-4</v>
      </c>
      <c r="L27" s="78">
        <v>2.8E-3</v>
      </c>
      <c r="M27" s="78">
        <v>0</v>
      </c>
    </row>
    <row r="28" spans="2:13">
      <c r="B28" t="s">
        <v>2304</v>
      </c>
      <c r="C28" t="s">
        <v>2305</v>
      </c>
      <c r="D28" t="s">
        <v>123</v>
      </c>
      <c r="E28" t="s">
        <v>2306</v>
      </c>
      <c r="F28" t="s">
        <v>1594</v>
      </c>
      <c r="G28" t="s">
        <v>106</v>
      </c>
      <c r="H28" s="77">
        <v>15557.22</v>
      </c>
      <c r="I28" s="77">
        <v>322.17919999999987</v>
      </c>
      <c r="J28" s="77">
        <v>185.05089265598201</v>
      </c>
      <c r="K28" s="78">
        <v>1.4E-3</v>
      </c>
      <c r="L28" s="78">
        <v>4.0000000000000001E-3</v>
      </c>
      <c r="M28" s="78">
        <v>1E-4</v>
      </c>
    </row>
    <row r="29" spans="2:13">
      <c r="B29" t="s">
        <v>2307</v>
      </c>
      <c r="C29" t="s">
        <v>2308</v>
      </c>
      <c r="D29" t="s">
        <v>123</v>
      </c>
      <c r="E29" t="s">
        <v>2309</v>
      </c>
      <c r="F29" t="s">
        <v>1594</v>
      </c>
      <c r="G29" t="s">
        <v>106</v>
      </c>
      <c r="H29" s="77">
        <v>6014.13</v>
      </c>
      <c r="I29" s="77">
        <v>580.20000000000005</v>
      </c>
      <c r="J29" s="77">
        <v>128.82858250391999</v>
      </c>
      <c r="K29" s="78">
        <v>5.9999999999999995E-4</v>
      </c>
      <c r="L29" s="78">
        <v>2.8E-3</v>
      </c>
      <c r="M29" s="78">
        <v>0</v>
      </c>
    </row>
    <row r="30" spans="2:13">
      <c r="B30" t="s">
        <v>2310</v>
      </c>
      <c r="C30" t="s">
        <v>2311</v>
      </c>
      <c r="D30" t="s">
        <v>123</v>
      </c>
      <c r="E30" t="s">
        <v>2312</v>
      </c>
      <c r="F30" t="s">
        <v>1594</v>
      </c>
      <c r="G30" t="s">
        <v>106</v>
      </c>
      <c r="H30" s="77">
        <v>15962.5</v>
      </c>
      <c r="I30" s="77">
        <v>369.08190000000002</v>
      </c>
      <c r="J30" s="77">
        <v>217.51306607744999</v>
      </c>
      <c r="K30" s="78">
        <v>2.9999999999999997E-4</v>
      </c>
      <c r="L30" s="78">
        <v>4.7000000000000002E-3</v>
      </c>
      <c r="M30" s="78">
        <v>1E-4</v>
      </c>
    </row>
    <row r="31" spans="2:13">
      <c r="B31" t="s">
        <v>2313</v>
      </c>
      <c r="C31" t="s">
        <v>2314</v>
      </c>
      <c r="D31" t="s">
        <v>123</v>
      </c>
      <c r="E31" t="s">
        <v>2315</v>
      </c>
      <c r="F31" t="s">
        <v>1594</v>
      </c>
      <c r="G31" t="s">
        <v>106</v>
      </c>
      <c r="H31" s="77">
        <v>93.43</v>
      </c>
      <c r="I31" s="77">
        <v>15266.785100000012</v>
      </c>
      <c r="J31" s="77">
        <v>52.661792021489603</v>
      </c>
      <c r="K31" s="78">
        <v>1.1999999999999999E-3</v>
      </c>
      <c r="L31" s="78">
        <v>1.1000000000000001E-3</v>
      </c>
      <c r="M31" s="78">
        <v>0</v>
      </c>
    </row>
    <row r="32" spans="2:13">
      <c r="B32" t="s">
        <v>2316</v>
      </c>
      <c r="C32" t="s">
        <v>2317</v>
      </c>
      <c r="D32" t="s">
        <v>123</v>
      </c>
      <c r="E32" t="s">
        <v>2318</v>
      </c>
      <c r="F32" t="s">
        <v>2319</v>
      </c>
      <c r="G32" t="s">
        <v>106</v>
      </c>
      <c r="H32" s="77">
        <v>40385</v>
      </c>
      <c r="I32" s="77">
        <v>222.5001</v>
      </c>
      <c r="J32" s="77">
        <v>331.75080860141998</v>
      </c>
      <c r="K32" s="78">
        <v>5.0000000000000001E-4</v>
      </c>
      <c r="L32" s="78">
        <v>7.1999999999999998E-3</v>
      </c>
      <c r="M32" s="78">
        <v>1E-4</v>
      </c>
    </row>
    <row r="33" spans="2:13">
      <c r="B33" t="s">
        <v>2320</v>
      </c>
      <c r="C33" t="s">
        <v>2321</v>
      </c>
      <c r="D33" t="s">
        <v>123</v>
      </c>
      <c r="E33" t="s">
        <v>2236</v>
      </c>
      <c r="F33" t="s">
        <v>112</v>
      </c>
      <c r="G33" t="s">
        <v>102</v>
      </c>
      <c r="H33" s="77">
        <v>14489</v>
      </c>
      <c r="I33" s="77">
        <v>1E-4</v>
      </c>
      <c r="J33" s="77">
        <v>1.4489E-5</v>
      </c>
      <c r="K33" s="78">
        <v>5.0000000000000001E-4</v>
      </c>
      <c r="L33" s="78">
        <v>0</v>
      </c>
      <c r="M33" s="78">
        <v>0</v>
      </c>
    </row>
    <row r="34" spans="2:13">
      <c r="B34" t="s">
        <v>2322</v>
      </c>
      <c r="C34" t="s">
        <v>2323</v>
      </c>
      <c r="D34" t="s">
        <v>123</v>
      </c>
      <c r="E34" t="s">
        <v>2324</v>
      </c>
      <c r="F34" t="s">
        <v>542</v>
      </c>
      <c r="G34" t="s">
        <v>106</v>
      </c>
      <c r="H34" s="77">
        <v>13886.28</v>
      </c>
      <c r="I34" s="77">
        <v>1115.5498999999995</v>
      </c>
      <c r="J34" s="77">
        <v>571.92174875753403</v>
      </c>
      <c r="K34" s="78">
        <v>5.9999999999999995E-4</v>
      </c>
      <c r="L34" s="78">
        <v>1.2500000000000001E-2</v>
      </c>
      <c r="M34" s="78">
        <v>2.0000000000000001E-4</v>
      </c>
    </row>
    <row r="35" spans="2:13">
      <c r="B35" t="s">
        <v>2325</v>
      </c>
      <c r="C35" t="s">
        <v>2326</v>
      </c>
      <c r="D35" t="s">
        <v>123</v>
      </c>
      <c r="E35" t="s">
        <v>2327</v>
      </c>
      <c r="F35" t="s">
        <v>365</v>
      </c>
      <c r="G35" t="s">
        <v>106</v>
      </c>
      <c r="H35" s="77">
        <v>149206.72</v>
      </c>
      <c r="I35" s="77">
        <v>648.44299999999942</v>
      </c>
      <c r="J35" s="77">
        <v>3572.08580181656</v>
      </c>
      <c r="K35" s="78">
        <v>2.5000000000000001E-3</v>
      </c>
      <c r="L35" s="78">
        <v>7.7799999999999994E-2</v>
      </c>
      <c r="M35" s="78">
        <v>1.4E-3</v>
      </c>
    </row>
    <row r="36" spans="2:13">
      <c r="B36" s="79" t="s">
        <v>235</v>
      </c>
      <c r="C36" s="16"/>
      <c r="D36" s="16"/>
      <c r="E36" s="16"/>
      <c r="H36" s="81">
        <v>9001497.3599999994</v>
      </c>
      <c r="J36" s="81">
        <v>33956.353549163861</v>
      </c>
      <c r="L36" s="80">
        <v>0.73980000000000001</v>
      </c>
      <c r="M36" s="80">
        <v>1.2999999999999999E-2</v>
      </c>
    </row>
    <row r="37" spans="2:13">
      <c r="B37" s="79" t="s">
        <v>343</v>
      </c>
      <c r="C37" s="16"/>
      <c r="D37" s="16"/>
      <c r="E37" s="16"/>
      <c r="H37" s="81">
        <v>0</v>
      </c>
      <c r="J37" s="81">
        <v>0</v>
      </c>
      <c r="L37" s="80">
        <v>0</v>
      </c>
      <c r="M37" s="80">
        <v>0</v>
      </c>
    </row>
    <row r="38" spans="2:13">
      <c r="B38" t="s">
        <v>213</v>
      </c>
      <c r="C38" t="s">
        <v>213</v>
      </c>
      <c r="D38" s="16"/>
      <c r="E38" s="16"/>
      <c r="F38" t="s">
        <v>213</v>
      </c>
      <c r="G38" t="s">
        <v>213</v>
      </c>
      <c r="H38" s="77">
        <v>0</v>
      </c>
      <c r="I38" s="77">
        <v>0</v>
      </c>
      <c r="J38" s="77">
        <v>0</v>
      </c>
      <c r="K38" s="78">
        <v>0</v>
      </c>
      <c r="L38" s="78">
        <v>0</v>
      </c>
      <c r="M38" s="78">
        <v>0</v>
      </c>
    </row>
    <row r="39" spans="2:13">
      <c r="B39" s="79" t="s">
        <v>344</v>
      </c>
      <c r="C39" s="16"/>
      <c r="D39" s="16"/>
      <c r="E39" s="16"/>
      <c r="H39" s="81">
        <v>9001497.3599999994</v>
      </c>
      <c r="J39" s="81">
        <v>33956.353549163861</v>
      </c>
      <c r="L39" s="80">
        <v>0.73980000000000001</v>
      </c>
      <c r="M39" s="80">
        <v>1.2999999999999999E-2</v>
      </c>
    </row>
    <row r="40" spans="2:13">
      <c r="B40" t="s">
        <v>2328</v>
      </c>
      <c r="C40" t="s">
        <v>2329</v>
      </c>
      <c r="D40" t="s">
        <v>123</v>
      </c>
      <c r="E40" t="s">
        <v>2330</v>
      </c>
      <c r="F40" t="s">
        <v>1045</v>
      </c>
      <c r="G40" t="s">
        <v>106</v>
      </c>
      <c r="H40" s="77">
        <v>804.09</v>
      </c>
      <c r="I40" s="77">
        <v>14777.717700000016</v>
      </c>
      <c r="J40" s="77">
        <v>438.70614673750998</v>
      </c>
      <c r="K40" s="78">
        <v>1E-4</v>
      </c>
      <c r="L40" s="78">
        <v>9.5999999999999992E-3</v>
      </c>
      <c r="M40" s="78">
        <v>2.0000000000000001E-4</v>
      </c>
    </row>
    <row r="41" spans="2:13">
      <c r="B41" t="s">
        <v>2331</v>
      </c>
      <c r="C41" t="s">
        <v>2332</v>
      </c>
      <c r="D41" t="s">
        <v>123</v>
      </c>
      <c r="E41" t="s">
        <v>2333</v>
      </c>
      <c r="F41" t="s">
        <v>1045</v>
      </c>
      <c r="G41" t="s">
        <v>106</v>
      </c>
      <c r="H41" s="77">
        <v>41354</v>
      </c>
      <c r="I41" s="77">
        <v>238.20070000000001</v>
      </c>
      <c r="J41" s="77">
        <v>363.682370528776</v>
      </c>
      <c r="K41" s="78">
        <v>2.0000000000000001E-4</v>
      </c>
      <c r="L41" s="78">
        <v>7.9000000000000008E-3</v>
      </c>
      <c r="M41" s="78">
        <v>1E-4</v>
      </c>
    </row>
    <row r="42" spans="2:13">
      <c r="B42" t="s">
        <v>2334</v>
      </c>
      <c r="C42" t="s">
        <v>2335</v>
      </c>
      <c r="D42" t="s">
        <v>123</v>
      </c>
      <c r="E42" t="s">
        <v>1122</v>
      </c>
      <c r="F42" t="s">
        <v>1045</v>
      </c>
      <c r="G42" t="s">
        <v>106</v>
      </c>
      <c r="H42" s="77">
        <v>160274.56</v>
      </c>
      <c r="I42" s="77">
        <v>94.301700000000025</v>
      </c>
      <c r="J42" s="77">
        <v>558.01491548784395</v>
      </c>
      <c r="K42" s="78">
        <v>2.0000000000000001E-4</v>
      </c>
      <c r="L42" s="78">
        <v>1.2200000000000001E-2</v>
      </c>
      <c r="M42" s="78">
        <v>2.0000000000000001E-4</v>
      </c>
    </row>
    <row r="43" spans="2:13">
      <c r="B43" t="s">
        <v>2336</v>
      </c>
      <c r="C43" t="s">
        <v>2337</v>
      </c>
      <c r="D43" t="s">
        <v>123</v>
      </c>
      <c r="E43" t="s">
        <v>2338</v>
      </c>
      <c r="F43" t="s">
        <v>965</v>
      </c>
      <c r="G43" t="s">
        <v>110</v>
      </c>
      <c r="H43" s="77">
        <v>131729</v>
      </c>
      <c r="I43" s="77">
        <v>100</v>
      </c>
      <c r="J43" s="77">
        <v>531.31574860000001</v>
      </c>
      <c r="K43" s="78">
        <v>1.8E-3</v>
      </c>
      <c r="L43" s="78">
        <v>1.1599999999999999E-2</v>
      </c>
      <c r="M43" s="78">
        <v>2.0000000000000001E-4</v>
      </c>
    </row>
    <row r="44" spans="2:13">
      <c r="B44" t="s">
        <v>2339</v>
      </c>
      <c r="C44" t="s">
        <v>2340</v>
      </c>
      <c r="D44" t="s">
        <v>123</v>
      </c>
      <c r="E44" t="s">
        <v>2338</v>
      </c>
      <c r="F44" t="s">
        <v>965</v>
      </c>
      <c r="G44" t="s">
        <v>110</v>
      </c>
      <c r="H44" s="77">
        <v>305975.34999999998</v>
      </c>
      <c r="I44" s="77">
        <v>97.624000000000066</v>
      </c>
      <c r="J44" s="77">
        <v>1204.7982622838499</v>
      </c>
      <c r="K44" s="78">
        <v>4.4999999999999997E-3</v>
      </c>
      <c r="L44" s="78">
        <v>2.6200000000000001E-2</v>
      </c>
      <c r="M44" s="78">
        <v>5.0000000000000001E-4</v>
      </c>
    </row>
    <row r="45" spans="2:13">
      <c r="B45" t="s">
        <v>2341</v>
      </c>
      <c r="C45" t="s">
        <v>2342</v>
      </c>
      <c r="D45" t="s">
        <v>123</v>
      </c>
      <c r="E45" t="s">
        <v>2338</v>
      </c>
      <c r="F45" t="s">
        <v>965</v>
      </c>
      <c r="G45" t="s">
        <v>110</v>
      </c>
      <c r="H45" s="77">
        <v>42541.1</v>
      </c>
      <c r="I45" s="77">
        <v>100</v>
      </c>
      <c r="J45" s="77">
        <v>171.58527273999999</v>
      </c>
      <c r="K45" s="78">
        <v>5.1000000000000004E-3</v>
      </c>
      <c r="L45" s="78">
        <v>3.7000000000000002E-3</v>
      </c>
      <c r="M45" s="78">
        <v>1E-4</v>
      </c>
    </row>
    <row r="46" spans="2:13">
      <c r="B46" t="s">
        <v>2343</v>
      </c>
      <c r="C46" t="s">
        <v>2344</v>
      </c>
      <c r="D46" t="s">
        <v>123</v>
      </c>
      <c r="E46" t="s">
        <v>2345</v>
      </c>
      <c r="F46" t="s">
        <v>965</v>
      </c>
      <c r="G46" t="s">
        <v>106</v>
      </c>
      <c r="H46" s="77">
        <v>636985.22</v>
      </c>
      <c r="I46" s="77">
        <v>218.58120000000005</v>
      </c>
      <c r="J46" s="77">
        <v>5140.4821299833802</v>
      </c>
      <c r="K46" s="78">
        <v>1.4E-3</v>
      </c>
      <c r="L46" s="78">
        <v>0.112</v>
      </c>
      <c r="M46" s="78">
        <v>2E-3</v>
      </c>
    </row>
    <row r="47" spans="2:13">
      <c r="B47" t="s">
        <v>2346</v>
      </c>
      <c r="C47" t="s">
        <v>2347</v>
      </c>
      <c r="D47" t="s">
        <v>123</v>
      </c>
      <c r="E47" t="s">
        <v>2348</v>
      </c>
      <c r="F47" t="s">
        <v>965</v>
      </c>
      <c r="G47" t="s">
        <v>106</v>
      </c>
      <c r="H47" s="77">
        <v>552847.52</v>
      </c>
      <c r="I47" s="77">
        <v>114.91610000000009</v>
      </c>
      <c r="J47" s="77">
        <v>2345.5675065722198</v>
      </c>
      <c r="K47" s="78">
        <v>4.1000000000000003E-3</v>
      </c>
      <c r="L47" s="78">
        <v>5.11E-2</v>
      </c>
      <c r="M47" s="78">
        <v>8.9999999999999998E-4</v>
      </c>
    </row>
    <row r="48" spans="2:13">
      <c r="B48" t="s">
        <v>2349</v>
      </c>
      <c r="C48" t="s">
        <v>2350</v>
      </c>
      <c r="D48" t="s">
        <v>123</v>
      </c>
      <c r="E48" t="s">
        <v>2348</v>
      </c>
      <c r="F48" t="s">
        <v>965</v>
      </c>
      <c r="G48" t="s">
        <v>106</v>
      </c>
      <c r="H48" s="77">
        <v>58699.71</v>
      </c>
      <c r="I48" s="77">
        <v>100</v>
      </c>
      <c r="J48" s="77">
        <v>216.71932932000001</v>
      </c>
      <c r="K48" s="78">
        <v>2.8E-3</v>
      </c>
      <c r="L48" s="78">
        <v>4.7000000000000002E-3</v>
      </c>
      <c r="M48" s="78">
        <v>1E-4</v>
      </c>
    </row>
    <row r="49" spans="2:13">
      <c r="B49" t="s">
        <v>2351</v>
      </c>
      <c r="C49" t="s">
        <v>2352</v>
      </c>
      <c r="D49" t="s">
        <v>123</v>
      </c>
      <c r="E49" t="s">
        <v>2353</v>
      </c>
      <c r="F49" t="s">
        <v>965</v>
      </c>
      <c r="G49" t="s">
        <v>106</v>
      </c>
      <c r="H49" s="77">
        <v>655331</v>
      </c>
      <c r="I49" s="77">
        <v>142.97959999999992</v>
      </c>
      <c r="J49" s="77">
        <v>3459.3657600213901</v>
      </c>
      <c r="K49" s="78">
        <v>6.9999999999999999E-4</v>
      </c>
      <c r="L49" s="78">
        <v>7.5399999999999995E-2</v>
      </c>
      <c r="M49" s="78">
        <v>1.2999999999999999E-3</v>
      </c>
    </row>
    <row r="50" spans="2:13">
      <c r="B50" t="s">
        <v>2354</v>
      </c>
      <c r="C50" t="s">
        <v>2355</v>
      </c>
      <c r="D50" t="s">
        <v>123</v>
      </c>
      <c r="E50" t="s">
        <v>2356</v>
      </c>
      <c r="F50" t="s">
        <v>1781</v>
      </c>
      <c r="G50" t="s">
        <v>106</v>
      </c>
      <c r="H50" s="77">
        <v>4012.86</v>
      </c>
      <c r="I50" s="77">
        <v>2072.1439000000023</v>
      </c>
      <c r="J50" s="77">
        <v>306.99804684085399</v>
      </c>
      <c r="K50" s="78">
        <v>4.0000000000000002E-4</v>
      </c>
      <c r="L50" s="78">
        <v>6.7000000000000002E-3</v>
      </c>
      <c r="M50" s="78">
        <v>1E-4</v>
      </c>
    </row>
    <row r="51" spans="2:13">
      <c r="B51" t="s">
        <v>2357</v>
      </c>
      <c r="C51" t="s">
        <v>2358</v>
      </c>
      <c r="D51" t="s">
        <v>123</v>
      </c>
      <c r="E51" t="s">
        <v>2359</v>
      </c>
      <c r="F51" t="s">
        <v>978</v>
      </c>
      <c r="G51" t="s">
        <v>106</v>
      </c>
      <c r="H51" s="77">
        <v>3058.01</v>
      </c>
      <c r="I51" s="77">
        <v>2258.1482999999967</v>
      </c>
      <c r="J51" s="77">
        <v>254.94884786003999</v>
      </c>
      <c r="K51" s="78">
        <v>0</v>
      </c>
      <c r="L51" s="78">
        <v>5.5999999999999999E-3</v>
      </c>
      <c r="M51" s="78">
        <v>1E-4</v>
      </c>
    </row>
    <row r="52" spans="2:13">
      <c r="B52" t="s">
        <v>2360</v>
      </c>
      <c r="C52" t="s">
        <v>2361</v>
      </c>
      <c r="D52" t="s">
        <v>123</v>
      </c>
      <c r="E52" t="s">
        <v>2359</v>
      </c>
      <c r="F52" t="s">
        <v>978</v>
      </c>
      <c r="G52" t="s">
        <v>106</v>
      </c>
      <c r="H52" s="77">
        <v>6080.75</v>
      </c>
      <c r="I52" s="77">
        <v>2467.1547</v>
      </c>
      <c r="J52" s="77">
        <v>553.87941277956304</v>
      </c>
      <c r="K52" s="78">
        <v>0</v>
      </c>
      <c r="L52" s="78">
        <v>1.21E-2</v>
      </c>
      <c r="M52" s="78">
        <v>2.0000000000000001E-4</v>
      </c>
    </row>
    <row r="53" spans="2:13">
      <c r="B53" t="s">
        <v>2362</v>
      </c>
      <c r="C53" t="s">
        <v>2363</v>
      </c>
      <c r="D53" t="s">
        <v>123</v>
      </c>
      <c r="E53" t="s">
        <v>2364</v>
      </c>
      <c r="F53" t="s">
        <v>1021</v>
      </c>
      <c r="G53" t="s">
        <v>110</v>
      </c>
      <c r="H53" s="77">
        <v>46101.22</v>
      </c>
      <c r="I53" s="77">
        <v>115.77860000000004</v>
      </c>
      <c r="J53" s="77">
        <v>215.28412498878399</v>
      </c>
      <c r="K53" s="78">
        <v>4.0000000000000002E-4</v>
      </c>
      <c r="L53" s="78">
        <v>4.7000000000000002E-3</v>
      </c>
      <c r="M53" s="78">
        <v>1E-4</v>
      </c>
    </row>
    <row r="54" spans="2:13">
      <c r="B54" t="s">
        <v>2365</v>
      </c>
      <c r="C54" t="s">
        <v>2366</v>
      </c>
      <c r="D54" t="s">
        <v>123</v>
      </c>
      <c r="E54" t="s">
        <v>2367</v>
      </c>
      <c r="F54" t="s">
        <v>1021</v>
      </c>
      <c r="G54" t="s">
        <v>106</v>
      </c>
      <c r="H54" s="77">
        <v>4791.29</v>
      </c>
      <c r="I54" s="77">
        <v>7958.1319999999996</v>
      </c>
      <c r="J54" s="77">
        <v>1407.7491985387401</v>
      </c>
      <c r="K54" s="78">
        <v>1.2999999999999999E-3</v>
      </c>
      <c r="L54" s="78">
        <v>3.0700000000000002E-2</v>
      </c>
      <c r="M54" s="78">
        <v>5.0000000000000001E-4</v>
      </c>
    </row>
    <row r="55" spans="2:13">
      <c r="B55" t="s">
        <v>2368</v>
      </c>
      <c r="C55" t="s">
        <v>2369</v>
      </c>
      <c r="D55" t="s">
        <v>123</v>
      </c>
      <c r="E55" t="s">
        <v>2370</v>
      </c>
      <c r="F55" t="s">
        <v>1021</v>
      </c>
      <c r="G55" t="s">
        <v>106</v>
      </c>
      <c r="H55" s="77">
        <v>3746.71</v>
      </c>
      <c r="I55" s="77">
        <v>11056.168000000018</v>
      </c>
      <c r="J55" s="77">
        <v>1529.3835022527801</v>
      </c>
      <c r="K55" s="78">
        <v>2.3E-3</v>
      </c>
      <c r="L55" s="78">
        <v>3.3300000000000003E-2</v>
      </c>
      <c r="M55" s="78">
        <v>5.9999999999999995E-4</v>
      </c>
    </row>
    <row r="56" spans="2:13">
      <c r="B56" t="s">
        <v>2371</v>
      </c>
      <c r="C56" t="s">
        <v>2372</v>
      </c>
      <c r="D56" t="s">
        <v>123</v>
      </c>
      <c r="E56" t="s">
        <v>2373</v>
      </c>
      <c r="F56" t="s">
        <v>1021</v>
      </c>
      <c r="G56" t="s">
        <v>110</v>
      </c>
      <c r="H56" s="77">
        <v>96644.24</v>
      </c>
      <c r="I56" s="77">
        <v>97.475800000000021</v>
      </c>
      <c r="J56" s="77">
        <v>379.96542289521699</v>
      </c>
      <c r="K56" s="78">
        <v>3.7000000000000002E-3</v>
      </c>
      <c r="L56" s="78">
        <v>8.3000000000000001E-3</v>
      </c>
      <c r="M56" s="78">
        <v>1E-4</v>
      </c>
    </row>
    <row r="57" spans="2:13">
      <c r="B57" t="s">
        <v>2374</v>
      </c>
      <c r="C57" t="s">
        <v>2375</v>
      </c>
      <c r="D57" t="s">
        <v>123</v>
      </c>
      <c r="E57" t="s">
        <v>2376</v>
      </c>
      <c r="F57" t="s">
        <v>1021</v>
      </c>
      <c r="G57" t="s">
        <v>106</v>
      </c>
      <c r="H57" s="77">
        <v>1495.48</v>
      </c>
      <c r="I57" s="77">
        <v>12995.514800000006</v>
      </c>
      <c r="J57" s="77">
        <v>717.52293890700003</v>
      </c>
      <c r="K57" s="78">
        <v>1.8E-3</v>
      </c>
      <c r="L57" s="78">
        <v>1.5599999999999999E-2</v>
      </c>
      <c r="M57" s="78">
        <v>2.9999999999999997E-4</v>
      </c>
    </row>
    <row r="58" spans="2:13">
      <c r="B58" t="s">
        <v>2377</v>
      </c>
      <c r="C58" t="s">
        <v>2378</v>
      </c>
      <c r="D58" t="s">
        <v>123</v>
      </c>
      <c r="E58" t="s">
        <v>2379</v>
      </c>
      <c r="F58" t="s">
        <v>1021</v>
      </c>
      <c r="G58" t="s">
        <v>110</v>
      </c>
      <c r="H58" s="77">
        <v>222442.6</v>
      </c>
      <c r="I58" s="77">
        <v>118.33109999999964</v>
      </c>
      <c r="J58" s="77">
        <v>1061.66660889438</v>
      </c>
      <c r="K58" s="78">
        <v>3.8999999999999998E-3</v>
      </c>
      <c r="L58" s="78">
        <v>2.3099999999999999E-2</v>
      </c>
      <c r="M58" s="78">
        <v>4.0000000000000002E-4</v>
      </c>
    </row>
    <row r="59" spans="2:13">
      <c r="B59" t="s">
        <v>2380</v>
      </c>
      <c r="C59" t="s">
        <v>2381</v>
      </c>
      <c r="D59" t="s">
        <v>123</v>
      </c>
      <c r="E59" t="s">
        <v>2382</v>
      </c>
      <c r="F59" t="s">
        <v>1021</v>
      </c>
      <c r="G59" t="s">
        <v>106</v>
      </c>
      <c r="H59" s="77">
        <v>4091.41</v>
      </c>
      <c r="I59" s="77">
        <v>11369.545600000052</v>
      </c>
      <c r="J59" s="77">
        <v>1717.4250870368901</v>
      </c>
      <c r="K59" s="78">
        <v>2.8E-3</v>
      </c>
      <c r="L59" s="78">
        <v>3.7400000000000003E-2</v>
      </c>
      <c r="M59" s="78">
        <v>6.9999999999999999E-4</v>
      </c>
    </row>
    <row r="60" spans="2:13">
      <c r="B60" t="s">
        <v>2383</v>
      </c>
      <c r="C60" t="s">
        <v>2384</v>
      </c>
      <c r="D60" t="s">
        <v>123</v>
      </c>
      <c r="E60" t="s">
        <v>2385</v>
      </c>
      <c r="F60" t="s">
        <v>1021</v>
      </c>
      <c r="G60" t="s">
        <v>113</v>
      </c>
      <c r="H60" s="77">
        <v>2529.5700000000002</v>
      </c>
      <c r="I60" s="77">
        <v>9236.6560999999929</v>
      </c>
      <c r="J60" s="77">
        <v>1091.53187463886</v>
      </c>
      <c r="K60" s="78">
        <v>3.7000000000000002E-3</v>
      </c>
      <c r="L60" s="78">
        <v>2.3800000000000002E-2</v>
      </c>
      <c r="M60" s="78">
        <v>4.0000000000000002E-4</v>
      </c>
    </row>
    <row r="61" spans="2:13">
      <c r="B61" t="s">
        <v>2386</v>
      </c>
      <c r="C61" t="s">
        <v>2387</v>
      </c>
      <c r="D61" t="s">
        <v>123</v>
      </c>
      <c r="E61" t="s">
        <v>2388</v>
      </c>
      <c r="F61" t="s">
        <v>1021</v>
      </c>
      <c r="G61" t="s">
        <v>106</v>
      </c>
      <c r="H61" s="77">
        <v>250809.86</v>
      </c>
      <c r="I61" s="77">
        <v>111.0736000000004</v>
      </c>
      <c r="J61" s="77">
        <v>1028.5304321055</v>
      </c>
      <c r="K61" s="78">
        <v>3.0000000000000001E-3</v>
      </c>
      <c r="L61" s="78">
        <v>2.24E-2</v>
      </c>
      <c r="M61" s="78">
        <v>4.0000000000000002E-4</v>
      </c>
    </row>
    <row r="62" spans="2:13">
      <c r="B62" t="s">
        <v>2389</v>
      </c>
      <c r="C62" t="s">
        <v>2390</v>
      </c>
      <c r="D62" t="s">
        <v>123</v>
      </c>
      <c r="E62" t="s">
        <v>2391</v>
      </c>
      <c r="F62" t="s">
        <v>1021</v>
      </c>
      <c r="G62" t="s">
        <v>106</v>
      </c>
      <c r="H62" s="77">
        <v>262487.55</v>
      </c>
      <c r="I62" s="77">
        <v>111.63990000000048</v>
      </c>
      <c r="J62" s="77">
        <v>1081.9067751234099</v>
      </c>
      <c r="K62" s="78">
        <v>2.7000000000000001E-3</v>
      </c>
      <c r="L62" s="78">
        <v>2.3599999999999999E-2</v>
      </c>
      <c r="M62" s="78">
        <v>4.0000000000000002E-4</v>
      </c>
    </row>
    <row r="63" spans="2:13">
      <c r="B63" t="s">
        <v>2392</v>
      </c>
      <c r="C63" t="s">
        <v>2393</v>
      </c>
      <c r="D63" t="s">
        <v>123</v>
      </c>
      <c r="E63" t="s">
        <v>2394</v>
      </c>
      <c r="F63" t="s">
        <v>1021</v>
      </c>
      <c r="G63" t="s">
        <v>106</v>
      </c>
      <c r="H63" s="77">
        <v>35967.629999999997</v>
      </c>
      <c r="I63" s="77">
        <v>1E-4</v>
      </c>
      <c r="J63" s="77">
        <v>1.3279248995999999E-4</v>
      </c>
      <c r="K63" s="78">
        <v>2.9999999999999997E-4</v>
      </c>
      <c r="L63" s="78">
        <v>0</v>
      </c>
      <c r="M63" s="78">
        <v>0</v>
      </c>
    </row>
    <row r="64" spans="2:13">
      <c r="B64" t="s">
        <v>2395</v>
      </c>
      <c r="C64" t="s">
        <v>2396</v>
      </c>
      <c r="D64" t="s">
        <v>123</v>
      </c>
      <c r="E64" t="s">
        <v>2151</v>
      </c>
      <c r="F64" t="s">
        <v>1021</v>
      </c>
      <c r="G64" t="s">
        <v>106</v>
      </c>
      <c r="H64" s="77">
        <v>896897.02</v>
      </c>
      <c r="I64" s="77">
        <v>90.118700000000118</v>
      </c>
      <c r="J64" s="77">
        <v>2984.1399831440399</v>
      </c>
      <c r="K64" s="78">
        <v>3.0999999999999999E-3</v>
      </c>
      <c r="L64" s="78">
        <v>6.5000000000000002E-2</v>
      </c>
      <c r="M64" s="78">
        <v>1.1000000000000001E-3</v>
      </c>
    </row>
    <row r="65" spans="2:13">
      <c r="B65" t="s">
        <v>2397</v>
      </c>
      <c r="C65" t="s">
        <v>2398</v>
      </c>
      <c r="D65" t="s">
        <v>123</v>
      </c>
      <c r="E65" t="s">
        <v>2151</v>
      </c>
      <c r="F65" t="s">
        <v>1021</v>
      </c>
      <c r="G65" t="s">
        <v>106</v>
      </c>
      <c r="H65" s="77">
        <v>5850.78</v>
      </c>
      <c r="I65" s="77">
        <v>220.0673000000001</v>
      </c>
      <c r="J65" s="77">
        <v>47.536912998678503</v>
      </c>
      <c r="K65" s="78">
        <v>2.0000000000000001E-4</v>
      </c>
      <c r="L65" s="78">
        <v>1E-3</v>
      </c>
      <c r="M65" s="78">
        <v>0</v>
      </c>
    </row>
    <row r="66" spans="2:13">
      <c r="B66" t="s">
        <v>2399</v>
      </c>
      <c r="C66" t="s">
        <v>2400</v>
      </c>
      <c r="D66" t="s">
        <v>123</v>
      </c>
      <c r="E66" t="s">
        <v>2151</v>
      </c>
      <c r="F66" t="s">
        <v>1021</v>
      </c>
      <c r="G66" t="s">
        <v>106</v>
      </c>
      <c r="H66" s="77">
        <v>374520.71</v>
      </c>
      <c r="I66" s="77">
        <v>149.8292999999999</v>
      </c>
      <c r="J66" s="77">
        <v>2071.73537108253</v>
      </c>
      <c r="K66" s="78">
        <v>1.8E-3</v>
      </c>
      <c r="L66" s="78">
        <v>4.5100000000000001E-2</v>
      </c>
      <c r="M66" s="78">
        <v>8.0000000000000004E-4</v>
      </c>
    </row>
    <row r="67" spans="2:13">
      <c r="B67" t="s">
        <v>2401</v>
      </c>
      <c r="C67" t="s">
        <v>2402</v>
      </c>
      <c r="D67" t="s">
        <v>123</v>
      </c>
      <c r="E67" t="s">
        <v>2403</v>
      </c>
      <c r="F67" t="s">
        <v>1021</v>
      </c>
      <c r="G67" t="s">
        <v>106</v>
      </c>
      <c r="H67" s="77">
        <v>21985.83</v>
      </c>
      <c r="I67" s="77">
        <v>113.20099999999999</v>
      </c>
      <c r="J67" s="77">
        <v>91.887158412363604</v>
      </c>
      <c r="K67" s="78">
        <v>2.0000000000000001E-4</v>
      </c>
      <c r="L67" s="78">
        <v>2E-3</v>
      </c>
      <c r="M67" s="78">
        <v>0</v>
      </c>
    </row>
    <row r="68" spans="2:13">
      <c r="B68" t="s">
        <v>2404</v>
      </c>
      <c r="C68" t="s">
        <v>2405</v>
      </c>
      <c r="D68" t="s">
        <v>123</v>
      </c>
      <c r="E68" t="s">
        <v>2406</v>
      </c>
      <c r="F68" t="s">
        <v>1101</v>
      </c>
      <c r="G68" t="s">
        <v>106</v>
      </c>
      <c r="H68" s="77">
        <v>2657.18</v>
      </c>
      <c r="I68" s="77">
        <v>4245.3094999999976</v>
      </c>
      <c r="J68" s="77">
        <v>416.47796127699303</v>
      </c>
      <c r="K68" s="78">
        <v>1E-4</v>
      </c>
      <c r="L68" s="78">
        <v>9.1000000000000004E-3</v>
      </c>
      <c r="M68" s="78">
        <v>2.0000000000000001E-4</v>
      </c>
    </row>
    <row r="69" spans="2:13">
      <c r="B69" t="s">
        <v>2407</v>
      </c>
      <c r="C69" t="s">
        <v>2408</v>
      </c>
      <c r="D69" t="s">
        <v>123</v>
      </c>
      <c r="E69" t="s">
        <v>2409</v>
      </c>
      <c r="F69" t="s">
        <v>1101</v>
      </c>
      <c r="G69" t="s">
        <v>106</v>
      </c>
      <c r="H69" s="77">
        <v>8402.1</v>
      </c>
      <c r="I69" s="77">
        <v>3362.7687999999948</v>
      </c>
      <c r="J69" s="77">
        <v>1043.1494845970001</v>
      </c>
      <c r="K69" s="78">
        <v>2.0000000000000001E-4</v>
      </c>
      <c r="L69" s="78">
        <v>2.2700000000000001E-2</v>
      </c>
      <c r="M69" s="78">
        <v>4.0000000000000002E-4</v>
      </c>
    </row>
    <row r="70" spans="2:13">
      <c r="B70" t="s">
        <v>2410</v>
      </c>
      <c r="C70" t="s">
        <v>2411</v>
      </c>
      <c r="D70" t="s">
        <v>123</v>
      </c>
      <c r="E70" t="s">
        <v>2412</v>
      </c>
      <c r="F70" t="s">
        <v>1550</v>
      </c>
      <c r="G70" t="s">
        <v>102</v>
      </c>
      <c r="H70" s="77">
        <v>302750</v>
      </c>
      <c r="I70" s="77">
        <v>183</v>
      </c>
      <c r="J70" s="77">
        <v>554.03250000000003</v>
      </c>
      <c r="K70" s="78">
        <v>5.0000000000000001E-4</v>
      </c>
      <c r="L70" s="78">
        <v>1.21E-2</v>
      </c>
      <c r="M70" s="78">
        <v>2.0000000000000001E-4</v>
      </c>
    </row>
    <row r="71" spans="2:13">
      <c r="B71" t="s">
        <v>2413</v>
      </c>
      <c r="C71" t="s">
        <v>2414</v>
      </c>
      <c r="D71" t="s">
        <v>123</v>
      </c>
      <c r="E71" t="s">
        <v>2338</v>
      </c>
      <c r="F71" t="s">
        <v>379</v>
      </c>
      <c r="G71" t="s">
        <v>110</v>
      </c>
      <c r="H71" s="77">
        <v>120145.38</v>
      </c>
      <c r="I71" s="77">
        <v>95.15</v>
      </c>
      <c r="J71" s="77">
        <v>461.09154847093799</v>
      </c>
      <c r="K71" s="78">
        <v>4.4000000000000003E-3</v>
      </c>
      <c r="L71" s="78">
        <v>0.01</v>
      </c>
      <c r="M71" s="78">
        <v>2.0000000000000001E-4</v>
      </c>
    </row>
    <row r="72" spans="2:13">
      <c r="B72" t="s">
        <v>2415</v>
      </c>
      <c r="C72" t="s">
        <v>2416</v>
      </c>
      <c r="D72" t="s">
        <v>123</v>
      </c>
      <c r="E72" t="s">
        <v>2417</v>
      </c>
      <c r="F72" t="s">
        <v>630</v>
      </c>
      <c r="G72" t="s">
        <v>106</v>
      </c>
      <c r="H72" s="77">
        <v>3717910.43</v>
      </c>
      <c r="I72" s="77">
        <v>1E-4</v>
      </c>
      <c r="J72" s="77">
        <v>1.372652530756E-2</v>
      </c>
      <c r="K72" s="78">
        <v>8.0000000000000004E-4</v>
      </c>
      <c r="L72" s="78">
        <v>0</v>
      </c>
      <c r="M72" s="78">
        <v>0</v>
      </c>
    </row>
    <row r="73" spans="2:13">
      <c r="B73" t="s">
        <v>2418</v>
      </c>
      <c r="C73" t="s">
        <v>2419</v>
      </c>
      <c r="D73" t="s">
        <v>123</v>
      </c>
      <c r="E73" t="s">
        <v>2420</v>
      </c>
      <c r="F73" t="s">
        <v>1594</v>
      </c>
      <c r="G73" t="s">
        <v>106</v>
      </c>
      <c r="H73" s="77">
        <v>19577.2</v>
      </c>
      <c r="I73" s="77">
        <v>704.57379999999978</v>
      </c>
      <c r="J73" s="77">
        <v>509.25905472653102</v>
      </c>
      <c r="K73" s="78">
        <v>1E-4</v>
      </c>
      <c r="L73" s="78">
        <v>1.11E-2</v>
      </c>
      <c r="M73" s="78">
        <v>2.0000000000000001E-4</v>
      </c>
    </row>
    <row r="74" spans="2:13">
      <c r="B74" t="s">
        <v>237</v>
      </c>
      <c r="C74" s="16"/>
      <c r="D74" s="16"/>
      <c r="E74" s="16"/>
    </row>
    <row r="75" spans="2:13">
      <c r="B75" t="s">
        <v>337</v>
      </c>
      <c r="C75" s="16"/>
      <c r="D75" s="16"/>
      <c r="E75" s="16"/>
    </row>
    <row r="76" spans="2:13">
      <c r="B76" t="s">
        <v>338</v>
      </c>
      <c r="C76" s="16"/>
      <c r="D76" s="16"/>
      <c r="E76" s="16"/>
    </row>
    <row r="77" spans="2:13">
      <c r="B77" t="s">
        <v>339</v>
      </c>
      <c r="C77" s="16"/>
      <c r="D77" s="16"/>
      <c r="E77" s="16"/>
    </row>
    <row r="78" spans="2:13">
      <c r="C78" s="16"/>
      <c r="D78" s="16"/>
      <c r="E78" s="16"/>
    </row>
    <row r="79" spans="2:13">
      <c r="C79" s="16"/>
      <c r="D79" s="16"/>
      <c r="E79" s="16"/>
    </row>
    <row r="80" spans="2:13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topLeftCell="A206" workbookViewId="0">
      <selection activeCell="E213" sqref="E213:E21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s="87">
        <v>45106</v>
      </c>
      <c r="D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2:55">
      <c r="B2" s="2" t="s">
        <v>1</v>
      </c>
      <c r="C2" s="12" t="s">
        <v>3909</v>
      </c>
      <c r="D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2:55">
      <c r="B3" s="2" t="s">
        <v>2</v>
      </c>
      <c r="C3" s="26" t="s">
        <v>3910</v>
      </c>
      <c r="D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2:55">
      <c r="B4" s="2" t="s">
        <v>3</v>
      </c>
      <c r="C4" s="88" t="s">
        <v>197</v>
      </c>
      <c r="D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6" spans="2:55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7"/>
    </row>
    <row r="7" spans="2:55" ht="26.25" customHeight="1">
      <c r="B7" s="115" t="s">
        <v>139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122311235.412</v>
      </c>
      <c r="G11" s="7"/>
      <c r="H11" s="75">
        <v>387277.78406602453</v>
      </c>
      <c r="I11" s="7"/>
      <c r="J11" s="76">
        <v>1</v>
      </c>
      <c r="K11" s="76">
        <v>0.14849999999999999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205</v>
      </c>
      <c r="C12" s="16"/>
      <c r="F12" s="81">
        <v>20567054.752</v>
      </c>
      <c r="H12" s="81">
        <v>34731.605232676753</v>
      </c>
      <c r="J12" s="80">
        <v>8.9700000000000002E-2</v>
      </c>
      <c r="K12" s="80">
        <v>1.3299999999999999E-2</v>
      </c>
    </row>
    <row r="13" spans="2:55">
      <c r="B13" s="79" t="s">
        <v>2421</v>
      </c>
      <c r="C13" s="16"/>
      <c r="F13" s="81">
        <v>1198552.4669999999</v>
      </c>
      <c r="H13" s="81">
        <v>3876.679966945519</v>
      </c>
      <c r="J13" s="80">
        <v>0.01</v>
      </c>
      <c r="K13" s="80">
        <v>1.5E-3</v>
      </c>
    </row>
    <row r="14" spans="2:55">
      <c r="B14" t="s">
        <v>2422</v>
      </c>
      <c r="C14" t="s">
        <v>2423</v>
      </c>
      <c r="D14" t="s">
        <v>102</v>
      </c>
      <c r="E14" s="95">
        <v>40909</v>
      </c>
      <c r="F14" s="77">
        <v>178479.136</v>
      </c>
      <c r="G14" s="77">
        <v>57.584021999999997</v>
      </c>
      <c r="H14" s="77">
        <v>102.77546493965001</v>
      </c>
      <c r="I14" s="78">
        <v>2.7000000000000001E-3</v>
      </c>
      <c r="J14" s="78">
        <v>2.9999999999999997E-4</v>
      </c>
      <c r="K14" s="78">
        <v>0</v>
      </c>
      <c r="W14" s="101"/>
    </row>
    <row r="15" spans="2:55">
      <c r="B15" t="s">
        <v>2424</v>
      </c>
      <c r="C15" t="s">
        <v>2425</v>
      </c>
      <c r="D15" t="s">
        <v>102</v>
      </c>
      <c r="E15" s="95">
        <v>41959</v>
      </c>
      <c r="F15" s="77">
        <v>31418.641</v>
      </c>
      <c r="G15" s="77">
        <v>84.289203999999998</v>
      </c>
      <c r="H15" s="77">
        <v>26.482522406517599</v>
      </c>
      <c r="I15" s="78">
        <v>2.7000000000000001E-3</v>
      </c>
      <c r="J15" s="78">
        <v>1E-4</v>
      </c>
      <c r="K15" s="78">
        <v>0</v>
      </c>
      <c r="W15" s="101"/>
    </row>
    <row r="16" spans="2:55">
      <c r="B16" t="s">
        <v>2426</v>
      </c>
      <c r="C16" t="s">
        <v>2427</v>
      </c>
      <c r="D16" t="s">
        <v>106</v>
      </c>
      <c r="E16" s="95">
        <v>44742</v>
      </c>
      <c r="F16" s="77">
        <v>62809.52</v>
      </c>
      <c r="G16" s="77">
        <v>101.30130000000004</v>
      </c>
      <c r="H16" s="77">
        <v>234.91036816764199</v>
      </c>
      <c r="I16" s="78">
        <v>3.7000000000000002E-3</v>
      </c>
      <c r="J16" s="78">
        <v>5.9999999999999995E-4</v>
      </c>
      <c r="K16" s="78">
        <v>1E-4</v>
      </c>
    </row>
    <row r="17" spans="2:23">
      <c r="B17" t="s">
        <v>2428</v>
      </c>
      <c r="C17" t="s">
        <v>2429</v>
      </c>
      <c r="D17" t="s">
        <v>106</v>
      </c>
      <c r="E17" s="95">
        <v>44560</v>
      </c>
      <c r="F17" s="77">
        <v>26466.36</v>
      </c>
      <c r="G17" s="77">
        <v>105.05130000000045</v>
      </c>
      <c r="H17" s="77">
        <v>102.64961835597499</v>
      </c>
      <c r="I17" s="78">
        <v>1E-3</v>
      </c>
      <c r="J17" s="78">
        <v>2.9999999999999997E-4</v>
      </c>
      <c r="K17" s="78">
        <v>0</v>
      </c>
      <c r="W17" s="101"/>
    </row>
    <row r="18" spans="2:23">
      <c r="B18" t="s">
        <v>2430</v>
      </c>
      <c r="C18" t="s">
        <v>2431</v>
      </c>
      <c r="D18" t="s">
        <v>106</v>
      </c>
      <c r="E18" s="95">
        <v>44621</v>
      </c>
      <c r="F18" s="77">
        <v>35789.96</v>
      </c>
      <c r="G18" s="77">
        <v>75.303199999999975</v>
      </c>
      <c r="H18" s="77">
        <v>99.503037205994204</v>
      </c>
      <c r="I18" s="78">
        <v>1.6000000000000001E-3</v>
      </c>
      <c r="J18" s="78">
        <v>2.9999999999999997E-4</v>
      </c>
      <c r="K18" s="78">
        <v>0</v>
      </c>
      <c r="W18" s="101"/>
    </row>
    <row r="19" spans="2:23">
      <c r="B19" t="s">
        <v>2432</v>
      </c>
      <c r="C19" t="s">
        <v>2433</v>
      </c>
      <c r="D19" t="s">
        <v>106</v>
      </c>
      <c r="E19" s="95">
        <v>44581</v>
      </c>
      <c r="F19" s="77">
        <v>15065.33</v>
      </c>
      <c r="G19" s="77">
        <v>131.99100000000001</v>
      </c>
      <c r="H19" s="77">
        <v>73.414975927347598</v>
      </c>
      <c r="I19" s="78">
        <v>1.4E-3</v>
      </c>
      <c r="J19" s="78">
        <v>2.0000000000000001E-4</v>
      </c>
      <c r="K19" s="78">
        <v>0</v>
      </c>
      <c r="W19" s="101"/>
    </row>
    <row r="20" spans="2:23">
      <c r="B20" t="s">
        <v>2434</v>
      </c>
      <c r="C20" t="s">
        <v>2435</v>
      </c>
      <c r="D20" t="s">
        <v>106</v>
      </c>
      <c r="E20" s="95">
        <v>44279</v>
      </c>
      <c r="F20" s="77">
        <v>26170.43</v>
      </c>
      <c r="G20" s="77">
        <v>101.68639999999996</v>
      </c>
      <c r="H20" s="77">
        <v>98.250647941571799</v>
      </c>
      <c r="I20" s="78">
        <v>3.3E-3</v>
      </c>
      <c r="J20" s="78">
        <v>2.9999999999999997E-4</v>
      </c>
      <c r="K20" s="78">
        <v>0</v>
      </c>
      <c r="W20" s="101"/>
    </row>
    <row r="21" spans="2:23">
      <c r="B21" t="s">
        <v>2436</v>
      </c>
      <c r="C21" t="s">
        <v>2437</v>
      </c>
      <c r="D21" t="s">
        <v>106</v>
      </c>
      <c r="E21" s="95">
        <v>43755</v>
      </c>
      <c r="F21" s="77">
        <v>48852.61</v>
      </c>
      <c r="G21" s="77">
        <v>175.96380000000016</v>
      </c>
      <c r="H21" s="77">
        <v>317.37505986252501</v>
      </c>
      <c r="I21" s="78">
        <v>1.11E-2</v>
      </c>
      <c r="J21" s="78">
        <v>8.0000000000000004E-4</v>
      </c>
      <c r="K21" s="78">
        <v>1E-4</v>
      </c>
    </row>
    <row r="22" spans="2:23">
      <c r="B22" t="s">
        <v>2438</v>
      </c>
      <c r="C22" t="s">
        <v>2439</v>
      </c>
      <c r="D22" t="s">
        <v>106</v>
      </c>
      <c r="E22" s="95">
        <v>43466</v>
      </c>
      <c r="F22" s="77">
        <v>205546.59</v>
      </c>
      <c r="G22" s="77">
        <v>155.33289999999991</v>
      </c>
      <c r="H22" s="77">
        <v>1178.7872208302199</v>
      </c>
      <c r="I22" s="78">
        <v>3.2000000000000002E-3</v>
      </c>
      <c r="J22" s="78">
        <v>3.0000000000000001E-3</v>
      </c>
      <c r="K22" s="78">
        <v>5.0000000000000001E-4</v>
      </c>
      <c r="W22" s="101"/>
    </row>
    <row r="23" spans="2:23">
      <c r="B23" t="s">
        <v>2440</v>
      </c>
      <c r="C23" t="s">
        <v>2441</v>
      </c>
      <c r="D23" t="s">
        <v>106</v>
      </c>
      <c r="E23" s="95">
        <v>41274</v>
      </c>
      <c r="F23" s="77">
        <v>34993.040000000001</v>
      </c>
      <c r="G23" s="77">
        <v>1E-4</v>
      </c>
      <c r="H23" s="77">
        <v>1.2919430367999999E-4</v>
      </c>
      <c r="I23" s="78">
        <v>2.0999999999999999E-3</v>
      </c>
      <c r="J23" s="78">
        <v>0</v>
      </c>
      <c r="K23" s="78">
        <v>0</v>
      </c>
    </row>
    <row r="24" spans="2:23">
      <c r="B24" t="s">
        <v>2442</v>
      </c>
      <c r="C24" t="s">
        <v>2443</v>
      </c>
      <c r="D24" t="s">
        <v>106</v>
      </c>
      <c r="E24" s="95">
        <v>42481</v>
      </c>
      <c r="F24" s="77">
        <v>221770.46</v>
      </c>
      <c r="G24" s="77">
        <v>100.94819999999997</v>
      </c>
      <c r="H24" s="77">
        <v>826.54017745634997</v>
      </c>
      <c r="I24" s="78">
        <v>1E-3</v>
      </c>
      <c r="J24" s="78">
        <v>2.0999999999999999E-3</v>
      </c>
      <c r="K24" s="78">
        <v>2.9999999999999997E-4</v>
      </c>
      <c r="W24" s="101"/>
    </row>
    <row r="25" spans="2:23">
      <c r="B25" t="s">
        <v>2444</v>
      </c>
      <c r="C25" t="s">
        <v>2445</v>
      </c>
      <c r="D25" t="s">
        <v>106</v>
      </c>
      <c r="E25" s="95">
        <v>42555</v>
      </c>
      <c r="F25" s="77">
        <v>34894.39</v>
      </c>
      <c r="G25" s="77">
        <v>100.19469999999973</v>
      </c>
      <c r="H25" s="77">
        <v>129.08092006110201</v>
      </c>
      <c r="I25" s="78">
        <v>7.0000000000000001E-3</v>
      </c>
      <c r="J25" s="78">
        <v>2.9999999999999997E-4</v>
      </c>
      <c r="K25" s="78">
        <v>0</v>
      </c>
      <c r="W25" s="101"/>
    </row>
    <row r="26" spans="2:23">
      <c r="B26" t="s">
        <v>2446</v>
      </c>
      <c r="C26" t="s">
        <v>2447</v>
      </c>
      <c r="D26" t="s">
        <v>106</v>
      </c>
      <c r="E26" s="95">
        <v>43850</v>
      </c>
      <c r="F26" s="77">
        <v>276296</v>
      </c>
      <c r="G26" s="77">
        <v>67.338499999999996</v>
      </c>
      <c r="H26" s="77">
        <v>686.90982459632005</v>
      </c>
      <c r="I26" s="78">
        <v>3.8999999999999998E-3</v>
      </c>
      <c r="J26" s="78">
        <v>1.8E-3</v>
      </c>
      <c r="K26" s="78">
        <v>2.9999999999999997E-4</v>
      </c>
      <c r="W26" s="101"/>
    </row>
    <row r="27" spans="2:23">
      <c r="B27" s="79" t="s">
        <v>2448</v>
      </c>
      <c r="C27" s="16"/>
      <c r="E27" s="101"/>
      <c r="F27" s="81">
        <v>0</v>
      </c>
      <c r="H27" s="81">
        <v>0</v>
      </c>
      <c r="J27" s="80">
        <v>0</v>
      </c>
      <c r="K27" s="80">
        <v>0</v>
      </c>
    </row>
    <row r="28" spans="2:23">
      <c r="B28" t="s">
        <v>213</v>
      </c>
      <c r="C28" t="s">
        <v>213</v>
      </c>
      <c r="D28" t="s">
        <v>213</v>
      </c>
      <c r="E28" s="101"/>
      <c r="F28" s="77">
        <v>0</v>
      </c>
      <c r="G28" s="77">
        <v>0</v>
      </c>
      <c r="H28" s="77">
        <v>0</v>
      </c>
      <c r="I28" s="78">
        <v>0</v>
      </c>
      <c r="J28" s="78">
        <v>0</v>
      </c>
      <c r="K28" s="78">
        <v>0</v>
      </c>
    </row>
    <row r="29" spans="2:23">
      <c r="B29" s="79" t="s">
        <v>2449</v>
      </c>
      <c r="C29" s="16"/>
      <c r="E29" s="101"/>
      <c r="F29" s="81">
        <v>5501139.6100000003</v>
      </c>
      <c r="H29" s="81">
        <v>4920.5781827961982</v>
      </c>
      <c r="J29" s="80">
        <v>1.2699999999999999E-2</v>
      </c>
      <c r="K29" s="80">
        <v>1.9E-3</v>
      </c>
    </row>
    <row r="30" spans="2:23">
      <c r="B30" t="s">
        <v>2450</v>
      </c>
      <c r="C30" t="s">
        <v>2451</v>
      </c>
      <c r="D30" t="s">
        <v>102</v>
      </c>
      <c r="E30" s="95">
        <v>43614</v>
      </c>
      <c r="F30" s="77">
        <v>2884503.36</v>
      </c>
      <c r="G30" s="77">
        <v>94.327214999999867</v>
      </c>
      <c r="H30" s="77">
        <v>2720.8716860694199</v>
      </c>
      <c r="I30" s="78">
        <v>2.5000000000000001E-3</v>
      </c>
      <c r="J30" s="78">
        <v>7.0000000000000001E-3</v>
      </c>
      <c r="K30" s="78">
        <v>1E-3</v>
      </c>
      <c r="W30" s="101"/>
    </row>
    <row r="31" spans="2:23">
      <c r="B31" t="s">
        <v>2452</v>
      </c>
      <c r="C31" t="s">
        <v>2453</v>
      </c>
      <c r="D31" t="s">
        <v>102</v>
      </c>
      <c r="E31" s="95">
        <v>42170</v>
      </c>
      <c r="F31" s="77">
        <v>1565299.1</v>
      </c>
      <c r="G31" s="77">
        <v>81.61880900000007</v>
      </c>
      <c r="H31" s="77">
        <v>1277.57848270772</v>
      </c>
      <c r="I31" s="78">
        <v>2.3E-3</v>
      </c>
      <c r="J31" s="78">
        <v>3.3E-3</v>
      </c>
      <c r="K31" s="78">
        <v>5.0000000000000001E-4</v>
      </c>
      <c r="W31" s="101"/>
    </row>
    <row r="32" spans="2:23">
      <c r="B32" t="s">
        <v>2454</v>
      </c>
      <c r="C32" t="s">
        <v>2455</v>
      </c>
      <c r="D32" t="s">
        <v>102</v>
      </c>
      <c r="E32" s="95">
        <v>44655</v>
      </c>
      <c r="F32" s="77">
        <v>1051337.1499999999</v>
      </c>
      <c r="G32" s="77">
        <v>87.710018999999946</v>
      </c>
      <c r="H32" s="77">
        <v>922.12801401905801</v>
      </c>
      <c r="I32" s="78">
        <v>1.4E-3</v>
      </c>
      <c r="J32" s="78">
        <v>2.3999999999999998E-3</v>
      </c>
      <c r="K32" s="78">
        <v>4.0000000000000002E-4</v>
      </c>
      <c r="W32" s="101"/>
    </row>
    <row r="33" spans="2:23">
      <c r="B33" s="79" t="s">
        <v>2456</v>
      </c>
      <c r="C33" s="16"/>
      <c r="E33" s="101"/>
      <c r="F33" s="81">
        <v>13867362.675000001</v>
      </c>
      <c r="H33" s="81">
        <v>25934.347082935037</v>
      </c>
      <c r="J33" s="80">
        <v>6.7000000000000004E-2</v>
      </c>
      <c r="K33" s="80">
        <v>9.9000000000000008E-3</v>
      </c>
    </row>
    <row r="34" spans="2:23">
      <c r="B34" t="s">
        <v>2457</v>
      </c>
      <c r="C34" t="s">
        <v>2458</v>
      </c>
      <c r="D34" t="s">
        <v>102</v>
      </c>
      <c r="E34" s="95">
        <v>44166</v>
      </c>
      <c r="F34" s="77">
        <v>801416.06</v>
      </c>
      <c r="G34" s="77">
        <v>54.359994999999998</v>
      </c>
      <c r="H34" s="77">
        <v>435.649730145197</v>
      </c>
      <c r="I34" s="78">
        <v>2.0999999999999999E-3</v>
      </c>
      <c r="J34" s="78">
        <v>1.1000000000000001E-3</v>
      </c>
      <c r="K34" s="78">
        <v>2.0000000000000001E-4</v>
      </c>
      <c r="W34" s="101"/>
    </row>
    <row r="35" spans="2:23">
      <c r="B35" t="s">
        <v>2459</v>
      </c>
      <c r="C35" t="s">
        <v>2460</v>
      </c>
      <c r="D35" t="s">
        <v>102</v>
      </c>
      <c r="E35" s="95">
        <v>44048</v>
      </c>
      <c r="F35" s="77">
        <v>657060.74</v>
      </c>
      <c r="G35" s="77">
        <v>139.68743400000005</v>
      </c>
      <c r="H35" s="77">
        <v>917.83128752741197</v>
      </c>
      <c r="I35" s="78">
        <v>2.2000000000000001E-3</v>
      </c>
      <c r="J35" s="78">
        <v>2.3999999999999998E-3</v>
      </c>
      <c r="K35" s="78">
        <v>4.0000000000000002E-4</v>
      </c>
      <c r="W35" s="101"/>
    </row>
    <row r="36" spans="2:23">
      <c r="B36" t="s">
        <v>2461</v>
      </c>
      <c r="C36" t="s">
        <v>2462</v>
      </c>
      <c r="D36" t="s">
        <v>106</v>
      </c>
      <c r="E36" s="95">
        <v>42352</v>
      </c>
      <c r="F36" s="77">
        <v>537714.1</v>
      </c>
      <c r="G36" s="77">
        <v>96.43039999999975</v>
      </c>
      <c r="H36" s="77">
        <v>1914.3753138397799</v>
      </c>
      <c r="I36" s="78">
        <v>4.5999999999999999E-3</v>
      </c>
      <c r="J36" s="78">
        <v>4.8999999999999998E-3</v>
      </c>
      <c r="K36" s="78">
        <v>6.9999999999999999E-4</v>
      </c>
      <c r="W36" s="101"/>
    </row>
    <row r="37" spans="2:23">
      <c r="B37" t="s">
        <v>2463</v>
      </c>
      <c r="C37" t="s">
        <v>2464</v>
      </c>
      <c r="D37" t="s">
        <v>110</v>
      </c>
      <c r="E37" s="95">
        <v>44743</v>
      </c>
      <c r="F37" s="77">
        <v>54696.76</v>
      </c>
      <c r="G37" s="77">
        <v>95.864599999999783</v>
      </c>
      <c r="H37" s="77">
        <v>211.49064407608401</v>
      </c>
      <c r="I37" s="78">
        <v>1.2999999999999999E-3</v>
      </c>
      <c r="J37" s="78">
        <v>5.0000000000000001E-4</v>
      </c>
      <c r="K37" s="78">
        <v>1E-4</v>
      </c>
      <c r="W37" s="101"/>
    </row>
    <row r="38" spans="2:23">
      <c r="B38" t="s">
        <v>2465</v>
      </c>
      <c r="C38" t="s">
        <v>2466</v>
      </c>
      <c r="D38" t="s">
        <v>106</v>
      </c>
      <c r="E38" s="95">
        <v>43556</v>
      </c>
      <c r="F38" s="77">
        <v>455245.78</v>
      </c>
      <c r="G38" s="77">
        <v>118.42110000000004</v>
      </c>
      <c r="H38" s="77">
        <v>1990.38326692141</v>
      </c>
      <c r="I38" s="78">
        <v>8.0000000000000004E-4</v>
      </c>
      <c r="J38" s="78">
        <v>5.1000000000000004E-3</v>
      </c>
      <c r="K38" s="78">
        <v>8.0000000000000004E-4</v>
      </c>
      <c r="W38" s="101"/>
    </row>
    <row r="39" spans="2:23">
      <c r="B39" t="s">
        <v>2467</v>
      </c>
      <c r="C39" t="s">
        <v>2468</v>
      </c>
      <c r="D39" t="s">
        <v>102</v>
      </c>
      <c r="E39" s="95">
        <v>44317</v>
      </c>
      <c r="F39" s="77">
        <v>1030949</v>
      </c>
      <c r="G39" s="77">
        <v>112.24363</v>
      </c>
      <c r="H39" s="77">
        <v>1157.1745810487</v>
      </c>
      <c r="I39" s="78">
        <v>8.9999999999999998E-4</v>
      </c>
      <c r="J39" s="78">
        <v>3.0000000000000001E-3</v>
      </c>
      <c r="K39" s="78">
        <v>4.0000000000000002E-4</v>
      </c>
      <c r="W39" s="101"/>
    </row>
    <row r="40" spans="2:23">
      <c r="B40" t="s">
        <v>2469</v>
      </c>
      <c r="C40" t="s">
        <v>2470</v>
      </c>
      <c r="D40" t="s">
        <v>106</v>
      </c>
      <c r="E40" s="95">
        <v>42736</v>
      </c>
      <c r="F40" s="77">
        <v>387012.09499999997</v>
      </c>
      <c r="G40" s="77">
        <v>112.4071</v>
      </c>
      <c r="H40" s="77">
        <v>1606.12733618225</v>
      </c>
      <c r="I40" s="78">
        <v>2.3E-3</v>
      </c>
      <c r="J40" s="78">
        <v>4.1000000000000003E-3</v>
      </c>
      <c r="K40" s="78">
        <v>5.9999999999999995E-4</v>
      </c>
      <c r="W40" s="101"/>
    </row>
    <row r="41" spans="2:23">
      <c r="B41" t="s">
        <v>2471</v>
      </c>
      <c r="C41" t="s">
        <v>2472</v>
      </c>
      <c r="D41" t="s">
        <v>106</v>
      </c>
      <c r="E41" s="95">
        <v>41883</v>
      </c>
      <c r="F41" s="77">
        <v>382487.11</v>
      </c>
      <c r="G41" s="77">
        <v>126.77990000000005</v>
      </c>
      <c r="H41" s="77">
        <v>1790.3127354077301</v>
      </c>
      <c r="I41" s="78">
        <v>1.1999999999999999E-3</v>
      </c>
      <c r="J41" s="78">
        <v>4.5999999999999999E-3</v>
      </c>
      <c r="K41" s="78">
        <v>6.9999999999999999E-4</v>
      </c>
      <c r="W41" s="101"/>
    </row>
    <row r="42" spans="2:23">
      <c r="B42" t="s">
        <v>2473</v>
      </c>
      <c r="C42" t="s">
        <v>2474</v>
      </c>
      <c r="D42" t="s">
        <v>106</v>
      </c>
      <c r="E42" s="95">
        <v>42979</v>
      </c>
      <c r="F42" s="77">
        <v>321525.08</v>
      </c>
      <c r="G42" s="77">
        <v>124.52150000000007</v>
      </c>
      <c r="H42" s="77">
        <v>1478.1581114011999</v>
      </c>
      <c r="I42" s="78">
        <v>1E-3</v>
      </c>
      <c r="J42" s="78">
        <v>3.8E-3</v>
      </c>
      <c r="K42" s="78">
        <v>5.9999999999999995E-4</v>
      </c>
      <c r="W42" s="101"/>
    </row>
    <row r="43" spans="2:23">
      <c r="B43" t="s">
        <v>2475</v>
      </c>
      <c r="C43" t="s">
        <v>2476</v>
      </c>
      <c r="D43" t="s">
        <v>106</v>
      </c>
      <c r="E43" s="95">
        <v>38565</v>
      </c>
      <c r="F43" s="77">
        <v>23889.85</v>
      </c>
      <c r="G43" s="77">
        <v>1E-4</v>
      </c>
      <c r="H43" s="77">
        <v>8.82013262E-5</v>
      </c>
      <c r="I43" s="78">
        <v>4.0000000000000002E-4</v>
      </c>
      <c r="J43" s="78">
        <v>0</v>
      </c>
      <c r="K43" s="78">
        <v>0</v>
      </c>
    </row>
    <row r="44" spans="2:23">
      <c r="B44" t="s">
        <v>2477</v>
      </c>
      <c r="C44" t="s">
        <v>2478</v>
      </c>
      <c r="D44" t="s">
        <v>106</v>
      </c>
      <c r="E44" s="95">
        <v>44317</v>
      </c>
      <c r="F44" s="77">
        <v>111986.28</v>
      </c>
      <c r="G44" s="77">
        <v>116.07800000000005</v>
      </c>
      <c r="H44" s="77">
        <v>479.92837469129302</v>
      </c>
      <c r="I44" s="78">
        <v>4.0000000000000002E-4</v>
      </c>
      <c r="J44" s="78">
        <v>1.1999999999999999E-3</v>
      </c>
      <c r="K44" s="78">
        <v>2.0000000000000001E-4</v>
      </c>
      <c r="W44" s="101"/>
    </row>
    <row r="45" spans="2:23">
      <c r="B45" t="s">
        <v>2479</v>
      </c>
      <c r="C45" t="s">
        <v>2480</v>
      </c>
      <c r="D45" t="s">
        <v>106</v>
      </c>
      <c r="E45" s="95">
        <v>42403</v>
      </c>
      <c r="F45" s="77">
        <v>535637.18999999994</v>
      </c>
      <c r="G45" s="77">
        <v>119.60200000000002</v>
      </c>
      <c r="H45" s="77">
        <v>2365.2162680041902</v>
      </c>
      <c r="I45" s="78">
        <v>5.0000000000000001E-4</v>
      </c>
      <c r="J45" s="78">
        <v>6.1000000000000004E-3</v>
      </c>
      <c r="K45" s="78">
        <v>8.9999999999999998E-4</v>
      </c>
      <c r="W45" s="101"/>
    </row>
    <row r="46" spans="2:23">
      <c r="B46" t="s">
        <v>2481</v>
      </c>
      <c r="C46" t="s">
        <v>2482</v>
      </c>
      <c r="D46" t="s">
        <v>106</v>
      </c>
      <c r="E46" s="95">
        <v>41274</v>
      </c>
      <c r="F46" s="77">
        <v>24228.25</v>
      </c>
      <c r="G46" s="77">
        <v>3.9708999999999999</v>
      </c>
      <c r="H46" s="77">
        <v>3.5519978065909998</v>
      </c>
      <c r="I46" s="78">
        <v>2.0000000000000001E-4</v>
      </c>
      <c r="J46" s="78">
        <v>0</v>
      </c>
      <c r="K46" s="78">
        <v>0</v>
      </c>
    </row>
    <row r="47" spans="2:23">
      <c r="B47" t="s">
        <v>2483</v>
      </c>
      <c r="C47" t="s">
        <v>2484</v>
      </c>
      <c r="D47" t="s">
        <v>106</v>
      </c>
      <c r="E47" s="95">
        <v>43556</v>
      </c>
      <c r="F47" s="77">
        <v>227767.55</v>
      </c>
      <c r="G47" s="77">
        <v>140.39860000000053</v>
      </c>
      <c r="H47" s="77">
        <v>1180.6368107692799</v>
      </c>
      <c r="I47" s="78">
        <v>1.6000000000000001E-3</v>
      </c>
      <c r="J47" s="78">
        <v>3.0000000000000001E-3</v>
      </c>
      <c r="K47" s="78">
        <v>5.0000000000000001E-4</v>
      </c>
      <c r="W47" s="101"/>
    </row>
    <row r="48" spans="2:23">
      <c r="B48" t="s">
        <v>2485</v>
      </c>
      <c r="C48" t="s">
        <v>2486</v>
      </c>
      <c r="D48" t="s">
        <v>102</v>
      </c>
      <c r="E48" s="95">
        <v>41881</v>
      </c>
      <c r="F48" s="77">
        <v>1154808.08</v>
      </c>
      <c r="G48" s="77">
        <v>77.683441999999999</v>
      </c>
      <c r="H48" s="77">
        <v>897.09466503811302</v>
      </c>
      <c r="I48" s="78">
        <v>1.1999999999999999E-3</v>
      </c>
      <c r="J48" s="78">
        <v>2.3E-3</v>
      </c>
      <c r="K48" s="78">
        <v>2.9999999999999997E-4</v>
      </c>
      <c r="W48" s="101"/>
    </row>
    <row r="49" spans="2:23">
      <c r="B49" t="s">
        <v>2487</v>
      </c>
      <c r="C49" t="s">
        <v>2488</v>
      </c>
      <c r="D49" t="s">
        <v>102</v>
      </c>
      <c r="E49" s="95">
        <v>42589</v>
      </c>
      <c r="F49" s="77">
        <v>725362.96</v>
      </c>
      <c r="G49" s="77">
        <v>129.13834</v>
      </c>
      <c r="H49" s="77">
        <v>936.72168551886398</v>
      </c>
      <c r="I49" s="78">
        <v>1.6000000000000001E-3</v>
      </c>
      <c r="J49" s="78">
        <v>2.3999999999999998E-3</v>
      </c>
      <c r="K49" s="78">
        <v>4.0000000000000002E-4</v>
      </c>
      <c r="W49" s="101"/>
    </row>
    <row r="50" spans="2:23">
      <c r="B50" t="s">
        <v>2489</v>
      </c>
      <c r="C50" t="s">
        <v>2490</v>
      </c>
      <c r="D50" t="s">
        <v>102</v>
      </c>
      <c r="E50" s="95">
        <v>43739</v>
      </c>
      <c r="F50" s="77">
        <v>2838936.24</v>
      </c>
      <c r="G50" s="77">
        <v>104.34860899999994</v>
      </c>
      <c r="H50" s="77">
        <v>2962.3904768368998</v>
      </c>
      <c r="I50" s="78">
        <v>2.3999999999999998E-3</v>
      </c>
      <c r="J50" s="78">
        <v>7.6E-3</v>
      </c>
      <c r="K50" s="78">
        <v>1.1000000000000001E-3</v>
      </c>
      <c r="W50" s="101"/>
    </row>
    <row r="51" spans="2:23">
      <c r="B51" t="s">
        <v>2491</v>
      </c>
      <c r="C51" t="s">
        <v>2492</v>
      </c>
      <c r="D51" t="s">
        <v>102</v>
      </c>
      <c r="E51" s="95">
        <v>44104</v>
      </c>
      <c r="F51" s="77">
        <v>2177687.77</v>
      </c>
      <c r="G51" s="77">
        <v>67.57045599999995</v>
      </c>
      <c r="H51" s="77">
        <v>1471.4735564452301</v>
      </c>
      <c r="I51" s="78">
        <v>4.3E-3</v>
      </c>
      <c r="J51" s="78">
        <v>3.8E-3</v>
      </c>
      <c r="K51" s="78">
        <v>5.9999999999999995E-4</v>
      </c>
      <c r="W51" s="101"/>
    </row>
    <row r="52" spans="2:23">
      <c r="B52" t="s">
        <v>2493</v>
      </c>
      <c r="C52" t="s">
        <v>2494</v>
      </c>
      <c r="D52" t="s">
        <v>106</v>
      </c>
      <c r="E52" s="95">
        <v>44196</v>
      </c>
      <c r="F52" s="77">
        <v>219059</v>
      </c>
      <c r="G52" s="77">
        <v>110.896</v>
      </c>
      <c r="H52" s="77">
        <v>896.88895261888001</v>
      </c>
      <c r="I52" s="78">
        <v>3.5000000000000001E-3</v>
      </c>
      <c r="J52" s="78">
        <v>2.3E-3</v>
      </c>
      <c r="K52" s="78">
        <v>2.9999999999999997E-4</v>
      </c>
      <c r="W52" s="101"/>
    </row>
    <row r="53" spans="2:23">
      <c r="B53" t="s">
        <v>2495</v>
      </c>
      <c r="C53" t="s">
        <v>2496</v>
      </c>
      <c r="D53" t="s">
        <v>106</v>
      </c>
      <c r="E53" s="95">
        <v>44257</v>
      </c>
      <c r="F53" s="77">
        <v>70476.75</v>
      </c>
      <c r="G53" s="77">
        <v>100.822</v>
      </c>
      <c r="H53" s="77">
        <v>262.33900632341999</v>
      </c>
      <c r="I53" s="78">
        <v>7.7999999999999996E-3</v>
      </c>
      <c r="J53" s="78">
        <v>6.9999999999999999E-4</v>
      </c>
      <c r="K53" s="78">
        <v>1E-4</v>
      </c>
    </row>
    <row r="54" spans="2:23">
      <c r="B54" t="s">
        <v>2497</v>
      </c>
      <c r="C54" t="s">
        <v>2498</v>
      </c>
      <c r="D54" t="s">
        <v>102</v>
      </c>
      <c r="E54" s="95">
        <v>44308</v>
      </c>
      <c r="F54" s="77">
        <v>168101.24</v>
      </c>
      <c r="G54" s="77">
        <v>100.32940799999989</v>
      </c>
      <c r="H54" s="77">
        <v>168.65497893265899</v>
      </c>
      <c r="I54" s="78">
        <v>2.5999999999999999E-3</v>
      </c>
      <c r="J54" s="78">
        <v>4.0000000000000002E-4</v>
      </c>
      <c r="K54" s="78">
        <v>1E-4</v>
      </c>
      <c r="W54" s="101"/>
    </row>
    <row r="55" spans="2:23">
      <c r="B55" t="s">
        <v>2499</v>
      </c>
      <c r="C55" t="s">
        <v>2500</v>
      </c>
      <c r="D55" t="s">
        <v>102</v>
      </c>
      <c r="E55" s="95">
        <v>44311</v>
      </c>
      <c r="F55" s="77">
        <v>747116.63</v>
      </c>
      <c r="G55" s="77">
        <v>100.97347099999996</v>
      </c>
      <c r="H55" s="77">
        <v>754.38959372922704</v>
      </c>
      <c r="I55" s="78">
        <v>8.0999999999999996E-3</v>
      </c>
      <c r="J55" s="78">
        <v>1.9E-3</v>
      </c>
      <c r="K55" s="78">
        <v>2.9999999999999997E-4</v>
      </c>
    </row>
    <row r="56" spans="2:23">
      <c r="B56" t="s">
        <v>2501</v>
      </c>
      <c r="C56" t="s">
        <v>2502</v>
      </c>
      <c r="D56" t="s">
        <v>110</v>
      </c>
      <c r="E56" s="95">
        <v>42527</v>
      </c>
      <c r="F56" s="77">
        <v>214198.16</v>
      </c>
      <c r="G56" s="77">
        <v>237.69489999999973</v>
      </c>
      <c r="H56" s="77">
        <v>2053.5576214693001</v>
      </c>
      <c r="I56" s="78">
        <v>2.3E-3</v>
      </c>
      <c r="J56" s="78">
        <v>5.3E-3</v>
      </c>
      <c r="K56" s="78">
        <v>8.0000000000000004E-4</v>
      </c>
      <c r="W56" s="101"/>
    </row>
    <row r="57" spans="2:23">
      <c r="B57" s="79" t="s">
        <v>235</v>
      </c>
      <c r="C57" s="16"/>
      <c r="E57" s="101"/>
      <c r="F57" s="81">
        <v>101744180.66</v>
      </c>
      <c r="H57" s="81">
        <v>352546.1788333478</v>
      </c>
      <c r="J57" s="80">
        <v>0.9103</v>
      </c>
      <c r="K57" s="80">
        <v>0.13519999999999999</v>
      </c>
    </row>
    <row r="58" spans="2:23">
      <c r="B58" s="79" t="s">
        <v>2503</v>
      </c>
      <c r="C58" s="16"/>
      <c r="E58" s="101"/>
      <c r="F58" s="81">
        <v>4408564.4400000004</v>
      </c>
      <c r="H58" s="81">
        <v>27347.542167801279</v>
      </c>
      <c r="J58" s="80">
        <v>7.0599999999999996E-2</v>
      </c>
      <c r="K58" s="80">
        <v>1.0500000000000001E-2</v>
      </c>
    </row>
    <row r="59" spans="2:23">
      <c r="B59" t="s">
        <v>2504</v>
      </c>
      <c r="C59" t="s">
        <v>2505</v>
      </c>
      <c r="D59" t="s">
        <v>106</v>
      </c>
      <c r="E59" s="95">
        <v>44852</v>
      </c>
      <c r="F59" s="77">
        <v>56948</v>
      </c>
      <c r="G59" s="77">
        <v>82.215999999999994</v>
      </c>
      <c r="H59" s="77">
        <v>172.86079747456</v>
      </c>
      <c r="I59" s="78">
        <v>2.8E-3</v>
      </c>
      <c r="J59" s="78">
        <v>4.0000000000000002E-4</v>
      </c>
      <c r="K59" s="78">
        <v>1E-4</v>
      </c>
      <c r="W59" s="101"/>
    </row>
    <row r="60" spans="2:23">
      <c r="B60" t="s">
        <v>2506</v>
      </c>
      <c r="C60" t="s">
        <v>2507</v>
      </c>
      <c r="D60" t="s">
        <v>106</v>
      </c>
      <c r="E60" s="95">
        <v>42879</v>
      </c>
      <c r="F60" s="77">
        <v>365143.98</v>
      </c>
      <c r="G60" s="77">
        <v>211.74430000000032</v>
      </c>
      <c r="H60" s="77">
        <v>2854.5494159240802</v>
      </c>
      <c r="I60" s="78">
        <v>2.9999999999999997E-4</v>
      </c>
      <c r="J60" s="78">
        <v>7.4000000000000003E-3</v>
      </c>
      <c r="K60" s="78">
        <v>1.1000000000000001E-3</v>
      </c>
      <c r="W60" s="101"/>
    </row>
    <row r="61" spans="2:23">
      <c r="B61" t="s">
        <v>2508</v>
      </c>
      <c r="C61" t="s">
        <v>2509</v>
      </c>
      <c r="D61" t="s">
        <v>106</v>
      </c>
      <c r="E61" s="95">
        <v>43244</v>
      </c>
      <c r="F61" s="77">
        <v>335751.59</v>
      </c>
      <c r="G61" s="77">
        <v>173.25130000000064</v>
      </c>
      <c r="H61" s="77">
        <v>2147.61422749342</v>
      </c>
      <c r="I61" s="78">
        <v>5.9999999999999995E-4</v>
      </c>
      <c r="J61" s="78">
        <v>5.4999999999999997E-3</v>
      </c>
      <c r="K61" s="78">
        <v>8.0000000000000004E-4</v>
      </c>
      <c r="W61" s="101"/>
    </row>
    <row r="62" spans="2:23">
      <c r="B62" t="s">
        <v>2510</v>
      </c>
      <c r="C62" t="s">
        <v>2511</v>
      </c>
      <c r="D62" t="s">
        <v>106</v>
      </c>
      <c r="E62" s="95">
        <v>42649</v>
      </c>
      <c r="F62" s="77">
        <v>309964.38</v>
      </c>
      <c r="G62" s="77">
        <v>274.5564999999998</v>
      </c>
      <c r="H62" s="77">
        <v>3141.9929871825898</v>
      </c>
      <c r="I62" s="78">
        <v>8.0000000000000004E-4</v>
      </c>
      <c r="J62" s="78">
        <v>8.0999999999999996E-3</v>
      </c>
      <c r="K62" s="78">
        <v>1.1999999999999999E-3</v>
      </c>
      <c r="W62" s="101"/>
    </row>
    <row r="63" spans="2:23">
      <c r="B63" t="s">
        <v>2512</v>
      </c>
      <c r="C63" t="s">
        <v>2513</v>
      </c>
      <c r="D63" t="s">
        <v>106</v>
      </c>
      <c r="E63" s="95">
        <v>44518</v>
      </c>
      <c r="F63" s="77">
        <v>145113.73000000001</v>
      </c>
      <c r="G63" s="77">
        <v>93.633299999999949</v>
      </c>
      <c r="H63" s="77">
        <v>501.64966616951602</v>
      </c>
      <c r="I63" s="78">
        <v>1.23E-2</v>
      </c>
      <c r="J63" s="78">
        <v>1.2999999999999999E-3</v>
      </c>
      <c r="K63" s="78">
        <v>2.0000000000000001E-4</v>
      </c>
    </row>
    <row r="64" spans="2:23">
      <c r="B64" t="s">
        <v>2514</v>
      </c>
      <c r="C64" t="s">
        <v>2515</v>
      </c>
      <c r="D64" t="s">
        <v>106</v>
      </c>
      <c r="E64" s="95">
        <v>43885</v>
      </c>
      <c r="F64" s="77">
        <v>402623.96</v>
      </c>
      <c r="G64" s="77">
        <v>108.15409999999987</v>
      </c>
      <c r="H64" s="77">
        <v>1607.6973506301499</v>
      </c>
      <c r="I64" s="78">
        <v>5.9999999999999995E-4</v>
      </c>
      <c r="J64" s="78">
        <v>4.1999999999999997E-3</v>
      </c>
      <c r="K64" s="78">
        <v>5.9999999999999995E-4</v>
      </c>
      <c r="W64" s="101"/>
    </row>
    <row r="65" spans="2:23">
      <c r="B65" t="s">
        <v>2516</v>
      </c>
      <c r="C65" t="s">
        <v>2517</v>
      </c>
      <c r="D65" t="s">
        <v>106</v>
      </c>
      <c r="E65" s="95">
        <v>43944</v>
      </c>
      <c r="F65" s="77">
        <v>164328.13</v>
      </c>
      <c r="G65" s="77">
        <v>127.68570000000004</v>
      </c>
      <c r="H65" s="77">
        <v>774.66844723871804</v>
      </c>
      <c r="I65" s="78">
        <v>1.11E-2</v>
      </c>
      <c r="J65" s="78">
        <v>2E-3</v>
      </c>
      <c r="K65" s="78">
        <v>2.9999999999999997E-4</v>
      </c>
    </row>
    <row r="66" spans="2:23">
      <c r="B66" t="s">
        <v>2518</v>
      </c>
      <c r="C66" t="s">
        <v>2519</v>
      </c>
      <c r="D66" t="s">
        <v>106</v>
      </c>
      <c r="E66" s="95">
        <v>44194</v>
      </c>
      <c r="F66" s="77">
        <v>167567.81</v>
      </c>
      <c r="G66" s="77">
        <v>158.46139999999994</v>
      </c>
      <c r="H66" s="77">
        <v>980.33785901735496</v>
      </c>
      <c r="I66" s="78">
        <v>1.11E-2</v>
      </c>
      <c r="J66" s="78">
        <v>2.5000000000000001E-3</v>
      </c>
      <c r="K66" s="78">
        <v>4.0000000000000002E-4</v>
      </c>
    </row>
    <row r="67" spans="2:23">
      <c r="B67" t="s">
        <v>2520</v>
      </c>
      <c r="C67" t="s">
        <v>2521</v>
      </c>
      <c r="D67" t="s">
        <v>106</v>
      </c>
      <c r="E67" s="95">
        <v>42430</v>
      </c>
      <c r="F67" s="77">
        <v>658812.66</v>
      </c>
      <c r="G67" s="77">
        <v>262.00879999999984</v>
      </c>
      <c r="H67" s="77">
        <v>6372.9352582843803</v>
      </c>
      <c r="I67" s="78">
        <v>2.8999999999999998E-3</v>
      </c>
      <c r="J67" s="78">
        <v>1.6500000000000001E-2</v>
      </c>
      <c r="K67" s="78">
        <v>2.3999999999999998E-3</v>
      </c>
      <c r="W67" s="101"/>
    </row>
    <row r="68" spans="2:23">
      <c r="B68" t="s">
        <v>2522</v>
      </c>
      <c r="C68" t="s">
        <v>2523</v>
      </c>
      <c r="D68" t="s">
        <v>106</v>
      </c>
      <c r="E68" s="95">
        <v>43321</v>
      </c>
      <c r="F68" s="77">
        <v>432668.94</v>
      </c>
      <c r="G68" s="77">
        <v>165.64409999999992</v>
      </c>
      <c r="H68" s="77">
        <v>2646.0215905042601</v>
      </c>
      <c r="I68" s="78">
        <v>2.3999999999999998E-3</v>
      </c>
      <c r="J68" s="78">
        <v>6.7999999999999996E-3</v>
      </c>
      <c r="K68" s="78">
        <v>1E-3</v>
      </c>
      <c r="W68" s="101"/>
    </row>
    <row r="69" spans="2:23">
      <c r="B69" t="s">
        <v>2524</v>
      </c>
      <c r="C69" t="s">
        <v>2525</v>
      </c>
      <c r="D69" t="s">
        <v>106</v>
      </c>
      <c r="E69" s="95">
        <v>44197</v>
      </c>
      <c r="F69" s="77">
        <v>475097</v>
      </c>
      <c r="G69" s="77">
        <v>102.29079999999989</v>
      </c>
      <c r="H69" s="77">
        <v>1794.2400875045901</v>
      </c>
      <c r="I69" s="78">
        <v>2.3999999999999998E-3</v>
      </c>
      <c r="J69" s="78">
        <v>4.5999999999999999E-3</v>
      </c>
      <c r="K69" s="78">
        <v>6.9999999999999999E-4</v>
      </c>
      <c r="W69" s="101"/>
    </row>
    <row r="70" spans="2:23">
      <c r="B70" t="s">
        <v>2526</v>
      </c>
      <c r="C70" t="s">
        <v>2527</v>
      </c>
      <c r="D70" t="s">
        <v>106</v>
      </c>
      <c r="E70" s="95">
        <v>42871</v>
      </c>
      <c r="F70" s="77">
        <v>110186.06</v>
      </c>
      <c r="G70" s="77">
        <v>115.86480000000002</v>
      </c>
      <c r="H70" s="77">
        <v>471.34603990908101</v>
      </c>
      <c r="I70" s="78">
        <v>1E-4</v>
      </c>
      <c r="J70" s="78">
        <v>1.1999999999999999E-3</v>
      </c>
      <c r="K70" s="78">
        <v>2.0000000000000001E-4</v>
      </c>
      <c r="W70" s="101"/>
    </row>
    <row r="71" spans="2:23">
      <c r="B71" t="s">
        <v>2528</v>
      </c>
      <c r="C71" t="s">
        <v>2529</v>
      </c>
      <c r="D71" t="s">
        <v>106</v>
      </c>
      <c r="E71" s="95">
        <v>43800</v>
      </c>
      <c r="F71" s="77">
        <v>159723.04</v>
      </c>
      <c r="G71" s="77">
        <v>211.35</v>
      </c>
      <c r="H71" s="77">
        <v>1246.32558948768</v>
      </c>
      <c r="I71" s="78">
        <v>1.1999999999999999E-3</v>
      </c>
      <c r="J71" s="78">
        <v>3.2000000000000002E-3</v>
      </c>
      <c r="K71" s="78">
        <v>5.0000000000000001E-4</v>
      </c>
      <c r="W71" s="101"/>
    </row>
    <row r="72" spans="2:23">
      <c r="B72" t="s">
        <v>2530</v>
      </c>
      <c r="C72" t="s">
        <v>2531</v>
      </c>
      <c r="D72" t="s">
        <v>106</v>
      </c>
      <c r="E72" s="95">
        <v>44287</v>
      </c>
      <c r="F72" s="77">
        <v>224672.02</v>
      </c>
      <c r="G72" s="77">
        <v>122.12389999999955</v>
      </c>
      <c r="H72" s="77">
        <v>1013.00443635702</v>
      </c>
      <c r="I72" s="78">
        <v>1.6000000000000001E-3</v>
      </c>
      <c r="J72" s="78">
        <v>2.5999999999999999E-3</v>
      </c>
      <c r="K72" s="78">
        <v>4.0000000000000002E-4</v>
      </c>
      <c r="W72" s="101"/>
    </row>
    <row r="73" spans="2:23">
      <c r="B73" t="s">
        <v>2532</v>
      </c>
      <c r="C73" t="s">
        <v>2533</v>
      </c>
      <c r="D73" t="s">
        <v>106</v>
      </c>
      <c r="E73" s="95">
        <v>44378</v>
      </c>
      <c r="F73" s="77">
        <v>399963.14</v>
      </c>
      <c r="G73" s="77">
        <v>109.86240000000019</v>
      </c>
      <c r="H73" s="77">
        <v>1622.29841462388</v>
      </c>
      <c r="I73" s="78">
        <v>2.5999999999999999E-3</v>
      </c>
      <c r="J73" s="78">
        <v>4.1999999999999997E-3</v>
      </c>
      <c r="K73" s="78">
        <v>5.9999999999999995E-4</v>
      </c>
      <c r="W73" s="101"/>
    </row>
    <row r="74" spans="2:23">
      <c r="B74" s="79" t="s">
        <v>2534</v>
      </c>
      <c r="C74" s="16"/>
      <c r="E74" s="101"/>
      <c r="F74" s="81">
        <v>349.25</v>
      </c>
      <c r="H74" s="81">
        <v>621.45002986277905</v>
      </c>
      <c r="J74" s="80">
        <v>1.6000000000000001E-3</v>
      </c>
      <c r="K74" s="80">
        <v>2.0000000000000001E-4</v>
      </c>
    </row>
    <row r="75" spans="2:23">
      <c r="B75" t="s">
        <v>2535</v>
      </c>
      <c r="C75" t="s">
        <v>2536</v>
      </c>
      <c r="D75" t="s">
        <v>113</v>
      </c>
      <c r="E75" s="95">
        <v>42173</v>
      </c>
      <c r="F75" s="77">
        <v>234.15</v>
      </c>
      <c r="G75" s="77">
        <v>17418.18</v>
      </c>
      <c r="H75" s="77">
        <v>190.533735691299</v>
      </c>
      <c r="I75" s="78">
        <v>0</v>
      </c>
      <c r="J75" s="78">
        <v>5.0000000000000001E-4</v>
      </c>
      <c r="K75" s="78">
        <v>1E-4</v>
      </c>
    </row>
    <row r="76" spans="2:23">
      <c r="B76" t="s">
        <v>2537</v>
      </c>
      <c r="C76" t="s">
        <v>2538</v>
      </c>
      <c r="D76" t="s">
        <v>106</v>
      </c>
      <c r="E76" s="95">
        <v>44616</v>
      </c>
      <c r="F76" s="77">
        <v>115.1</v>
      </c>
      <c r="G76" s="77">
        <v>101404.19</v>
      </c>
      <c r="H76" s="77">
        <v>430.91629417147999</v>
      </c>
      <c r="I76" s="78">
        <v>0</v>
      </c>
      <c r="J76" s="78">
        <v>1.1000000000000001E-3</v>
      </c>
      <c r="K76" s="78">
        <v>2.0000000000000001E-4</v>
      </c>
      <c r="W76" s="101"/>
    </row>
    <row r="77" spans="2:23">
      <c r="B77" s="79" t="s">
        <v>2539</v>
      </c>
      <c r="C77" s="16"/>
      <c r="E77" s="95"/>
      <c r="F77" s="81">
        <v>5952886.7599999998</v>
      </c>
      <c r="H77" s="81">
        <v>23070.265398803527</v>
      </c>
      <c r="J77" s="80">
        <v>5.96E-2</v>
      </c>
      <c r="K77" s="80">
        <v>8.8000000000000005E-3</v>
      </c>
    </row>
    <row r="78" spans="2:23">
      <c r="B78" t="s">
        <v>2540</v>
      </c>
      <c r="C78" t="s">
        <v>2541</v>
      </c>
      <c r="D78" t="s">
        <v>106</v>
      </c>
      <c r="E78" s="95">
        <v>43431</v>
      </c>
      <c r="F78" s="77">
        <v>38352.97</v>
      </c>
      <c r="G78" s="77">
        <v>835.9175999999984</v>
      </c>
      <c r="H78" s="77">
        <v>1183.65234369424</v>
      </c>
      <c r="I78" s="78">
        <v>2.0000000000000001E-4</v>
      </c>
      <c r="J78" s="78">
        <v>3.0999999999999999E-3</v>
      </c>
      <c r="K78" s="78">
        <v>5.0000000000000001E-4</v>
      </c>
      <c r="W78" s="101"/>
    </row>
    <row r="79" spans="2:23">
      <c r="B79" t="s">
        <v>2542</v>
      </c>
      <c r="C79" t="s">
        <v>2543</v>
      </c>
      <c r="D79" t="s">
        <v>106</v>
      </c>
      <c r="E79" s="95">
        <v>43090</v>
      </c>
      <c r="F79" s="77">
        <v>781036.55</v>
      </c>
      <c r="G79" s="77">
        <v>111.15060000000007</v>
      </c>
      <c r="H79" s="77">
        <v>3205.12418822156</v>
      </c>
      <c r="I79" s="78">
        <v>1E-4</v>
      </c>
      <c r="J79" s="78">
        <v>8.3000000000000001E-3</v>
      </c>
      <c r="K79" s="78">
        <v>1.1999999999999999E-3</v>
      </c>
      <c r="W79" s="101"/>
    </row>
    <row r="80" spans="2:23">
      <c r="B80" t="s">
        <v>2544</v>
      </c>
      <c r="C80" t="s">
        <v>2545</v>
      </c>
      <c r="D80" t="s">
        <v>106</v>
      </c>
      <c r="E80" s="95">
        <v>42460</v>
      </c>
      <c r="F80" s="77">
        <v>881257.64</v>
      </c>
      <c r="G80" s="77">
        <v>60.979800000000182</v>
      </c>
      <c r="H80" s="77">
        <v>1984.0407283490199</v>
      </c>
      <c r="I80" s="78">
        <v>1E-4</v>
      </c>
      <c r="J80" s="78">
        <v>5.1000000000000004E-3</v>
      </c>
      <c r="K80" s="78">
        <v>8.0000000000000004E-4</v>
      </c>
      <c r="W80" s="101"/>
    </row>
    <row r="81" spans="2:23">
      <c r="B81" t="s">
        <v>2546</v>
      </c>
      <c r="C81" t="s">
        <v>2547</v>
      </c>
      <c r="D81" t="s">
        <v>106</v>
      </c>
      <c r="E81" s="95">
        <v>43431</v>
      </c>
      <c r="F81" s="77">
        <v>634705.92000000004</v>
      </c>
      <c r="G81" s="77">
        <v>88.207200000000228</v>
      </c>
      <c r="H81" s="77">
        <v>2066.9895344229599</v>
      </c>
      <c r="I81" s="78">
        <v>1E-4</v>
      </c>
      <c r="J81" s="78">
        <v>5.3E-3</v>
      </c>
      <c r="K81" s="78">
        <v>8.0000000000000004E-4</v>
      </c>
      <c r="W81" s="101"/>
    </row>
    <row r="82" spans="2:23">
      <c r="B82" t="s">
        <v>2548</v>
      </c>
      <c r="C82" t="s">
        <v>2549</v>
      </c>
      <c r="D82" t="s">
        <v>106</v>
      </c>
      <c r="E82" s="95">
        <v>42095</v>
      </c>
      <c r="F82" s="77">
        <v>929349.2</v>
      </c>
      <c r="G82" s="77">
        <v>67.680999999999997</v>
      </c>
      <c r="H82" s="77">
        <v>2322.2415359359802</v>
      </c>
      <c r="I82" s="78">
        <v>1E-4</v>
      </c>
      <c r="J82" s="78">
        <v>6.0000000000000001E-3</v>
      </c>
      <c r="K82" s="78">
        <v>8.9999999999999998E-4</v>
      </c>
      <c r="W82" s="101"/>
    </row>
    <row r="83" spans="2:23">
      <c r="B83" t="s">
        <v>2550</v>
      </c>
      <c r="C83" t="s">
        <v>2551</v>
      </c>
      <c r="D83" t="s">
        <v>106</v>
      </c>
      <c r="E83" s="95">
        <v>43466</v>
      </c>
      <c r="F83" s="77">
        <v>589459.05000000005</v>
      </c>
      <c r="G83" s="77">
        <v>117.94570000000006</v>
      </c>
      <c r="H83" s="77">
        <v>2566.8319973007601</v>
      </c>
      <c r="I83" s="78">
        <v>0</v>
      </c>
      <c r="J83" s="78">
        <v>6.6E-3</v>
      </c>
      <c r="K83" s="78">
        <v>1E-3</v>
      </c>
    </row>
    <row r="84" spans="2:23">
      <c r="B84" t="s">
        <v>2552</v>
      </c>
      <c r="C84" t="s">
        <v>2553</v>
      </c>
      <c r="D84" t="s">
        <v>106</v>
      </c>
      <c r="E84" s="95">
        <v>42831</v>
      </c>
      <c r="F84" s="77">
        <v>510385.26</v>
      </c>
      <c r="G84" s="77">
        <v>134.38389999999995</v>
      </c>
      <c r="H84" s="77">
        <v>2532.2527794893099</v>
      </c>
      <c r="I84" s="78">
        <v>6.9999999999999999E-4</v>
      </c>
      <c r="J84" s="78">
        <v>6.4999999999999997E-3</v>
      </c>
      <c r="K84" s="78">
        <v>1E-3</v>
      </c>
      <c r="W84" s="101"/>
    </row>
    <row r="85" spans="2:23">
      <c r="B85" t="s">
        <v>2554</v>
      </c>
      <c r="C85" t="s">
        <v>2555</v>
      </c>
      <c r="D85" t="s">
        <v>106</v>
      </c>
      <c r="E85" s="95">
        <v>43382</v>
      </c>
      <c r="F85" s="77">
        <v>200831.17</v>
      </c>
      <c r="G85" s="77">
        <v>187.70859999999956</v>
      </c>
      <c r="H85" s="77">
        <v>1391.8004779907301</v>
      </c>
      <c r="I85" s="78">
        <v>1.6000000000000001E-3</v>
      </c>
      <c r="J85" s="78">
        <v>3.5999999999999999E-3</v>
      </c>
      <c r="K85" s="78">
        <v>5.0000000000000001E-4</v>
      </c>
      <c r="W85" s="101"/>
    </row>
    <row r="86" spans="2:23">
      <c r="B86" t="s">
        <v>2556</v>
      </c>
      <c r="C86" t="s">
        <v>2557</v>
      </c>
      <c r="D86" t="s">
        <v>106</v>
      </c>
      <c r="E86" s="95">
        <v>43382</v>
      </c>
      <c r="F86" s="77">
        <v>1528.64</v>
      </c>
      <c r="G86" s="77">
        <v>252.69399999999999</v>
      </c>
      <c r="H86" s="77">
        <v>14.2613895254272</v>
      </c>
      <c r="I86" s="78">
        <v>1.6000000000000001E-3</v>
      </c>
      <c r="J86" s="78">
        <v>0</v>
      </c>
      <c r="K86" s="78">
        <v>0</v>
      </c>
      <c r="W86" s="101"/>
    </row>
    <row r="87" spans="2:23">
      <c r="B87" t="s">
        <v>2558</v>
      </c>
      <c r="C87" t="s">
        <v>2559</v>
      </c>
      <c r="D87" t="s">
        <v>106</v>
      </c>
      <c r="E87" s="95">
        <v>44665</v>
      </c>
      <c r="F87" s="77">
        <v>305978.53999999998</v>
      </c>
      <c r="G87" s="77">
        <v>100</v>
      </c>
      <c r="H87" s="77">
        <v>1129.6727696800001</v>
      </c>
      <c r="I87" s="78">
        <v>1E-3</v>
      </c>
      <c r="J87" s="78">
        <v>2.8999999999999998E-3</v>
      </c>
      <c r="K87" s="78">
        <v>4.0000000000000002E-4</v>
      </c>
      <c r="W87" s="101"/>
    </row>
    <row r="88" spans="2:23">
      <c r="B88" t="s">
        <v>2560</v>
      </c>
      <c r="C88" t="s">
        <v>2561</v>
      </c>
      <c r="D88" t="s">
        <v>106</v>
      </c>
      <c r="E88" s="95">
        <v>44469</v>
      </c>
      <c r="F88" s="77">
        <v>598687</v>
      </c>
      <c r="G88" s="77">
        <v>102.28009999999982</v>
      </c>
      <c r="H88" s="77">
        <v>2260.7506491636</v>
      </c>
      <c r="I88" s="78">
        <v>1.8E-3</v>
      </c>
      <c r="J88" s="78">
        <v>5.7999999999999996E-3</v>
      </c>
      <c r="K88" s="78">
        <v>8.9999999999999998E-4</v>
      </c>
      <c r="W88" s="101"/>
    </row>
    <row r="89" spans="2:23">
      <c r="B89" t="s">
        <v>2562</v>
      </c>
      <c r="C89" t="s">
        <v>2563</v>
      </c>
      <c r="D89" t="s">
        <v>106</v>
      </c>
      <c r="E89" s="95">
        <v>43830</v>
      </c>
      <c r="F89" s="77">
        <v>481314.82</v>
      </c>
      <c r="G89" s="77">
        <v>135.76969999999992</v>
      </c>
      <c r="H89" s="77">
        <v>2412.6470050299399</v>
      </c>
      <c r="I89" s="78">
        <v>5.9999999999999995E-4</v>
      </c>
      <c r="J89" s="78">
        <v>6.1999999999999998E-3</v>
      </c>
      <c r="K89" s="78">
        <v>8.9999999999999998E-4</v>
      </c>
      <c r="W89" s="101"/>
    </row>
    <row r="90" spans="2:23">
      <c r="B90" s="79" t="s">
        <v>2564</v>
      </c>
      <c r="C90" s="16"/>
      <c r="E90" s="101"/>
      <c r="F90" s="81">
        <v>91382380.209999993</v>
      </c>
      <c r="H90" s="81">
        <v>301506.92123688018</v>
      </c>
      <c r="J90" s="80">
        <v>0.77849999999999997</v>
      </c>
      <c r="K90" s="80">
        <v>0.11559999999999999</v>
      </c>
    </row>
    <row r="91" spans="2:23">
      <c r="B91" t="s">
        <v>2565</v>
      </c>
      <c r="C91" t="s">
        <v>2566</v>
      </c>
      <c r="D91" t="s">
        <v>106</v>
      </c>
      <c r="E91" s="95">
        <v>44425</v>
      </c>
      <c r="F91" s="77">
        <v>1773571.5</v>
      </c>
      <c r="G91" s="77">
        <v>73.230299999999943</v>
      </c>
      <c r="H91" s="77">
        <v>4795.1390677673298</v>
      </c>
      <c r="I91" s="78">
        <v>7.7000000000000002E-3</v>
      </c>
      <c r="J91" s="78">
        <v>1.24E-2</v>
      </c>
      <c r="K91" s="78">
        <v>1.8E-3</v>
      </c>
    </row>
    <row r="92" spans="2:23">
      <c r="B92" t="s">
        <v>2567</v>
      </c>
      <c r="C92" t="s">
        <v>2568</v>
      </c>
      <c r="D92" t="s">
        <v>106</v>
      </c>
      <c r="E92" s="95">
        <v>39264</v>
      </c>
      <c r="F92" s="77">
        <v>7664033.5</v>
      </c>
      <c r="G92" s="77">
        <v>90.406900000000149</v>
      </c>
      <c r="H92" s="77">
        <v>25581.185357734099</v>
      </c>
      <c r="I92" s="78">
        <v>1.1999999999999999E-3</v>
      </c>
      <c r="J92" s="78">
        <v>6.6100000000000006E-2</v>
      </c>
      <c r="K92" s="78">
        <v>9.7999999999999997E-3</v>
      </c>
      <c r="W92" s="101"/>
    </row>
    <row r="93" spans="2:23">
      <c r="B93" t="s">
        <v>2569</v>
      </c>
      <c r="C93" t="s">
        <v>2570</v>
      </c>
      <c r="D93" t="s">
        <v>106</v>
      </c>
      <c r="E93" s="95">
        <v>44742</v>
      </c>
      <c r="F93" s="77">
        <v>13463.12</v>
      </c>
      <c r="G93" s="77">
        <v>100</v>
      </c>
      <c r="H93" s="77">
        <v>49.705839040000001</v>
      </c>
      <c r="I93" s="78">
        <v>2.9999999999999997E-4</v>
      </c>
      <c r="J93" s="78">
        <v>1E-4</v>
      </c>
      <c r="K93" s="78">
        <v>0</v>
      </c>
      <c r="W93" s="101"/>
    </row>
    <row r="94" spans="2:23">
      <c r="B94" t="s">
        <v>2571</v>
      </c>
      <c r="C94" t="s">
        <v>2572</v>
      </c>
      <c r="D94" t="s">
        <v>110</v>
      </c>
      <c r="E94" s="95">
        <v>45007</v>
      </c>
      <c r="F94" s="77">
        <v>458310.39</v>
      </c>
      <c r="G94" s="77">
        <v>100.50119999999977</v>
      </c>
      <c r="H94" s="77">
        <v>1857.81405525065</v>
      </c>
      <c r="I94" s="78">
        <v>4.5999999999999999E-3</v>
      </c>
      <c r="J94" s="78">
        <v>4.7999999999999996E-3</v>
      </c>
      <c r="K94" s="78">
        <v>6.9999999999999999E-4</v>
      </c>
      <c r="W94" s="101"/>
    </row>
    <row r="95" spans="2:23">
      <c r="B95" t="s">
        <v>2573</v>
      </c>
      <c r="C95" t="s">
        <v>2574</v>
      </c>
      <c r="D95" t="s">
        <v>102</v>
      </c>
      <c r="E95" s="95">
        <v>45015</v>
      </c>
      <c r="F95" s="77">
        <v>781839.73</v>
      </c>
      <c r="G95" s="77">
        <v>100</v>
      </c>
      <c r="H95" s="77">
        <v>781.83973000000003</v>
      </c>
      <c r="I95" s="78">
        <v>2.2000000000000001E-3</v>
      </c>
      <c r="J95" s="78">
        <v>2E-3</v>
      </c>
      <c r="K95" s="78">
        <v>2.9999999999999997E-4</v>
      </c>
      <c r="W95" s="101"/>
    </row>
    <row r="96" spans="2:23">
      <c r="B96" t="s">
        <v>2575</v>
      </c>
      <c r="C96" t="s">
        <v>2576</v>
      </c>
      <c r="D96" t="s">
        <v>106</v>
      </c>
      <c r="E96" s="95">
        <v>43983</v>
      </c>
      <c r="F96" s="77">
        <v>1347392.93</v>
      </c>
      <c r="G96" s="77">
        <v>98.304799999999943</v>
      </c>
      <c r="H96" s="77">
        <v>4890.2457072869602</v>
      </c>
      <c r="I96" s="78">
        <v>4.0000000000000002E-4</v>
      </c>
      <c r="J96" s="78">
        <v>1.26E-2</v>
      </c>
      <c r="K96" s="78">
        <v>1.9E-3</v>
      </c>
      <c r="W96" s="101"/>
    </row>
    <row r="97" spans="2:23">
      <c r="B97" t="s">
        <v>2577</v>
      </c>
      <c r="C97" t="s">
        <v>2578</v>
      </c>
      <c r="D97" t="s">
        <v>106</v>
      </c>
      <c r="E97" s="95">
        <v>44931</v>
      </c>
      <c r="F97" s="77">
        <v>209295.18</v>
      </c>
      <c r="G97" s="77">
        <v>94.927800000000047</v>
      </c>
      <c r="H97" s="77">
        <v>733.52401207710795</v>
      </c>
      <c r="I97" s="78">
        <v>6.9999999999999999E-4</v>
      </c>
      <c r="J97" s="78">
        <v>1.9E-3</v>
      </c>
      <c r="K97" s="78">
        <v>2.9999999999999997E-4</v>
      </c>
      <c r="W97" s="101"/>
    </row>
    <row r="98" spans="2:23">
      <c r="B98" t="s">
        <v>2579</v>
      </c>
      <c r="C98" t="s">
        <v>2580</v>
      </c>
      <c r="D98" t="s">
        <v>106</v>
      </c>
      <c r="E98" s="95">
        <v>43853</v>
      </c>
      <c r="F98" s="77">
        <v>159470.64000000001</v>
      </c>
      <c r="G98" s="77">
        <v>79.964700000000107</v>
      </c>
      <c r="H98" s="77">
        <v>470.80464804618401</v>
      </c>
      <c r="I98" s="78">
        <v>2.9999999999999997E-4</v>
      </c>
      <c r="J98" s="78">
        <v>1.1999999999999999E-3</v>
      </c>
      <c r="K98" s="78">
        <v>2.0000000000000001E-4</v>
      </c>
      <c r="W98" s="101"/>
    </row>
    <row r="99" spans="2:23">
      <c r="B99" t="s">
        <v>2581</v>
      </c>
      <c r="C99" t="s">
        <v>2582</v>
      </c>
      <c r="D99" t="s">
        <v>106</v>
      </c>
      <c r="E99" s="95">
        <v>43466</v>
      </c>
      <c r="F99" s="77">
        <v>1153013.83</v>
      </c>
      <c r="G99" s="77">
        <v>130.65179999999987</v>
      </c>
      <c r="H99" s="77">
        <v>5561.75182904742</v>
      </c>
      <c r="I99" s="78">
        <v>2.0000000000000001E-4</v>
      </c>
      <c r="J99" s="78">
        <v>1.44E-2</v>
      </c>
      <c r="K99" s="78">
        <v>2.0999999999999999E-3</v>
      </c>
      <c r="W99" s="101"/>
    </row>
    <row r="100" spans="2:23">
      <c r="B100" t="s">
        <v>2583</v>
      </c>
      <c r="C100" t="s">
        <v>2584</v>
      </c>
      <c r="D100" t="s">
        <v>106</v>
      </c>
      <c r="E100" s="95">
        <v>43627</v>
      </c>
      <c r="F100" s="77">
        <v>164103.37</v>
      </c>
      <c r="G100" s="77">
        <v>74.216100000000083</v>
      </c>
      <c r="H100" s="77">
        <v>449.65281940604899</v>
      </c>
      <c r="I100" s="78">
        <v>6.9999999999999999E-4</v>
      </c>
      <c r="J100" s="78">
        <v>1.1999999999999999E-3</v>
      </c>
      <c r="K100" s="78">
        <v>2.0000000000000001E-4</v>
      </c>
      <c r="W100" s="101"/>
    </row>
    <row r="101" spans="2:23">
      <c r="B101" t="s">
        <v>2585</v>
      </c>
      <c r="C101" t="s">
        <v>2586</v>
      </c>
      <c r="D101" t="s">
        <v>106</v>
      </c>
      <c r="E101" s="95">
        <v>44470</v>
      </c>
      <c r="F101" s="77">
        <v>220284.42</v>
      </c>
      <c r="G101" s="77">
        <v>140.27310000000051</v>
      </c>
      <c r="H101" s="77">
        <v>1140.8272053007699</v>
      </c>
      <c r="I101" s="78">
        <v>4.0000000000000002E-4</v>
      </c>
      <c r="J101" s="78">
        <v>2.8999999999999998E-3</v>
      </c>
      <c r="K101" s="78">
        <v>4.0000000000000002E-4</v>
      </c>
      <c r="W101" s="101"/>
    </row>
    <row r="102" spans="2:23">
      <c r="B102" t="s">
        <v>2587</v>
      </c>
      <c r="C102" t="s">
        <v>2588</v>
      </c>
      <c r="D102" t="s">
        <v>106</v>
      </c>
      <c r="E102" s="95">
        <v>44712</v>
      </c>
      <c r="F102" s="77">
        <v>183452.54</v>
      </c>
      <c r="G102" s="77">
        <v>134.37169999999992</v>
      </c>
      <c r="H102" s="77">
        <v>910.10863138383604</v>
      </c>
      <c r="I102" s="78">
        <v>1E-4</v>
      </c>
      <c r="J102" s="78">
        <v>2.3999999999999998E-3</v>
      </c>
      <c r="K102" s="78">
        <v>2.9999999999999997E-4</v>
      </c>
      <c r="W102" s="101"/>
    </row>
    <row r="103" spans="2:23">
      <c r="B103" t="s">
        <v>2589</v>
      </c>
      <c r="C103" t="s">
        <v>2590</v>
      </c>
      <c r="D103" t="s">
        <v>106</v>
      </c>
      <c r="E103" s="95">
        <v>42170</v>
      </c>
      <c r="F103" s="77">
        <v>641020.29</v>
      </c>
      <c r="G103" s="77">
        <v>98.366599999999949</v>
      </c>
      <c r="H103" s="77">
        <v>2327.99010004095</v>
      </c>
      <c r="I103" s="78">
        <v>2.0000000000000001E-4</v>
      </c>
      <c r="J103" s="78">
        <v>6.0000000000000001E-3</v>
      </c>
      <c r="K103" s="78">
        <v>8.9999999999999998E-4</v>
      </c>
      <c r="W103" s="101"/>
    </row>
    <row r="104" spans="2:23">
      <c r="B104" t="s">
        <v>2591</v>
      </c>
      <c r="C104" t="s">
        <v>2592</v>
      </c>
      <c r="D104" t="s">
        <v>106</v>
      </c>
      <c r="E104" s="95">
        <v>43586</v>
      </c>
      <c r="F104" s="77">
        <v>153257.38</v>
      </c>
      <c r="G104" s="77">
        <v>236.54920000000007</v>
      </c>
      <c r="H104" s="77">
        <v>1338.4574605739001</v>
      </c>
      <c r="I104" s="78">
        <v>4.0000000000000002E-4</v>
      </c>
      <c r="J104" s="78">
        <v>3.5000000000000001E-3</v>
      </c>
      <c r="K104" s="78">
        <v>5.0000000000000001E-4</v>
      </c>
      <c r="W104" s="101"/>
    </row>
    <row r="105" spans="2:23">
      <c r="B105" t="s">
        <v>2593</v>
      </c>
      <c r="C105" t="s">
        <v>2594</v>
      </c>
      <c r="D105" t="s">
        <v>106</v>
      </c>
      <c r="E105" s="95">
        <v>42267</v>
      </c>
      <c r="F105" s="77">
        <v>202382.03</v>
      </c>
      <c r="G105" s="77">
        <v>36.539200000000058</v>
      </c>
      <c r="H105" s="77">
        <v>273.01887621366598</v>
      </c>
      <c r="I105" s="78">
        <v>1.5E-3</v>
      </c>
      <c r="J105" s="78">
        <v>6.9999999999999999E-4</v>
      </c>
      <c r="K105" s="78">
        <v>1E-4</v>
      </c>
      <c r="W105" s="101"/>
    </row>
    <row r="106" spans="2:23">
      <c r="B106" t="s">
        <v>2595</v>
      </c>
      <c r="C106" t="s">
        <v>2596</v>
      </c>
      <c r="D106" t="s">
        <v>110</v>
      </c>
      <c r="E106" s="95">
        <v>44661</v>
      </c>
      <c r="F106" s="77">
        <v>39435.68</v>
      </c>
      <c r="G106" s="77">
        <v>96.896000000000299</v>
      </c>
      <c r="H106" s="77">
        <v>154.12265329406</v>
      </c>
      <c r="I106" s="78">
        <v>2.0000000000000001E-4</v>
      </c>
      <c r="J106" s="78">
        <v>4.0000000000000002E-4</v>
      </c>
      <c r="K106" s="78">
        <v>1E-4</v>
      </c>
      <c r="W106" s="101"/>
    </row>
    <row r="107" spans="2:23">
      <c r="B107" t="s">
        <v>2597</v>
      </c>
      <c r="C107" t="s">
        <v>2598</v>
      </c>
      <c r="D107" t="s">
        <v>202</v>
      </c>
      <c r="E107" s="95">
        <v>43096</v>
      </c>
      <c r="F107" s="77">
        <v>7117695.1299999999</v>
      </c>
      <c r="G107" s="77">
        <v>46.887899999999966</v>
      </c>
      <c r="H107" s="77">
        <v>1807.1684050863</v>
      </c>
      <c r="I107" s="78">
        <v>4.0000000000000002E-4</v>
      </c>
      <c r="J107" s="78">
        <v>4.7000000000000002E-3</v>
      </c>
      <c r="K107" s="78">
        <v>6.9999999999999999E-4</v>
      </c>
      <c r="W107" s="101"/>
    </row>
    <row r="108" spans="2:23">
      <c r="B108" t="s">
        <v>2599</v>
      </c>
      <c r="C108" t="s">
        <v>2600</v>
      </c>
      <c r="D108" t="s">
        <v>110</v>
      </c>
      <c r="E108" s="95">
        <v>44302</v>
      </c>
      <c r="F108" s="77">
        <v>607731.52</v>
      </c>
      <c r="G108" s="77">
        <v>135.29889999999986</v>
      </c>
      <c r="H108" s="77">
        <v>3316.47953170766</v>
      </c>
      <c r="I108" s="78">
        <v>2.0000000000000001E-4</v>
      </c>
      <c r="J108" s="78">
        <v>8.6E-3</v>
      </c>
      <c r="K108" s="78">
        <v>1.2999999999999999E-3</v>
      </c>
      <c r="W108" s="101"/>
    </row>
    <row r="109" spans="2:23">
      <c r="B109" t="s">
        <v>2601</v>
      </c>
      <c r="C109" t="s">
        <v>2602</v>
      </c>
      <c r="D109" t="s">
        <v>106</v>
      </c>
      <c r="E109" s="95">
        <v>44502</v>
      </c>
      <c r="F109" s="77">
        <v>261123.01</v>
      </c>
      <c r="G109" s="77">
        <v>103.04790000000003</v>
      </c>
      <c r="H109" s="77">
        <v>993.44992519484902</v>
      </c>
      <c r="I109" s="78">
        <v>1.5E-3</v>
      </c>
      <c r="J109" s="78">
        <v>2.5999999999999999E-3</v>
      </c>
      <c r="K109" s="78">
        <v>4.0000000000000002E-4</v>
      </c>
      <c r="W109" s="101"/>
    </row>
    <row r="110" spans="2:23">
      <c r="B110" t="s">
        <v>2603</v>
      </c>
      <c r="C110" t="s">
        <v>2604</v>
      </c>
      <c r="D110" t="s">
        <v>106</v>
      </c>
      <c r="E110" s="95">
        <v>43191</v>
      </c>
      <c r="F110" s="77">
        <v>705041</v>
      </c>
      <c r="G110" s="77">
        <v>161.45550000000006</v>
      </c>
      <c r="H110" s="77">
        <v>4202.7050257194596</v>
      </c>
      <c r="I110" s="78">
        <v>4.0000000000000002E-4</v>
      </c>
      <c r="J110" s="78">
        <v>1.09E-2</v>
      </c>
      <c r="K110" s="78">
        <v>1.6000000000000001E-3</v>
      </c>
      <c r="W110" s="101"/>
    </row>
    <row r="111" spans="2:23">
      <c r="B111" t="s">
        <v>2605</v>
      </c>
      <c r="C111" t="s">
        <v>2606</v>
      </c>
      <c r="D111" t="s">
        <v>106</v>
      </c>
      <c r="E111" s="95">
        <v>42795</v>
      </c>
      <c r="F111" s="77">
        <v>612888.79</v>
      </c>
      <c r="G111" s="77">
        <v>123.21069999999965</v>
      </c>
      <c r="H111" s="77">
        <v>2787.9937464609102</v>
      </c>
      <c r="I111" s="78">
        <v>8.0000000000000004E-4</v>
      </c>
      <c r="J111" s="78">
        <v>7.1999999999999998E-3</v>
      </c>
      <c r="K111" s="78">
        <v>1.1000000000000001E-3</v>
      </c>
      <c r="W111" s="101"/>
    </row>
    <row r="112" spans="2:23">
      <c r="B112" t="s">
        <v>2607</v>
      </c>
      <c r="C112" t="s">
        <v>2608</v>
      </c>
      <c r="D112" t="s">
        <v>110</v>
      </c>
      <c r="E112" s="95">
        <v>44228</v>
      </c>
      <c r="F112" s="77">
        <v>614269.11</v>
      </c>
      <c r="G112" s="77">
        <v>115.44199999999995</v>
      </c>
      <c r="H112" s="77">
        <v>2860.1829437000702</v>
      </c>
      <c r="I112" s="78">
        <v>1.1000000000000001E-3</v>
      </c>
      <c r="J112" s="78">
        <v>7.4000000000000003E-3</v>
      </c>
      <c r="K112" s="78">
        <v>1.1000000000000001E-3</v>
      </c>
      <c r="W112" s="101"/>
    </row>
    <row r="113" spans="2:23">
      <c r="B113" t="s">
        <v>2609</v>
      </c>
      <c r="C113" t="s">
        <v>2610</v>
      </c>
      <c r="D113" t="s">
        <v>106</v>
      </c>
      <c r="E113" s="95">
        <v>43556</v>
      </c>
      <c r="F113" s="77">
        <v>590438.44999999995</v>
      </c>
      <c r="G113" s="77">
        <v>111.36890000000021</v>
      </c>
      <c r="H113" s="77">
        <v>2427.72926723005</v>
      </c>
      <c r="I113" s="78">
        <v>2.9999999999999997E-4</v>
      </c>
      <c r="J113" s="78">
        <v>6.3E-3</v>
      </c>
      <c r="K113" s="78">
        <v>8.9999999999999998E-4</v>
      </c>
      <c r="W113" s="101"/>
    </row>
    <row r="114" spans="2:23">
      <c r="B114" t="s">
        <v>2611</v>
      </c>
      <c r="C114" t="s">
        <v>2612</v>
      </c>
      <c r="D114" t="s">
        <v>106</v>
      </c>
      <c r="E114" s="95">
        <v>44896</v>
      </c>
      <c r="F114" s="77">
        <v>17809.47</v>
      </c>
      <c r="G114" s="77">
        <v>120.539</v>
      </c>
      <c r="H114" s="77">
        <v>79.257482203863901</v>
      </c>
      <c r="I114" s="78">
        <v>5.0000000000000001E-4</v>
      </c>
      <c r="J114" s="78">
        <v>2.0000000000000001E-4</v>
      </c>
      <c r="K114" s="78">
        <v>0</v>
      </c>
      <c r="W114" s="101"/>
    </row>
    <row r="115" spans="2:23">
      <c r="B115" t="s">
        <v>2613</v>
      </c>
      <c r="C115" t="s">
        <v>2614</v>
      </c>
      <c r="D115" t="s">
        <v>106</v>
      </c>
      <c r="E115" s="95">
        <v>43914</v>
      </c>
      <c r="F115" s="77">
        <v>443580.6</v>
      </c>
      <c r="G115" s="77">
        <v>110.72860000000009</v>
      </c>
      <c r="H115" s="77">
        <v>1813.4018118249101</v>
      </c>
      <c r="I115" s="78">
        <v>2.2000000000000001E-3</v>
      </c>
      <c r="J115" s="78">
        <v>4.7000000000000002E-3</v>
      </c>
      <c r="K115" s="78">
        <v>6.9999999999999999E-4</v>
      </c>
      <c r="W115" s="101"/>
    </row>
    <row r="116" spans="2:23">
      <c r="B116" t="s">
        <v>2615</v>
      </c>
      <c r="C116" t="s">
        <v>2616</v>
      </c>
      <c r="D116" t="s">
        <v>106</v>
      </c>
      <c r="E116" s="95">
        <v>44621</v>
      </c>
      <c r="F116" s="77">
        <v>563209</v>
      </c>
      <c r="G116" s="77">
        <v>100</v>
      </c>
      <c r="H116" s="77">
        <v>2079.367628</v>
      </c>
      <c r="I116" s="78">
        <v>6.9999999999999999E-4</v>
      </c>
      <c r="J116" s="78">
        <v>5.4000000000000003E-3</v>
      </c>
      <c r="K116" s="78">
        <v>8.0000000000000004E-4</v>
      </c>
      <c r="W116" s="101"/>
    </row>
    <row r="117" spans="2:23">
      <c r="B117" t="s">
        <v>2617</v>
      </c>
      <c r="C117" t="s">
        <v>2618</v>
      </c>
      <c r="D117" t="s">
        <v>106</v>
      </c>
      <c r="E117" s="95">
        <v>44621</v>
      </c>
      <c r="F117" s="77">
        <v>934318.22</v>
      </c>
      <c r="G117" s="77">
        <v>100.42630000000008</v>
      </c>
      <c r="H117" s="77">
        <v>3464.20809896731</v>
      </c>
      <c r="I117" s="78">
        <v>8.0000000000000004E-4</v>
      </c>
      <c r="J117" s="78">
        <v>8.8999999999999999E-3</v>
      </c>
      <c r="K117" s="78">
        <v>1.2999999999999999E-3</v>
      </c>
      <c r="W117" s="101"/>
    </row>
    <row r="118" spans="2:23">
      <c r="B118" t="s">
        <v>2619</v>
      </c>
      <c r="C118" t="s">
        <v>2620</v>
      </c>
      <c r="D118" t="s">
        <v>110</v>
      </c>
      <c r="E118" s="95">
        <v>44713</v>
      </c>
      <c r="F118" s="77">
        <v>118865</v>
      </c>
      <c r="G118" s="77">
        <v>104.3445</v>
      </c>
      <c r="H118" s="77">
        <v>500.25893130349499</v>
      </c>
      <c r="I118" s="78">
        <v>0</v>
      </c>
      <c r="J118" s="78">
        <v>1.2999999999999999E-3</v>
      </c>
      <c r="K118" s="78">
        <v>2.0000000000000001E-4</v>
      </c>
      <c r="W118" s="101"/>
    </row>
    <row r="119" spans="2:23">
      <c r="B119" t="s">
        <v>2621</v>
      </c>
      <c r="C119" t="s">
        <v>2622</v>
      </c>
      <c r="D119" t="s">
        <v>106</v>
      </c>
      <c r="E119" s="95">
        <v>44562</v>
      </c>
      <c r="F119" s="77">
        <v>97054.56</v>
      </c>
      <c r="G119" s="77">
        <v>100.09789999999998</v>
      </c>
      <c r="H119" s="77">
        <v>358.67623612137402</v>
      </c>
      <c r="I119" s="78">
        <v>2.0000000000000001E-4</v>
      </c>
      <c r="J119" s="78">
        <v>8.9999999999999998E-4</v>
      </c>
      <c r="K119" s="78">
        <v>1E-4</v>
      </c>
      <c r="W119" s="101"/>
    </row>
    <row r="120" spans="2:23">
      <c r="B120" t="s">
        <v>2623</v>
      </c>
      <c r="C120" t="s">
        <v>2624</v>
      </c>
      <c r="D120" t="s">
        <v>110</v>
      </c>
      <c r="E120" s="95">
        <v>44256</v>
      </c>
      <c r="F120" s="77">
        <v>128020</v>
      </c>
      <c r="G120" s="77">
        <v>104.997</v>
      </c>
      <c r="H120" s="77">
        <v>542.15817072395998</v>
      </c>
      <c r="I120" s="78">
        <v>2.9999999999999997E-4</v>
      </c>
      <c r="J120" s="78">
        <v>1.4E-3</v>
      </c>
      <c r="K120" s="78">
        <v>2.0000000000000001E-4</v>
      </c>
      <c r="W120" s="101"/>
    </row>
    <row r="121" spans="2:23">
      <c r="B121" t="s">
        <v>2625</v>
      </c>
      <c r="C121" t="s">
        <v>2626</v>
      </c>
      <c r="D121" t="s">
        <v>106</v>
      </c>
      <c r="E121" s="95">
        <v>44264</v>
      </c>
      <c r="F121" s="77">
        <v>134344.9</v>
      </c>
      <c r="G121" s="77">
        <v>101.26470000000008</v>
      </c>
      <c r="H121" s="77">
        <v>502.27430013650797</v>
      </c>
      <c r="I121" s="78">
        <v>4.0000000000000002E-4</v>
      </c>
      <c r="J121" s="78">
        <v>1.2999999999999999E-3</v>
      </c>
      <c r="K121" s="78">
        <v>2.0000000000000001E-4</v>
      </c>
      <c r="W121" s="101"/>
    </row>
    <row r="122" spans="2:23">
      <c r="B122" t="s">
        <v>2627</v>
      </c>
      <c r="C122" t="s">
        <v>2628</v>
      </c>
      <c r="D122" t="s">
        <v>110</v>
      </c>
      <c r="E122" s="95">
        <v>44896</v>
      </c>
      <c r="F122" s="77">
        <v>361938.84</v>
      </c>
      <c r="G122" s="77">
        <v>101.77810000000007</v>
      </c>
      <c r="H122" s="77">
        <v>1485.80160550493</v>
      </c>
      <c r="I122" s="78">
        <v>8.9999999999999998E-4</v>
      </c>
      <c r="J122" s="78">
        <v>3.8E-3</v>
      </c>
      <c r="K122" s="78">
        <v>5.9999999999999995E-4</v>
      </c>
      <c r="W122" s="101"/>
    </row>
    <row r="123" spans="2:23">
      <c r="B123" t="s">
        <v>2629</v>
      </c>
      <c r="C123" t="s">
        <v>2630</v>
      </c>
      <c r="D123" t="s">
        <v>110</v>
      </c>
      <c r="E123" s="95">
        <v>44816</v>
      </c>
      <c r="F123" s="77">
        <v>793203</v>
      </c>
      <c r="G123" s="77">
        <v>88.216899999999882</v>
      </c>
      <c r="H123" s="77">
        <v>2822.3276750780501</v>
      </c>
      <c r="I123" s="78">
        <v>5.0000000000000001E-4</v>
      </c>
      <c r="J123" s="78">
        <v>7.3000000000000001E-3</v>
      </c>
      <c r="K123" s="78">
        <v>1.1000000000000001E-3</v>
      </c>
      <c r="W123" s="101"/>
    </row>
    <row r="124" spans="2:23">
      <c r="B124" t="s">
        <v>2631</v>
      </c>
      <c r="C124" t="s">
        <v>2632</v>
      </c>
      <c r="D124" t="s">
        <v>106</v>
      </c>
      <c r="E124" s="95">
        <v>44816</v>
      </c>
      <c r="F124" s="77">
        <v>74306.22</v>
      </c>
      <c r="G124" s="77">
        <v>100.83</v>
      </c>
      <c r="H124" s="77">
        <v>276.61557432319199</v>
      </c>
      <c r="I124" s="78">
        <v>5.0000000000000001E-4</v>
      </c>
      <c r="J124" s="78">
        <v>6.9999999999999999E-4</v>
      </c>
      <c r="K124" s="78">
        <v>1E-4</v>
      </c>
      <c r="W124" s="101"/>
    </row>
    <row r="125" spans="2:23">
      <c r="B125" t="s">
        <v>2633</v>
      </c>
      <c r="C125" t="s">
        <v>2634</v>
      </c>
      <c r="D125" t="s">
        <v>106</v>
      </c>
      <c r="E125" s="95">
        <v>44002</v>
      </c>
      <c r="F125" s="77">
        <v>433149</v>
      </c>
      <c r="G125" s="77">
        <v>110.38420000000025</v>
      </c>
      <c r="H125" s="77">
        <v>1765.2487918269401</v>
      </c>
      <c r="I125" s="78">
        <v>1.5E-3</v>
      </c>
      <c r="J125" s="78">
        <v>4.5999999999999999E-3</v>
      </c>
      <c r="K125" s="78">
        <v>6.9999999999999999E-4</v>
      </c>
      <c r="W125" s="101"/>
    </row>
    <row r="126" spans="2:23">
      <c r="B126" t="s">
        <v>2635</v>
      </c>
      <c r="C126" t="s">
        <v>2636</v>
      </c>
      <c r="D126" t="s">
        <v>106</v>
      </c>
      <c r="E126" s="95">
        <v>42555</v>
      </c>
      <c r="F126" s="77">
        <v>92174.36</v>
      </c>
      <c r="G126" s="77">
        <v>115.23960000000014</v>
      </c>
      <c r="H126" s="77">
        <v>392.16927502613999</v>
      </c>
      <c r="I126" s="78">
        <v>0</v>
      </c>
      <c r="J126" s="78">
        <v>1E-3</v>
      </c>
      <c r="K126" s="78">
        <v>2.0000000000000001E-4</v>
      </c>
      <c r="W126" s="101"/>
    </row>
    <row r="127" spans="2:23">
      <c r="B127" t="s">
        <v>2637</v>
      </c>
      <c r="C127" t="s">
        <v>2638</v>
      </c>
      <c r="D127" t="s">
        <v>106</v>
      </c>
      <c r="E127" s="95">
        <v>44357</v>
      </c>
      <c r="F127" s="77">
        <v>54372.59</v>
      </c>
      <c r="G127" s="77">
        <v>99.419299999999978</v>
      </c>
      <c r="H127" s="77">
        <v>199.57788418155999</v>
      </c>
      <c r="I127" s="78">
        <v>3.8999999999999998E-3</v>
      </c>
      <c r="J127" s="78">
        <v>5.0000000000000001E-4</v>
      </c>
      <c r="K127" s="78">
        <v>1E-4</v>
      </c>
      <c r="W127" s="101"/>
    </row>
    <row r="128" spans="2:23">
      <c r="B128" t="s">
        <v>2639</v>
      </c>
      <c r="C128" t="s">
        <v>2640</v>
      </c>
      <c r="D128" t="s">
        <v>106</v>
      </c>
      <c r="E128" s="95">
        <v>42916</v>
      </c>
      <c r="F128" s="77">
        <v>73316.03</v>
      </c>
      <c r="G128" s="77">
        <v>98.843800000000044</v>
      </c>
      <c r="H128" s="77">
        <v>267.55314842572898</v>
      </c>
      <c r="I128" s="78">
        <v>3.8999999999999998E-3</v>
      </c>
      <c r="J128" s="78">
        <v>6.9999999999999999E-4</v>
      </c>
      <c r="K128" s="78">
        <v>1E-4</v>
      </c>
      <c r="W128" s="101"/>
    </row>
    <row r="129" spans="2:23">
      <c r="B129" t="s">
        <v>2641</v>
      </c>
      <c r="C129" t="s">
        <v>2642</v>
      </c>
      <c r="D129" t="s">
        <v>106</v>
      </c>
      <c r="E129" s="95">
        <v>42916</v>
      </c>
      <c r="F129" s="77">
        <v>73267.66</v>
      </c>
      <c r="G129" s="77">
        <v>0.68720000000000003</v>
      </c>
      <c r="H129" s="77">
        <v>1.8589048673478401</v>
      </c>
      <c r="I129" s="78">
        <v>3.8999999999999998E-3</v>
      </c>
      <c r="J129" s="78">
        <v>0</v>
      </c>
      <c r="K129" s="78">
        <v>0</v>
      </c>
      <c r="W129" s="101"/>
    </row>
    <row r="130" spans="2:23">
      <c r="B130" t="s">
        <v>2643</v>
      </c>
      <c r="C130" t="s">
        <v>2644</v>
      </c>
      <c r="D130" t="s">
        <v>106</v>
      </c>
      <c r="E130" s="95">
        <v>42916</v>
      </c>
      <c r="F130" s="77">
        <v>48765.27</v>
      </c>
      <c r="G130" s="77">
        <v>104.78549999999989</v>
      </c>
      <c r="H130" s="77">
        <v>188.65725692867801</v>
      </c>
      <c r="I130" s="78">
        <v>3.8999999999999998E-3</v>
      </c>
      <c r="J130" s="78">
        <v>5.0000000000000001E-4</v>
      </c>
      <c r="K130" s="78">
        <v>1E-4</v>
      </c>
      <c r="W130" s="101"/>
    </row>
    <row r="131" spans="2:23">
      <c r="B131" t="s">
        <v>2645</v>
      </c>
      <c r="C131" t="s">
        <v>2646</v>
      </c>
      <c r="D131" t="s">
        <v>106</v>
      </c>
      <c r="E131" s="95">
        <v>44874</v>
      </c>
      <c r="F131" s="77">
        <v>258201.72</v>
      </c>
      <c r="G131" s="77">
        <v>89.074299999999965</v>
      </c>
      <c r="H131" s="77">
        <v>849.12815531102797</v>
      </c>
      <c r="I131" s="78">
        <v>7.3000000000000001E-3</v>
      </c>
      <c r="J131" s="78">
        <v>2.2000000000000001E-3</v>
      </c>
      <c r="K131" s="78">
        <v>2.9999999999999997E-4</v>
      </c>
    </row>
    <row r="132" spans="2:23">
      <c r="B132" t="s">
        <v>2647</v>
      </c>
      <c r="C132" t="s">
        <v>2648</v>
      </c>
      <c r="D132" t="s">
        <v>110</v>
      </c>
      <c r="E132" s="95">
        <v>43617</v>
      </c>
      <c r="F132" s="77">
        <v>397996.05</v>
      </c>
      <c r="G132" s="77">
        <v>143.95819999999981</v>
      </c>
      <c r="H132" s="77">
        <v>2310.9282601227401</v>
      </c>
      <c r="I132" s="78">
        <v>0</v>
      </c>
      <c r="J132" s="78">
        <v>6.0000000000000001E-3</v>
      </c>
      <c r="K132" s="78">
        <v>8.9999999999999998E-4</v>
      </c>
      <c r="W132" s="101"/>
    </row>
    <row r="133" spans="2:23">
      <c r="B133" t="s">
        <v>2649</v>
      </c>
      <c r="C133" t="s">
        <v>2650</v>
      </c>
      <c r="D133" t="s">
        <v>110</v>
      </c>
      <c r="E133" s="95">
        <v>42401</v>
      </c>
      <c r="F133" s="77">
        <v>396999.9</v>
      </c>
      <c r="G133" s="77">
        <v>128.20070000000001</v>
      </c>
      <c r="H133" s="77">
        <v>2052.8257553338899</v>
      </c>
      <c r="I133" s="78">
        <v>0</v>
      </c>
      <c r="J133" s="78">
        <v>5.3E-3</v>
      </c>
      <c r="K133" s="78">
        <v>8.0000000000000004E-4</v>
      </c>
      <c r="W133" s="101"/>
    </row>
    <row r="134" spans="2:23">
      <c r="B134" t="s">
        <v>2651</v>
      </c>
      <c r="C134" t="s">
        <v>2652</v>
      </c>
      <c r="D134" t="s">
        <v>106</v>
      </c>
      <c r="E134" s="95">
        <v>42603</v>
      </c>
      <c r="F134" s="77">
        <v>723349.87</v>
      </c>
      <c r="G134" s="77">
        <v>29.365100000000023</v>
      </c>
      <c r="H134" s="77">
        <v>784.22662759746595</v>
      </c>
      <c r="I134" s="78">
        <v>2.0000000000000001E-4</v>
      </c>
      <c r="J134" s="78">
        <v>2E-3</v>
      </c>
      <c r="K134" s="78">
        <v>2.9999999999999997E-4</v>
      </c>
      <c r="W134" s="101"/>
    </row>
    <row r="135" spans="2:23">
      <c r="B135" t="s">
        <v>2653</v>
      </c>
      <c r="C135" t="s">
        <v>2654</v>
      </c>
      <c r="D135" t="s">
        <v>106</v>
      </c>
      <c r="E135" s="95">
        <v>42948</v>
      </c>
      <c r="F135" s="77">
        <v>584336.43999999994</v>
      </c>
      <c r="G135" s="77">
        <v>111.42340000000009</v>
      </c>
      <c r="H135" s="77">
        <v>2403.8151566506499</v>
      </c>
      <c r="I135" s="78">
        <v>0</v>
      </c>
      <c r="J135" s="78">
        <v>6.1999999999999998E-3</v>
      </c>
      <c r="K135" s="78">
        <v>8.9999999999999998E-4</v>
      </c>
      <c r="W135" s="101"/>
    </row>
    <row r="136" spans="2:23">
      <c r="B136" t="s">
        <v>2655</v>
      </c>
      <c r="C136" t="s">
        <v>2656</v>
      </c>
      <c r="D136" t="s">
        <v>110</v>
      </c>
      <c r="E136" s="95">
        <v>43909</v>
      </c>
      <c r="F136" s="77">
        <v>1145815.8</v>
      </c>
      <c r="G136" s="77">
        <v>96.738700000000051</v>
      </c>
      <c r="H136" s="77">
        <v>4470.8113773895102</v>
      </c>
      <c r="I136" s="78">
        <v>4.0000000000000002E-4</v>
      </c>
      <c r="J136" s="78">
        <v>1.15E-2</v>
      </c>
      <c r="K136" s="78">
        <v>1.6999999999999999E-3</v>
      </c>
      <c r="W136" s="101"/>
    </row>
    <row r="137" spans="2:23">
      <c r="B137" t="s">
        <v>2657</v>
      </c>
      <c r="C137" t="s">
        <v>2658</v>
      </c>
      <c r="D137" t="s">
        <v>106</v>
      </c>
      <c r="E137" s="95">
        <v>42916</v>
      </c>
      <c r="F137" s="77">
        <v>971477.46</v>
      </c>
      <c r="G137" s="77">
        <v>77.409400000000048</v>
      </c>
      <c r="H137" s="77">
        <v>2776.4389108252199</v>
      </c>
      <c r="I137" s="78">
        <v>6.9999999999999999E-4</v>
      </c>
      <c r="J137" s="78">
        <v>7.1999999999999998E-3</v>
      </c>
      <c r="K137" s="78">
        <v>1.1000000000000001E-3</v>
      </c>
      <c r="W137" s="101"/>
    </row>
    <row r="138" spans="2:23">
      <c r="B138" t="s">
        <v>2659</v>
      </c>
      <c r="C138" t="s">
        <v>2660</v>
      </c>
      <c r="D138" t="s">
        <v>110</v>
      </c>
      <c r="E138" s="95">
        <v>42531</v>
      </c>
      <c r="F138" s="77">
        <v>650827.56999999995</v>
      </c>
      <c r="G138" s="77">
        <v>43.807499999999997</v>
      </c>
      <c r="H138" s="77">
        <v>1149.9678679211099</v>
      </c>
      <c r="I138" s="78">
        <v>5.9999999999999995E-4</v>
      </c>
      <c r="J138" s="78">
        <v>3.0000000000000001E-3</v>
      </c>
      <c r="K138" s="78">
        <v>4.0000000000000002E-4</v>
      </c>
      <c r="W138" s="101"/>
    </row>
    <row r="139" spans="2:23">
      <c r="B139" t="s">
        <v>2661</v>
      </c>
      <c r="C139" t="s">
        <v>2662</v>
      </c>
      <c r="D139" t="s">
        <v>110</v>
      </c>
      <c r="E139" s="95">
        <v>44440</v>
      </c>
      <c r="F139" s="77">
        <v>132519.79999999999</v>
      </c>
      <c r="G139" s="77">
        <v>104.27360000000009</v>
      </c>
      <c r="H139" s="77">
        <v>557.34798244137198</v>
      </c>
      <c r="I139" s="78">
        <v>6.9999999999999999E-4</v>
      </c>
      <c r="J139" s="78">
        <v>1.4E-3</v>
      </c>
      <c r="K139" s="78">
        <v>2.0000000000000001E-4</v>
      </c>
      <c r="W139" s="101"/>
    </row>
    <row r="140" spans="2:23">
      <c r="B140" t="s">
        <v>2663</v>
      </c>
      <c r="C140" t="s">
        <v>2664</v>
      </c>
      <c r="D140" t="s">
        <v>106</v>
      </c>
      <c r="E140" s="95">
        <v>43007</v>
      </c>
      <c r="F140" s="77">
        <v>1217323.1499999999</v>
      </c>
      <c r="G140" s="77">
        <v>36.017400000000016</v>
      </c>
      <c r="H140" s="77">
        <v>1618.7505632581499</v>
      </c>
      <c r="I140" s="78">
        <v>8.0000000000000004E-4</v>
      </c>
      <c r="J140" s="78">
        <v>4.1999999999999997E-3</v>
      </c>
      <c r="K140" s="78">
        <v>5.9999999999999995E-4</v>
      </c>
      <c r="W140" s="101"/>
    </row>
    <row r="141" spans="2:23">
      <c r="B141" t="s">
        <v>2665</v>
      </c>
      <c r="C141" t="s">
        <v>2666</v>
      </c>
      <c r="D141" t="s">
        <v>113</v>
      </c>
      <c r="E141" s="95">
        <v>42646</v>
      </c>
      <c r="F141" s="77">
        <v>599061.79</v>
      </c>
      <c r="G141" s="77">
        <v>44.360899999999972</v>
      </c>
      <c r="H141" s="77">
        <v>1241.5005451152299</v>
      </c>
      <c r="I141" s="78">
        <v>1E-3</v>
      </c>
      <c r="J141" s="78">
        <v>3.2000000000000002E-3</v>
      </c>
      <c r="K141" s="78">
        <v>5.0000000000000001E-4</v>
      </c>
      <c r="W141" s="101"/>
    </row>
    <row r="142" spans="2:23">
      <c r="B142" t="s">
        <v>2667</v>
      </c>
      <c r="C142" t="s">
        <v>2668</v>
      </c>
      <c r="D142" t="s">
        <v>110</v>
      </c>
      <c r="E142" s="95">
        <v>42928</v>
      </c>
      <c r="F142" s="77">
        <v>708327.18</v>
      </c>
      <c r="G142" s="77">
        <v>56.194999999999879</v>
      </c>
      <c r="H142" s="77">
        <v>1605.47252012795</v>
      </c>
      <c r="I142" s="78">
        <v>1E-4</v>
      </c>
      <c r="J142" s="78">
        <v>4.1000000000000003E-3</v>
      </c>
      <c r="K142" s="78">
        <v>5.9999999999999995E-4</v>
      </c>
      <c r="W142" s="101"/>
    </row>
    <row r="143" spans="2:23">
      <c r="B143" t="s">
        <v>2669</v>
      </c>
      <c r="C143" t="s">
        <v>2670</v>
      </c>
      <c r="D143" t="s">
        <v>113</v>
      </c>
      <c r="E143" s="95">
        <v>44644</v>
      </c>
      <c r="F143" s="77">
        <v>770252.06</v>
      </c>
      <c r="G143" s="77">
        <v>103.40690000000005</v>
      </c>
      <c r="H143" s="77">
        <v>3720.9799800297301</v>
      </c>
      <c r="I143" s="78">
        <v>1E-3</v>
      </c>
      <c r="J143" s="78">
        <v>9.5999999999999992E-3</v>
      </c>
      <c r="K143" s="78">
        <v>1.4E-3</v>
      </c>
      <c r="W143" s="101"/>
    </row>
    <row r="144" spans="2:23">
      <c r="B144" t="s">
        <v>2671</v>
      </c>
      <c r="C144" t="s">
        <v>2672</v>
      </c>
      <c r="D144" t="s">
        <v>106</v>
      </c>
      <c r="E144" s="95">
        <v>44256</v>
      </c>
      <c r="F144" s="77">
        <v>98458.31</v>
      </c>
      <c r="G144" s="77">
        <v>121.05050000000011</v>
      </c>
      <c r="H144" s="77">
        <v>440.02834900986301</v>
      </c>
      <c r="I144" s="78">
        <v>4.0000000000000002E-4</v>
      </c>
      <c r="J144" s="78">
        <v>1.1000000000000001E-3</v>
      </c>
      <c r="K144" s="78">
        <v>2.0000000000000001E-4</v>
      </c>
      <c r="W144" s="101"/>
    </row>
    <row r="145" spans="2:23">
      <c r="B145" t="s">
        <v>2673</v>
      </c>
      <c r="C145" t="s">
        <v>2674</v>
      </c>
      <c r="D145" t="s">
        <v>106</v>
      </c>
      <c r="E145" s="95">
        <v>44427</v>
      </c>
      <c r="F145" s="77">
        <v>97614.45</v>
      </c>
      <c r="G145" s="77">
        <v>171.34559999999988</v>
      </c>
      <c r="H145" s="77">
        <v>617.51677612472599</v>
      </c>
      <c r="I145" s="78">
        <v>5.9999999999999995E-4</v>
      </c>
      <c r="J145" s="78">
        <v>1.6000000000000001E-3</v>
      </c>
      <c r="K145" s="78">
        <v>2.0000000000000001E-4</v>
      </c>
      <c r="W145" s="101"/>
    </row>
    <row r="146" spans="2:23">
      <c r="B146" t="s">
        <v>2675</v>
      </c>
      <c r="C146" t="s">
        <v>2676</v>
      </c>
      <c r="D146" t="s">
        <v>106</v>
      </c>
      <c r="E146" s="95">
        <v>43318</v>
      </c>
      <c r="F146" s="77">
        <v>502416.13</v>
      </c>
      <c r="G146" s="77">
        <v>109.24289999999995</v>
      </c>
      <c r="H146" s="77">
        <v>2026.36878517131</v>
      </c>
      <c r="I146" s="78">
        <v>2.0000000000000001E-4</v>
      </c>
      <c r="J146" s="78">
        <v>5.1999999999999998E-3</v>
      </c>
      <c r="K146" s="78">
        <v>8.0000000000000004E-4</v>
      </c>
      <c r="W146" s="101"/>
    </row>
    <row r="147" spans="2:23">
      <c r="B147" t="s">
        <v>2677</v>
      </c>
      <c r="C147" t="s">
        <v>2678</v>
      </c>
      <c r="D147" t="s">
        <v>106</v>
      </c>
      <c r="E147" s="95">
        <v>42359</v>
      </c>
      <c r="F147" s="77">
        <v>730472.37</v>
      </c>
      <c r="G147" s="77">
        <v>57.095800000000274</v>
      </c>
      <c r="H147" s="77">
        <v>1539.8189083452701</v>
      </c>
      <c r="I147" s="78">
        <v>2.0000000000000001E-4</v>
      </c>
      <c r="J147" s="78">
        <v>4.0000000000000001E-3</v>
      </c>
      <c r="K147" s="78">
        <v>5.9999999999999995E-4</v>
      </c>
      <c r="W147" s="101"/>
    </row>
    <row r="148" spans="2:23">
      <c r="B148" t="s">
        <v>2679</v>
      </c>
      <c r="C148" t="s">
        <v>2680</v>
      </c>
      <c r="D148" t="s">
        <v>106</v>
      </c>
      <c r="E148" s="95">
        <v>44406</v>
      </c>
      <c r="F148" s="77">
        <v>750260.98</v>
      </c>
      <c r="G148" s="77">
        <v>87.685599999999823</v>
      </c>
      <c r="H148" s="77">
        <v>2428.8591482168199</v>
      </c>
      <c r="I148" s="78">
        <v>0</v>
      </c>
      <c r="J148" s="78">
        <v>6.3E-3</v>
      </c>
      <c r="K148" s="78">
        <v>8.9999999999999998E-4</v>
      </c>
      <c r="W148" s="101"/>
    </row>
    <row r="149" spans="2:23">
      <c r="B149" t="s">
        <v>2681</v>
      </c>
      <c r="C149" t="s">
        <v>2682</v>
      </c>
      <c r="D149" t="s">
        <v>110</v>
      </c>
      <c r="E149" s="95">
        <v>44197</v>
      </c>
      <c r="F149" s="77">
        <v>596594.46</v>
      </c>
      <c r="G149" s="77">
        <v>113.13470000000015</v>
      </c>
      <c r="H149" s="77">
        <v>2722.3649189252401</v>
      </c>
      <c r="I149" s="78">
        <v>0</v>
      </c>
      <c r="J149" s="78">
        <v>7.0000000000000001E-3</v>
      </c>
      <c r="K149" s="78">
        <v>1E-3</v>
      </c>
      <c r="W149" s="101"/>
    </row>
    <row r="150" spans="2:23">
      <c r="B150" t="s">
        <v>2683</v>
      </c>
      <c r="C150" t="s">
        <v>2684</v>
      </c>
      <c r="D150" t="s">
        <v>106</v>
      </c>
      <c r="E150" s="95">
        <v>44085</v>
      </c>
      <c r="F150" s="77">
        <v>285688</v>
      </c>
      <c r="G150" s="77">
        <v>121.708</v>
      </c>
      <c r="H150" s="77">
        <v>1283.72741763968</v>
      </c>
      <c r="I150" s="78">
        <v>1E-4</v>
      </c>
      <c r="J150" s="78">
        <v>3.3E-3</v>
      </c>
      <c r="K150" s="78">
        <v>5.0000000000000001E-4</v>
      </c>
      <c r="W150" s="101"/>
    </row>
    <row r="151" spans="2:23">
      <c r="B151" t="s">
        <v>2685</v>
      </c>
      <c r="C151" t="s">
        <v>2686</v>
      </c>
      <c r="D151" t="s">
        <v>106</v>
      </c>
      <c r="E151" s="95">
        <v>42916</v>
      </c>
      <c r="F151" s="77">
        <v>90617.4</v>
      </c>
      <c r="G151" s="77">
        <v>1E-4</v>
      </c>
      <c r="H151" s="77">
        <v>3.3455944080000002E-4</v>
      </c>
      <c r="I151" s="78">
        <v>3.8999999999999998E-3</v>
      </c>
      <c r="J151" s="78">
        <v>0</v>
      </c>
      <c r="K151" s="78">
        <v>0</v>
      </c>
      <c r="W151" s="101"/>
    </row>
    <row r="152" spans="2:23">
      <c r="B152" t="s">
        <v>2687</v>
      </c>
      <c r="C152" t="s">
        <v>2688</v>
      </c>
      <c r="D152" t="s">
        <v>106</v>
      </c>
      <c r="E152" s="95">
        <v>42916</v>
      </c>
      <c r="F152" s="77">
        <v>62588.61</v>
      </c>
      <c r="G152" s="77">
        <v>96.946599999999975</v>
      </c>
      <c r="H152" s="77">
        <v>224.02143847930401</v>
      </c>
      <c r="I152" s="78">
        <v>3.8999999999999998E-3</v>
      </c>
      <c r="J152" s="78">
        <v>5.9999999999999995E-4</v>
      </c>
      <c r="K152" s="78">
        <v>1E-4</v>
      </c>
      <c r="W152" s="101"/>
    </row>
    <row r="153" spans="2:23">
      <c r="B153" t="s">
        <v>2689</v>
      </c>
      <c r="C153" t="s">
        <v>2690</v>
      </c>
      <c r="D153" t="s">
        <v>106</v>
      </c>
      <c r="E153" s="95">
        <v>44105</v>
      </c>
      <c r="F153" s="77">
        <v>646890.02</v>
      </c>
      <c r="G153" s="77">
        <v>113.50580000000015</v>
      </c>
      <c r="H153" s="77">
        <v>2710.8794000497301</v>
      </c>
      <c r="I153" s="78">
        <v>1E-4</v>
      </c>
      <c r="J153" s="78">
        <v>7.0000000000000001E-3</v>
      </c>
      <c r="K153" s="78">
        <v>1E-3</v>
      </c>
      <c r="W153" s="101"/>
    </row>
    <row r="154" spans="2:23">
      <c r="B154" t="s">
        <v>2691</v>
      </c>
      <c r="C154" t="s">
        <v>2692</v>
      </c>
      <c r="D154" t="s">
        <v>106</v>
      </c>
      <c r="E154" s="95">
        <v>44735</v>
      </c>
      <c r="F154" s="77">
        <v>213539.3</v>
      </c>
      <c r="G154" s="77">
        <v>99.064600000000056</v>
      </c>
      <c r="H154" s="77">
        <v>781.01252270775797</v>
      </c>
      <c r="I154" s="78">
        <v>6.9999999999999999E-4</v>
      </c>
      <c r="J154" s="78">
        <v>2E-3</v>
      </c>
      <c r="K154" s="78">
        <v>2.9999999999999997E-4</v>
      </c>
      <c r="W154" s="101"/>
    </row>
    <row r="155" spans="2:23">
      <c r="B155" t="s">
        <v>2693</v>
      </c>
      <c r="C155" t="s">
        <v>2694</v>
      </c>
      <c r="D155" t="s">
        <v>113</v>
      </c>
      <c r="E155" s="95">
        <v>43738</v>
      </c>
      <c r="F155" s="77">
        <v>758578.64</v>
      </c>
      <c r="G155" s="77">
        <v>113.45680000000017</v>
      </c>
      <c r="H155" s="77">
        <v>4020.74088588225</v>
      </c>
      <c r="I155" s="78">
        <v>2.9999999999999997E-4</v>
      </c>
      <c r="J155" s="78">
        <v>1.04E-2</v>
      </c>
      <c r="K155" s="78">
        <v>1.5E-3</v>
      </c>
      <c r="W155" s="101"/>
    </row>
    <row r="156" spans="2:23">
      <c r="B156" t="s">
        <v>2695</v>
      </c>
      <c r="C156" t="s">
        <v>2696</v>
      </c>
      <c r="D156" t="s">
        <v>106</v>
      </c>
      <c r="E156" s="95">
        <v>43917</v>
      </c>
      <c r="F156" s="77">
        <v>42483.49</v>
      </c>
      <c r="G156" s="77">
        <v>117.31379999999997</v>
      </c>
      <c r="H156" s="77">
        <v>184.005575047061</v>
      </c>
      <c r="I156" s="78">
        <v>5.0000000000000001E-3</v>
      </c>
      <c r="J156" s="78">
        <v>5.0000000000000001E-4</v>
      </c>
      <c r="K156" s="78">
        <v>1E-4</v>
      </c>
      <c r="W156" s="101"/>
    </row>
    <row r="157" spans="2:23">
      <c r="B157" t="s">
        <v>2697</v>
      </c>
      <c r="C157" t="s">
        <v>2698</v>
      </c>
      <c r="D157" t="s">
        <v>106</v>
      </c>
      <c r="E157" s="95">
        <v>43558</v>
      </c>
      <c r="F157" s="77">
        <v>389861.5</v>
      </c>
      <c r="G157" s="77">
        <v>100.44089999999986</v>
      </c>
      <c r="H157" s="77">
        <v>1445.7148344131199</v>
      </c>
      <c r="I157" s="78">
        <v>8.9999999999999998E-4</v>
      </c>
      <c r="J157" s="78">
        <v>3.7000000000000002E-3</v>
      </c>
      <c r="K157" s="78">
        <v>5.9999999999999995E-4</v>
      </c>
      <c r="W157" s="101"/>
    </row>
    <row r="158" spans="2:23">
      <c r="B158" t="s">
        <v>2699</v>
      </c>
      <c r="C158" t="s">
        <v>2700</v>
      </c>
      <c r="D158" t="s">
        <v>106</v>
      </c>
      <c r="E158" s="95">
        <v>43525</v>
      </c>
      <c r="F158" s="77">
        <v>1215269.28</v>
      </c>
      <c r="G158" s="77">
        <v>109.15450000000001</v>
      </c>
      <c r="H158" s="77">
        <v>4897.5159242292202</v>
      </c>
      <c r="I158" s="78">
        <v>1E-4</v>
      </c>
      <c r="J158" s="78">
        <v>1.26E-2</v>
      </c>
      <c r="K158" s="78">
        <v>1.9E-3</v>
      </c>
      <c r="W158" s="101"/>
    </row>
    <row r="159" spans="2:23">
      <c r="B159" t="s">
        <v>2701</v>
      </c>
      <c r="C159" t="s">
        <v>2702</v>
      </c>
      <c r="D159" t="s">
        <v>106</v>
      </c>
      <c r="E159" s="95">
        <v>43138</v>
      </c>
      <c r="F159" s="77">
        <v>1071908.5900000001</v>
      </c>
      <c r="G159" s="77">
        <v>75.976399999999998</v>
      </c>
      <c r="H159" s="77">
        <v>3006.7557840354302</v>
      </c>
      <c r="I159" s="78">
        <v>1.01E-2</v>
      </c>
      <c r="J159" s="78">
        <v>7.7999999999999996E-3</v>
      </c>
      <c r="K159" s="78">
        <v>1.1999999999999999E-3</v>
      </c>
    </row>
    <row r="160" spans="2:23">
      <c r="B160" t="s">
        <v>2703</v>
      </c>
      <c r="C160" t="s">
        <v>2704</v>
      </c>
      <c r="D160" t="s">
        <v>106</v>
      </c>
      <c r="E160" s="95">
        <v>43188</v>
      </c>
      <c r="F160" s="77">
        <v>1011579.11</v>
      </c>
      <c r="G160" s="77">
        <v>132.28619999999995</v>
      </c>
      <c r="H160" s="77">
        <v>4940.5589525505302</v>
      </c>
      <c r="I160" s="78">
        <v>8.3999999999999995E-3</v>
      </c>
      <c r="J160" s="78">
        <v>1.2800000000000001E-2</v>
      </c>
      <c r="K160" s="78">
        <v>1.9E-3</v>
      </c>
    </row>
    <row r="161" spans="2:23">
      <c r="B161" t="s">
        <v>2705</v>
      </c>
      <c r="C161" t="s">
        <v>2706</v>
      </c>
      <c r="D161" t="s">
        <v>113</v>
      </c>
      <c r="E161" s="95">
        <v>43220</v>
      </c>
      <c r="F161" s="77">
        <v>845580.23</v>
      </c>
      <c r="G161" s="77">
        <v>92.826899999999995</v>
      </c>
      <c r="H161" s="77">
        <v>3666.93839487182</v>
      </c>
      <c r="I161" s="78">
        <v>5.9999999999999995E-4</v>
      </c>
      <c r="J161" s="78">
        <v>9.4999999999999998E-3</v>
      </c>
      <c r="K161" s="78">
        <v>1.4E-3</v>
      </c>
      <c r="W161" s="101"/>
    </row>
    <row r="162" spans="2:23">
      <c r="B162" t="s">
        <v>2707</v>
      </c>
      <c r="C162" t="s">
        <v>2708</v>
      </c>
      <c r="D162" t="s">
        <v>110</v>
      </c>
      <c r="E162" s="95">
        <v>43860</v>
      </c>
      <c r="F162" s="77">
        <v>1396047.92</v>
      </c>
      <c r="G162" s="77">
        <v>93.164200000000051</v>
      </c>
      <c r="H162" s="77">
        <v>5245.9081088064704</v>
      </c>
      <c r="I162" s="78">
        <v>4.0000000000000002E-4</v>
      </c>
      <c r="J162" s="78">
        <v>1.35E-2</v>
      </c>
      <c r="K162" s="78">
        <v>2E-3</v>
      </c>
      <c r="W162" s="101"/>
    </row>
    <row r="163" spans="2:23">
      <c r="B163" t="s">
        <v>2709</v>
      </c>
      <c r="C163" t="s">
        <v>2710</v>
      </c>
      <c r="D163" t="s">
        <v>106</v>
      </c>
      <c r="E163" s="95">
        <v>43795</v>
      </c>
      <c r="F163" s="77">
        <v>380858.08</v>
      </c>
      <c r="G163" s="77">
        <v>145.29949999999977</v>
      </c>
      <c r="H163" s="77">
        <v>2043.0969989259199</v>
      </c>
      <c r="I163" s="78">
        <v>0</v>
      </c>
      <c r="J163" s="78">
        <v>5.3E-3</v>
      </c>
      <c r="K163" s="78">
        <v>8.0000000000000004E-4</v>
      </c>
      <c r="W163" s="101"/>
    </row>
    <row r="164" spans="2:23">
      <c r="B164" t="s">
        <v>2711</v>
      </c>
      <c r="C164" t="s">
        <v>2712</v>
      </c>
      <c r="D164" t="s">
        <v>106</v>
      </c>
      <c r="E164" s="95">
        <v>44337</v>
      </c>
      <c r="F164" s="77">
        <v>794721.95</v>
      </c>
      <c r="G164" s="77">
        <v>91.908400000000015</v>
      </c>
      <c r="H164" s="77">
        <v>2696.6967163375102</v>
      </c>
      <c r="I164" s="78">
        <v>1E-4</v>
      </c>
      <c r="J164" s="78">
        <v>7.0000000000000001E-3</v>
      </c>
      <c r="K164" s="78">
        <v>1E-3</v>
      </c>
      <c r="W164" s="101"/>
    </row>
    <row r="165" spans="2:23">
      <c r="B165" t="s">
        <v>2713</v>
      </c>
      <c r="C165" t="s">
        <v>2714</v>
      </c>
      <c r="D165" t="s">
        <v>110</v>
      </c>
      <c r="E165" s="95">
        <v>43847</v>
      </c>
      <c r="F165" s="77">
        <v>197268.78</v>
      </c>
      <c r="G165" s="77">
        <v>139.12549999999976</v>
      </c>
      <c r="H165" s="77">
        <v>1106.9713753713299</v>
      </c>
      <c r="I165" s="78">
        <v>5.0000000000000001E-4</v>
      </c>
      <c r="J165" s="78">
        <v>2.8999999999999998E-3</v>
      </c>
      <c r="K165" s="78">
        <v>4.0000000000000002E-4</v>
      </c>
      <c r="W165" s="101"/>
    </row>
    <row r="166" spans="2:23">
      <c r="B166" t="s">
        <v>2715</v>
      </c>
      <c r="C166" t="s">
        <v>2716</v>
      </c>
      <c r="D166" t="s">
        <v>110</v>
      </c>
      <c r="E166" s="95">
        <v>43891</v>
      </c>
      <c r="F166" s="77">
        <v>60100.639999999999</v>
      </c>
      <c r="G166" s="77">
        <v>139.18880000000036</v>
      </c>
      <c r="H166" s="77">
        <v>337.40746064419801</v>
      </c>
      <c r="I166" s="78">
        <v>2.0000000000000001E-4</v>
      </c>
      <c r="J166" s="78">
        <v>8.9999999999999998E-4</v>
      </c>
      <c r="K166" s="78">
        <v>1E-4</v>
      </c>
      <c r="W166" s="101"/>
    </row>
    <row r="167" spans="2:23">
      <c r="B167" t="s">
        <v>2717</v>
      </c>
      <c r="C167" t="s">
        <v>2718</v>
      </c>
      <c r="D167" t="s">
        <v>110</v>
      </c>
      <c r="E167" s="95">
        <v>43466</v>
      </c>
      <c r="F167" s="77">
        <v>725101.82</v>
      </c>
      <c r="G167" s="77">
        <v>139.07859999999997</v>
      </c>
      <c r="H167" s="77">
        <v>4067.5284520804198</v>
      </c>
      <c r="I167" s="78">
        <v>2.0000000000000001E-4</v>
      </c>
      <c r="J167" s="78">
        <v>1.0500000000000001E-2</v>
      </c>
      <c r="K167" s="78">
        <v>1.6000000000000001E-3</v>
      </c>
      <c r="W167" s="101"/>
    </row>
    <row r="168" spans="2:23">
      <c r="B168" t="s">
        <v>2719</v>
      </c>
      <c r="C168" t="s">
        <v>2720</v>
      </c>
      <c r="D168" t="s">
        <v>110</v>
      </c>
      <c r="E168" s="95">
        <v>44545</v>
      </c>
      <c r="F168" s="77">
        <v>889043.32</v>
      </c>
      <c r="G168" s="77">
        <v>103.51379999999999</v>
      </c>
      <c r="H168" s="77">
        <v>3711.86753302019</v>
      </c>
      <c r="I168" s="78">
        <v>2.0000000000000001E-4</v>
      </c>
      <c r="J168" s="78">
        <v>9.5999999999999992E-3</v>
      </c>
      <c r="K168" s="78">
        <v>1.4E-3</v>
      </c>
      <c r="W168" s="101"/>
    </row>
    <row r="169" spans="2:23">
      <c r="B169" t="s">
        <v>2721</v>
      </c>
      <c r="C169" t="s">
        <v>2722</v>
      </c>
      <c r="D169" t="s">
        <v>110</v>
      </c>
      <c r="E169" s="95">
        <v>44651</v>
      </c>
      <c r="F169" s="77">
        <v>180013.32</v>
      </c>
      <c r="G169" s="77">
        <v>117.68559999999998</v>
      </c>
      <c r="H169" s="77">
        <v>854.47480472879204</v>
      </c>
      <c r="I169" s="78">
        <v>5.0000000000000001E-4</v>
      </c>
      <c r="J169" s="78">
        <v>2.2000000000000001E-3</v>
      </c>
      <c r="K169" s="78">
        <v>2.9999999999999997E-4</v>
      </c>
      <c r="W169" s="101"/>
    </row>
    <row r="170" spans="2:23">
      <c r="B170" t="s">
        <v>2723</v>
      </c>
      <c r="C170" t="s">
        <v>2724</v>
      </c>
      <c r="D170" t="s">
        <v>110</v>
      </c>
      <c r="E170" s="95">
        <v>43602</v>
      </c>
      <c r="F170" s="77">
        <v>301561.27</v>
      </c>
      <c r="G170" s="77">
        <v>67.743700000000032</v>
      </c>
      <c r="H170" s="77">
        <v>823.97829291293101</v>
      </c>
      <c r="I170" s="78">
        <v>5.0000000000000001E-4</v>
      </c>
      <c r="J170" s="78">
        <v>2.0999999999999999E-3</v>
      </c>
      <c r="K170" s="78">
        <v>2.9999999999999997E-4</v>
      </c>
      <c r="W170" s="101"/>
    </row>
    <row r="171" spans="2:23">
      <c r="B171" t="s">
        <v>2725</v>
      </c>
      <c r="C171" t="s">
        <v>2726</v>
      </c>
      <c r="D171" t="s">
        <v>110</v>
      </c>
      <c r="E171" s="95">
        <v>44910</v>
      </c>
      <c r="F171" s="77">
        <v>50818.28</v>
      </c>
      <c r="G171" s="77">
        <v>91.305400000000091</v>
      </c>
      <c r="H171" s="77">
        <v>187.14908975830599</v>
      </c>
      <c r="I171" s="78">
        <v>5.0000000000000001E-4</v>
      </c>
      <c r="J171" s="78">
        <v>5.0000000000000001E-4</v>
      </c>
      <c r="K171" s="78">
        <v>1E-4</v>
      </c>
      <c r="W171" s="101"/>
    </row>
    <row r="172" spans="2:23">
      <c r="B172" t="s">
        <v>2727</v>
      </c>
      <c r="C172" t="s">
        <v>2728</v>
      </c>
      <c r="D172" t="s">
        <v>110</v>
      </c>
      <c r="E172" s="95">
        <v>42788</v>
      </c>
      <c r="F172" s="77">
        <v>636972.22</v>
      </c>
      <c r="G172" s="77">
        <v>64.000600000000006</v>
      </c>
      <c r="H172" s="77">
        <v>1644.2802163572401</v>
      </c>
      <c r="I172" s="78">
        <v>8.0000000000000004E-4</v>
      </c>
      <c r="J172" s="78">
        <v>4.1999999999999997E-3</v>
      </c>
      <c r="K172" s="78">
        <v>5.9999999999999995E-4</v>
      </c>
      <c r="W172" s="101"/>
    </row>
    <row r="173" spans="2:23">
      <c r="B173" t="s">
        <v>2729</v>
      </c>
      <c r="C173" t="s">
        <v>2730</v>
      </c>
      <c r="D173" t="s">
        <v>110</v>
      </c>
      <c r="E173" s="95">
        <v>43651</v>
      </c>
      <c r="F173" s="77">
        <v>866502.29</v>
      </c>
      <c r="G173" s="77">
        <v>98.567699999999974</v>
      </c>
      <c r="H173" s="77">
        <v>3444.8921628165099</v>
      </c>
      <c r="I173" s="78">
        <v>1E-3</v>
      </c>
      <c r="J173" s="78">
        <v>8.8999999999999999E-3</v>
      </c>
      <c r="K173" s="78">
        <v>1.2999999999999999E-3</v>
      </c>
      <c r="W173" s="101"/>
    </row>
    <row r="174" spans="2:23">
      <c r="B174" t="s">
        <v>2731</v>
      </c>
      <c r="C174" t="s">
        <v>2732</v>
      </c>
      <c r="D174" t="s">
        <v>110</v>
      </c>
      <c r="E174" s="95">
        <v>43602</v>
      </c>
      <c r="F174" s="77">
        <v>431699.97</v>
      </c>
      <c r="G174" s="77">
        <v>95.516800000000089</v>
      </c>
      <c r="H174" s="77">
        <v>1663.1563440778</v>
      </c>
      <c r="I174" s="78">
        <v>5.9999999999999995E-4</v>
      </c>
      <c r="J174" s="78">
        <v>4.3E-3</v>
      </c>
      <c r="K174" s="78">
        <v>5.9999999999999995E-4</v>
      </c>
      <c r="W174" s="101"/>
    </row>
    <row r="175" spans="2:23">
      <c r="B175" t="s">
        <v>2733</v>
      </c>
      <c r="C175" t="s">
        <v>2734</v>
      </c>
      <c r="D175" t="s">
        <v>110</v>
      </c>
      <c r="E175" s="95">
        <v>44377</v>
      </c>
      <c r="F175" s="77">
        <v>167212.60999999999</v>
      </c>
      <c r="G175" s="77">
        <v>105.88900000000002</v>
      </c>
      <c r="H175" s="77">
        <v>714.15283841573705</v>
      </c>
      <c r="I175" s="78">
        <v>2.0000000000000001E-4</v>
      </c>
      <c r="J175" s="78">
        <v>1.8E-3</v>
      </c>
      <c r="K175" s="78">
        <v>2.9999999999999997E-4</v>
      </c>
      <c r="W175" s="101"/>
    </row>
    <row r="176" spans="2:23">
      <c r="B176" t="s">
        <v>2735</v>
      </c>
      <c r="C176" t="s">
        <v>2736</v>
      </c>
      <c r="D176" t="s">
        <v>110</v>
      </c>
      <c r="E176" s="95">
        <v>44651</v>
      </c>
      <c r="F176" s="77">
        <v>239745.01</v>
      </c>
      <c r="G176" s="77">
        <v>104.73530000000052</v>
      </c>
      <c r="H176" s="77">
        <v>1012.77728352644</v>
      </c>
      <c r="I176" s="78">
        <v>8.0000000000000004E-4</v>
      </c>
      <c r="J176" s="78">
        <v>2.5999999999999999E-3</v>
      </c>
      <c r="K176" s="78">
        <v>4.0000000000000002E-4</v>
      </c>
      <c r="W176" s="101"/>
    </row>
    <row r="177" spans="2:23">
      <c r="B177" t="s">
        <v>2737</v>
      </c>
      <c r="C177" t="s">
        <v>2738</v>
      </c>
      <c r="D177" t="s">
        <v>106</v>
      </c>
      <c r="E177" s="95">
        <v>44501</v>
      </c>
      <c r="F177" s="77">
        <v>77519</v>
      </c>
      <c r="G177" s="77">
        <v>129.0412</v>
      </c>
      <c r="H177" s="77">
        <v>369.31610538097601</v>
      </c>
      <c r="I177" s="78">
        <v>2.9999999999999997E-4</v>
      </c>
      <c r="J177" s="78">
        <v>1E-3</v>
      </c>
      <c r="K177" s="78">
        <v>1E-4</v>
      </c>
      <c r="W177" s="101"/>
    </row>
    <row r="178" spans="2:23">
      <c r="B178" t="s">
        <v>2739</v>
      </c>
      <c r="C178" t="s">
        <v>2740</v>
      </c>
      <c r="D178" t="s">
        <v>102</v>
      </c>
      <c r="E178" s="95">
        <v>43709</v>
      </c>
      <c r="F178" s="77">
        <v>1699216.03</v>
      </c>
      <c r="G178" s="77">
        <v>98.397369999999938</v>
      </c>
      <c r="H178" s="77">
        <v>1671.9838841384101</v>
      </c>
      <c r="I178" s="78">
        <v>1E-3</v>
      </c>
      <c r="J178" s="78">
        <v>4.3E-3</v>
      </c>
      <c r="K178" s="78">
        <v>5.9999999999999995E-4</v>
      </c>
      <c r="W178" s="101"/>
    </row>
    <row r="179" spans="2:23">
      <c r="B179" t="s">
        <v>2741</v>
      </c>
      <c r="C179" t="s">
        <v>2742</v>
      </c>
      <c r="D179" t="s">
        <v>102</v>
      </c>
      <c r="E179" s="95">
        <v>41914</v>
      </c>
      <c r="F179" s="77">
        <v>2204705.34</v>
      </c>
      <c r="G179" s="77">
        <v>7.3161319999999996</v>
      </c>
      <c r="H179" s="77">
        <v>161.29915288544899</v>
      </c>
      <c r="I179" s="78">
        <v>2.8999999999999998E-3</v>
      </c>
      <c r="J179" s="78">
        <v>4.0000000000000002E-4</v>
      </c>
      <c r="K179" s="78">
        <v>1E-4</v>
      </c>
      <c r="W179" s="101"/>
    </row>
    <row r="180" spans="2:23">
      <c r="B180" t="s">
        <v>2743</v>
      </c>
      <c r="C180" t="s">
        <v>2744</v>
      </c>
      <c r="D180" t="s">
        <v>110</v>
      </c>
      <c r="E180" s="95">
        <v>42555</v>
      </c>
      <c r="F180" s="77">
        <v>1084241.97</v>
      </c>
      <c r="G180" s="77">
        <v>90.939999999999969</v>
      </c>
      <c r="H180" s="77">
        <v>3976.9713122991002</v>
      </c>
      <c r="I180" s="78">
        <v>1E-3</v>
      </c>
      <c r="J180" s="78">
        <v>1.03E-2</v>
      </c>
      <c r="K180" s="78">
        <v>1.5E-3</v>
      </c>
      <c r="W180" s="101"/>
    </row>
    <row r="181" spans="2:23">
      <c r="B181" t="s">
        <v>2745</v>
      </c>
      <c r="C181" t="s">
        <v>2746</v>
      </c>
      <c r="D181" t="s">
        <v>110</v>
      </c>
      <c r="E181" s="95">
        <v>43465</v>
      </c>
      <c r="F181" s="77">
        <v>716000</v>
      </c>
      <c r="G181" s="77">
        <v>105.1855</v>
      </c>
      <c r="H181" s="77">
        <v>3037.6672012119998</v>
      </c>
      <c r="I181" s="78">
        <v>3.0000000000000001E-3</v>
      </c>
      <c r="J181" s="78">
        <v>7.7999999999999996E-3</v>
      </c>
      <c r="K181" s="78">
        <v>1.1999999999999999E-3</v>
      </c>
      <c r="W181" s="101"/>
    </row>
    <row r="182" spans="2:23">
      <c r="B182" t="s">
        <v>2747</v>
      </c>
      <c r="C182" t="s">
        <v>2748</v>
      </c>
      <c r="D182" t="s">
        <v>106</v>
      </c>
      <c r="E182" s="95">
        <v>43973</v>
      </c>
      <c r="F182" s="77">
        <v>226165.73</v>
      </c>
      <c r="G182" s="77">
        <v>105.42579999999997</v>
      </c>
      <c r="H182" s="77">
        <v>880.30951541843103</v>
      </c>
      <c r="I182" s="78">
        <v>6.9999999999999999E-4</v>
      </c>
      <c r="J182" s="78">
        <v>2.3E-3</v>
      </c>
      <c r="K182" s="78">
        <v>2.9999999999999997E-4</v>
      </c>
      <c r="W182" s="101"/>
    </row>
    <row r="183" spans="2:23">
      <c r="B183" t="s">
        <v>2749</v>
      </c>
      <c r="C183" t="s">
        <v>2750</v>
      </c>
      <c r="D183" t="s">
        <v>106</v>
      </c>
      <c r="E183" s="95">
        <v>44012</v>
      </c>
      <c r="F183" s="77">
        <v>1050749.52</v>
      </c>
      <c r="G183" s="77">
        <v>118.64640000000006</v>
      </c>
      <c r="H183" s="77">
        <v>4602.7295586119599</v>
      </c>
      <c r="I183" s="78">
        <v>5.0000000000000001E-4</v>
      </c>
      <c r="J183" s="78">
        <v>1.1900000000000001E-2</v>
      </c>
      <c r="K183" s="78">
        <v>1.8E-3</v>
      </c>
      <c r="W183" s="101"/>
    </row>
    <row r="184" spans="2:23">
      <c r="B184" t="s">
        <v>2751</v>
      </c>
      <c r="C184" t="s">
        <v>2752</v>
      </c>
      <c r="D184" t="s">
        <v>110</v>
      </c>
      <c r="E184" s="95">
        <v>42484</v>
      </c>
      <c r="F184" s="77">
        <v>617584.32999999996</v>
      </c>
      <c r="G184" s="77">
        <v>102.57500000000009</v>
      </c>
      <c r="H184" s="77">
        <v>2555.1069760150199</v>
      </c>
      <c r="I184" s="78">
        <v>8.9999999999999998E-4</v>
      </c>
      <c r="J184" s="78">
        <v>6.6E-3</v>
      </c>
      <c r="K184" s="78">
        <v>1E-3</v>
      </c>
      <c r="W184" s="101"/>
    </row>
    <row r="185" spans="2:23">
      <c r="B185" t="s">
        <v>2753</v>
      </c>
      <c r="C185" t="s">
        <v>2754</v>
      </c>
      <c r="D185" t="s">
        <v>106</v>
      </c>
      <c r="E185" s="95">
        <v>44256</v>
      </c>
      <c r="F185" s="77">
        <v>71601.179999999993</v>
      </c>
      <c r="G185" s="77">
        <v>114.28239999999984</v>
      </c>
      <c r="H185" s="77">
        <v>302.107303274125</v>
      </c>
      <c r="I185" s="78">
        <v>1E-4</v>
      </c>
      <c r="J185" s="78">
        <v>8.0000000000000004E-4</v>
      </c>
      <c r="K185" s="78">
        <v>1E-4</v>
      </c>
      <c r="W185" s="101"/>
    </row>
    <row r="186" spans="2:23">
      <c r="B186" t="s">
        <v>2755</v>
      </c>
      <c r="C186" t="s">
        <v>2756</v>
      </c>
      <c r="D186" t="s">
        <v>106</v>
      </c>
      <c r="E186" s="95">
        <v>44412</v>
      </c>
      <c r="F186" s="77">
        <v>560845.27</v>
      </c>
      <c r="G186" s="77">
        <v>98.858900000000062</v>
      </c>
      <c r="H186" s="77">
        <v>2047.0126553919199</v>
      </c>
      <c r="I186" s="78">
        <v>1.9E-3</v>
      </c>
      <c r="J186" s="78">
        <v>5.3E-3</v>
      </c>
      <c r="K186" s="78">
        <v>8.0000000000000004E-4</v>
      </c>
      <c r="W186" s="101"/>
    </row>
    <row r="187" spans="2:23">
      <c r="B187" t="s">
        <v>2757</v>
      </c>
      <c r="C187" t="s">
        <v>2758</v>
      </c>
      <c r="D187" t="s">
        <v>106</v>
      </c>
      <c r="E187" s="95">
        <v>44377</v>
      </c>
      <c r="F187" s="77">
        <v>120688</v>
      </c>
      <c r="G187" s="77">
        <v>105.7394</v>
      </c>
      <c r="H187" s="77">
        <v>471.153720029824</v>
      </c>
      <c r="I187" s="78">
        <v>1E-4</v>
      </c>
      <c r="J187" s="78">
        <v>1.1999999999999999E-3</v>
      </c>
      <c r="K187" s="78">
        <v>2.0000000000000001E-4</v>
      </c>
      <c r="W187" s="101"/>
    </row>
    <row r="188" spans="2:23">
      <c r="B188" t="s">
        <v>2759</v>
      </c>
      <c r="C188" t="s">
        <v>2760</v>
      </c>
      <c r="D188" t="s">
        <v>106</v>
      </c>
      <c r="E188" s="95">
        <v>43251</v>
      </c>
      <c r="F188" s="77">
        <v>523372.03</v>
      </c>
      <c r="G188" s="77">
        <v>157.04000000000022</v>
      </c>
      <c r="H188" s="77">
        <v>3034.4674853871102</v>
      </c>
      <c r="I188" s="78">
        <v>1.1000000000000001E-3</v>
      </c>
      <c r="J188" s="78">
        <v>7.7999999999999996E-3</v>
      </c>
      <c r="K188" s="78">
        <v>1.1999999999999999E-3</v>
      </c>
      <c r="W188" s="101"/>
    </row>
    <row r="189" spans="2:23">
      <c r="B189" t="s">
        <v>2761</v>
      </c>
      <c r="C189" t="s">
        <v>2762</v>
      </c>
      <c r="D189" t="s">
        <v>106</v>
      </c>
      <c r="E189" s="95">
        <v>42948</v>
      </c>
      <c r="F189" s="77">
        <v>401898.42</v>
      </c>
      <c r="G189" s="77">
        <v>135.16299999999973</v>
      </c>
      <c r="H189" s="77">
        <v>2005.5607135796199</v>
      </c>
      <c r="I189" s="78">
        <v>2.9999999999999997E-4</v>
      </c>
      <c r="J189" s="78">
        <v>5.1999999999999998E-3</v>
      </c>
      <c r="K189" s="78">
        <v>8.0000000000000004E-4</v>
      </c>
      <c r="W189" s="101"/>
    </row>
    <row r="190" spans="2:23">
      <c r="B190" t="s">
        <v>2763</v>
      </c>
      <c r="C190" t="s">
        <v>2764</v>
      </c>
      <c r="D190" t="s">
        <v>110</v>
      </c>
      <c r="E190" s="95">
        <v>43507</v>
      </c>
      <c r="F190" s="77">
        <v>681325.94</v>
      </c>
      <c r="G190" s="77">
        <v>96.100399999999937</v>
      </c>
      <c r="H190" s="77">
        <v>2640.89669682674</v>
      </c>
      <c r="I190" s="78">
        <v>5.9999999999999995E-4</v>
      </c>
      <c r="J190" s="78">
        <v>6.7999999999999996E-3</v>
      </c>
      <c r="K190" s="78">
        <v>1E-3</v>
      </c>
      <c r="W190" s="101"/>
    </row>
    <row r="191" spans="2:23">
      <c r="B191" t="s">
        <v>2765</v>
      </c>
      <c r="C191" t="s">
        <v>2766</v>
      </c>
      <c r="D191" t="s">
        <v>110</v>
      </c>
      <c r="E191" s="95">
        <v>42735</v>
      </c>
      <c r="F191" s="77">
        <v>573834.32999999996</v>
      </c>
      <c r="G191" s="77">
        <v>29.861799999999985</v>
      </c>
      <c r="H191" s="77">
        <v>691.15237230628804</v>
      </c>
      <c r="I191" s="78">
        <v>4.0000000000000002E-4</v>
      </c>
      <c r="J191" s="78">
        <v>1.8E-3</v>
      </c>
      <c r="K191" s="78">
        <v>2.9999999999999997E-4</v>
      </c>
      <c r="W191" s="101"/>
    </row>
    <row r="192" spans="2:23">
      <c r="B192" t="s">
        <v>2767</v>
      </c>
      <c r="C192" t="s">
        <v>2768</v>
      </c>
      <c r="D192" t="s">
        <v>110</v>
      </c>
      <c r="E192" s="95">
        <v>43754</v>
      </c>
      <c r="F192" s="77">
        <v>997286.16</v>
      </c>
      <c r="G192" s="77">
        <v>108.2533</v>
      </c>
      <c r="H192" s="77">
        <v>4354.4391935398098</v>
      </c>
      <c r="I192" s="78">
        <v>1E-4</v>
      </c>
      <c r="J192" s="78">
        <v>1.12E-2</v>
      </c>
      <c r="K192" s="78">
        <v>1.6999999999999999E-3</v>
      </c>
      <c r="W192" s="101"/>
    </row>
    <row r="193" spans="2:23">
      <c r="B193" t="s">
        <v>2769</v>
      </c>
      <c r="C193" t="s">
        <v>2770</v>
      </c>
      <c r="D193" t="s">
        <v>110</v>
      </c>
      <c r="E193" s="95">
        <v>44713</v>
      </c>
      <c r="F193" s="77">
        <v>165725.54</v>
      </c>
      <c r="G193" s="77">
        <v>104.1722</v>
      </c>
      <c r="H193" s="77">
        <v>696.325937948248</v>
      </c>
      <c r="I193" s="78">
        <v>0</v>
      </c>
      <c r="J193" s="78">
        <v>1.8E-3</v>
      </c>
      <c r="K193" s="78">
        <v>2.9999999999999997E-4</v>
      </c>
      <c r="W193" s="101"/>
    </row>
    <row r="194" spans="2:23">
      <c r="B194" t="s">
        <v>2772</v>
      </c>
      <c r="C194" t="s">
        <v>2773</v>
      </c>
      <c r="D194" t="s">
        <v>106</v>
      </c>
      <c r="E194" s="95">
        <v>43306</v>
      </c>
      <c r="F194" s="77">
        <v>460485.84</v>
      </c>
      <c r="G194" s="77">
        <v>143.31720000000001</v>
      </c>
      <c r="H194" s="77">
        <v>2436.5553821542999</v>
      </c>
      <c r="I194" s="78">
        <v>5.9999999999999995E-4</v>
      </c>
      <c r="J194" s="78">
        <v>6.3E-3</v>
      </c>
      <c r="K194" s="78">
        <v>8.9999999999999998E-4</v>
      </c>
      <c r="W194" s="101"/>
    </row>
    <row r="195" spans="2:23">
      <c r="B195" t="s">
        <v>2774</v>
      </c>
      <c r="C195" t="s">
        <v>2775</v>
      </c>
      <c r="D195" t="s">
        <v>106</v>
      </c>
      <c r="E195" s="95">
        <v>44440</v>
      </c>
      <c r="F195" s="77">
        <v>95843.26</v>
      </c>
      <c r="G195" s="77">
        <v>74.700999999999993</v>
      </c>
      <c r="H195" s="77">
        <v>264.33196552539903</v>
      </c>
      <c r="I195" s="78">
        <v>1E-4</v>
      </c>
      <c r="J195" s="78">
        <v>6.9999999999999999E-4</v>
      </c>
      <c r="K195" s="78">
        <v>1E-4</v>
      </c>
      <c r="W195" s="101"/>
    </row>
    <row r="196" spans="2:23">
      <c r="B196" t="s">
        <v>2776</v>
      </c>
      <c r="C196" t="s">
        <v>2777</v>
      </c>
      <c r="D196" t="s">
        <v>113</v>
      </c>
      <c r="E196" s="95">
        <v>44286</v>
      </c>
      <c r="F196" s="77">
        <v>503849.67</v>
      </c>
      <c r="G196" s="77">
        <v>100.87390000000002</v>
      </c>
      <c r="H196" s="77">
        <v>2374.4046630636799</v>
      </c>
      <c r="I196" s="78">
        <v>2E-3</v>
      </c>
      <c r="J196" s="78">
        <v>6.1000000000000004E-3</v>
      </c>
      <c r="K196" s="78">
        <v>8.9999999999999998E-4</v>
      </c>
      <c r="W196" s="101"/>
    </row>
    <row r="197" spans="2:23">
      <c r="B197" t="s">
        <v>2778</v>
      </c>
      <c r="C197" t="s">
        <v>2779</v>
      </c>
      <c r="D197" t="s">
        <v>110</v>
      </c>
      <c r="E197" s="95">
        <v>42185</v>
      </c>
      <c r="F197" s="77">
        <v>586082.89</v>
      </c>
      <c r="G197" s="77">
        <v>126.43179999999987</v>
      </c>
      <c r="H197" s="77">
        <v>2988.7298271965401</v>
      </c>
      <c r="I197" s="78">
        <v>2.0000000000000001E-4</v>
      </c>
      <c r="J197" s="78">
        <v>7.7000000000000002E-3</v>
      </c>
      <c r="K197" s="78">
        <v>1.1000000000000001E-3</v>
      </c>
      <c r="W197" s="101"/>
    </row>
    <row r="198" spans="2:23">
      <c r="B198" t="s">
        <v>2780</v>
      </c>
      <c r="C198" t="s">
        <v>2781</v>
      </c>
      <c r="D198" t="s">
        <v>106</v>
      </c>
      <c r="E198" s="95">
        <v>44055</v>
      </c>
      <c r="F198" s="77">
        <v>302294.78000000003</v>
      </c>
      <c r="G198" s="77">
        <v>1E-4</v>
      </c>
      <c r="H198" s="77">
        <v>1.11607232776E-3</v>
      </c>
      <c r="I198" s="78">
        <v>8.9999999999999998E-4</v>
      </c>
      <c r="J198" s="78">
        <v>0</v>
      </c>
      <c r="K198" s="78">
        <v>0</v>
      </c>
      <c r="W198" s="101"/>
    </row>
    <row r="199" spans="2:23">
      <c r="B199" t="s">
        <v>2782</v>
      </c>
      <c r="C199" t="s">
        <v>2783</v>
      </c>
      <c r="D199" t="s">
        <v>106</v>
      </c>
      <c r="E199" s="95">
        <v>43516</v>
      </c>
      <c r="F199" s="77">
        <v>624061.17000000004</v>
      </c>
      <c r="G199" s="77">
        <v>82.046400000000062</v>
      </c>
      <c r="H199" s="77">
        <v>1890.37682020639</v>
      </c>
      <c r="I199" s="78">
        <v>4.0000000000000002E-4</v>
      </c>
      <c r="J199" s="78">
        <v>4.8999999999999998E-3</v>
      </c>
      <c r="K199" s="78">
        <v>6.9999999999999999E-4</v>
      </c>
      <c r="W199" s="101"/>
    </row>
    <row r="200" spans="2:23">
      <c r="B200" t="s">
        <v>2784</v>
      </c>
      <c r="C200" t="s">
        <v>2785</v>
      </c>
      <c r="D200" t="s">
        <v>110</v>
      </c>
      <c r="E200" s="95">
        <v>42947</v>
      </c>
      <c r="F200" s="77">
        <v>778498.85</v>
      </c>
      <c r="G200" s="77">
        <v>79.099999999999994</v>
      </c>
      <c r="H200" s="77">
        <v>2483.7378339176898</v>
      </c>
      <c r="I200" s="78">
        <v>5.9999999999999995E-4</v>
      </c>
      <c r="J200" s="78">
        <v>6.4000000000000003E-3</v>
      </c>
      <c r="K200" s="78">
        <v>1E-3</v>
      </c>
      <c r="W200" s="101"/>
    </row>
    <row r="201" spans="2:23">
      <c r="B201" t="s">
        <v>2786</v>
      </c>
      <c r="C201" t="s">
        <v>2787</v>
      </c>
      <c r="D201" t="s">
        <v>106</v>
      </c>
      <c r="E201" s="95">
        <v>44228</v>
      </c>
      <c r="F201" s="77">
        <v>529243</v>
      </c>
      <c r="G201" s="77">
        <v>103.127</v>
      </c>
      <c r="H201" s="77">
        <v>2015.0656464281201</v>
      </c>
      <c r="I201" s="78">
        <v>0</v>
      </c>
      <c r="J201" s="78">
        <v>5.1999999999999998E-3</v>
      </c>
      <c r="K201" s="78">
        <v>8.0000000000000004E-4</v>
      </c>
      <c r="W201" s="101"/>
    </row>
    <row r="202" spans="2:23">
      <c r="B202" t="s">
        <v>2788</v>
      </c>
      <c r="C202" t="s">
        <v>2789</v>
      </c>
      <c r="D202" t="s">
        <v>106</v>
      </c>
      <c r="E202" s="95">
        <v>42423</v>
      </c>
      <c r="F202" s="77">
        <v>524739.39</v>
      </c>
      <c r="G202" s="77">
        <v>99.959500000000077</v>
      </c>
      <c r="H202" s="77">
        <v>1936.55320605971</v>
      </c>
      <c r="I202" s="78">
        <v>1E-4</v>
      </c>
      <c r="J202" s="78">
        <v>5.0000000000000001E-3</v>
      </c>
      <c r="K202" s="78">
        <v>6.9999999999999999E-4</v>
      </c>
      <c r="W202" s="101"/>
    </row>
    <row r="203" spans="2:23">
      <c r="B203" t="s">
        <v>2790</v>
      </c>
      <c r="C203" t="s">
        <v>2791</v>
      </c>
      <c r="D203" t="s">
        <v>106</v>
      </c>
      <c r="E203" s="95">
        <v>43454</v>
      </c>
      <c r="F203" s="77">
        <v>1059927.83</v>
      </c>
      <c r="G203" s="77">
        <v>126.29079999999986</v>
      </c>
      <c r="H203" s="77">
        <v>4942.0792122522298</v>
      </c>
      <c r="I203" s="78">
        <v>1E-4</v>
      </c>
      <c r="J203" s="78">
        <v>1.2800000000000001E-2</v>
      </c>
      <c r="K203" s="78">
        <v>1.9E-3</v>
      </c>
      <c r="W203" s="101"/>
    </row>
    <row r="204" spans="2:23">
      <c r="B204" t="s">
        <v>2792</v>
      </c>
      <c r="C204" t="s">
        <v>2793</v>
      </c>
      <c r="D204" t="s">
        <v>106</v>
      </c>
      <c r="E204" s="95">
        <v>42985</v>
      </c>
      <c r="F204" s="77">
        <v>545245.31000000006</v>
      </c>
      <c r="G204" s="77">
        <v>106.37539999999998</v>
      </c>
      <c r="H204" s="77">
        <v>2141.3853990908901</v>
      </c>
      <c r="I204" s="78">
        <v>1E-4</v>
      </c>
      <c r="J204" s="78">
        <v>5.4999999999999997E-3</v>
      </c>
      <c r="K204" s="78">
        <v>8.0000000000000004E-4</v>
      </c>
      <c r="W204" s="101"/>
    </row>
    <row r="205" spans="2:23">
      <c r="B205" t="s">
        <v>2794</v>
      </c>
      <c r="C205" t="s">
        <v>2795</v>
      </c>
      <c r="D205" t="s">
        <v>110</v>
      </c>
      <c r="E205" s="95">
        <v>41730</v>
      </c>
      <c r="F205" s="77">
        <v>497743.14</v>
      </c>
      <c r="G205" s="77">
        <v>93.174699999999945</v>
      </c>
      <c r="H205" s="77">
        <v>1870.57265048967</v>
      </c>
      <c r="I205" s="78">
        <v>1.1000000000000001E-3</v>
      </c>
      <c r="J205" s="78">
        <v>4.7999999999999996E-3</v>
      </c>
      <c r="K205" s="78">
        <v>6.9999999999999999E-4</v>
      </c>
      <c r="W205" s="101"/>
    </row>
    <row r="206" spans="2:23">
      <c r="B206" t="s">
        <v>2796</v>
      </c>
      <c r="C206" t="s">
        <v>2797</v>
      </c>
      <c r="D206" t="s">
        <v>110</v>
      </c>
      <c r="E206" s="95">
        <v>43922</v>
      </c>
      <c r="F206" s="77">
        <v>296326.24</v>
      </c>
      <c r="G206" s="77">
        <v>102.45439999999964</v>
      </c>
      <c r="H206" s="77">
        <v>1224.53730059747</v>
      </c>
      <c r="I206" s="78">
        <v>5.9999999999999995E-4</v>
      </c>
      <c r="J206" s="78">
        <v>3.2000000000000002E-3</v>
      </c>
      <c r="K206" s="78">
        <v>5.0000000000000001E-4</v>
      </c>
      <c r="W206" s="101"/>
    </row>
    <row r="207" spans="2:23">
      <c r="B207" t="s">
        <v>2798</v>
      </c>
      <c r="C207" t="s">
        <v>2799</v>
      </c>
      <c r="D207" t="s">
        <v>106</v>
      </c>
      <c r="E207" s="95">
        <v>43621</v>
      </c>
      <c r="F207" s="77">
        <v>321360</v>
      </c>
      <c r="G207" s="77">
        <v>87.900999999999996</v>
      </c>
      <c r="H207" s="77">
        <v>1042.9111890912</v>
      </c>
      <c r="I207" s="78">
        <v>1E-4</v>
      </c>
      <c r="J207" s="78">
        <v>2.7000000000000001E-3</v>
      </c>
      <c r="K207" s="78">
        <v>4.0000000000000002E-4</v>
      </c>
      <c r="W207" s="101"/>
    </row>
    <row r="208" spans="2:23">
      <c r="B208" t="s">
        <v>2800</v>
      </c>
      <c r="C208" t="s">
        <v>2801</v>
      </c>
      <c r="D208" t="s">
        <v>106</v>
      </c>
      <c r="E208" s="95">
        <v>42705</v>
      </c>
      <c r="F208" s="77">
        <v>400000</v>
      </c>
      <c r="G208" s="77">
        <v>103.8721</v>
      </c>
      <c r="H208" s="77">
        <v>1533.9831727999999</v>
      </c>
      <c r="I208" s="78">
        <v>2.0000000000000001E-4</v>
      </c>
      <c r="J208" s="78">
        <v>4.0000000000000001E-3</v>
      </c>
      <c r="K208" s="78">
        <v>5.9999999999999995E-4</v>
      </c>
      <c r="W208" s="101"/>
    </row>
    <row r="209" spans="2:23">
      <c r="B209" t="s">
        <v>2802</v>
      </c>
      <c r="C209" t="s">
        <v>2803</v>
      </c>
      <c r="D209" t="s">
        <v>110</v>
      </c>
      <c r="E209" s="95">
        <v>42153</v>
      </c>
      <c r="F209" s="77">
        <v>465462.18</v>
      </c>
      <c r="G209" s="77">
        <v>10.613900000000003</v>
      </c>
      <c r="H209" s="77">
        <v>199.26484454886901</v>
      </c>
      <c r="I209" s="78">
        <v>5.0000000000000001E-4</v>
      </c>
      <c r="J209" s="78">
        <v>5.0000000000000001E-4</v>
      </c>
      <c r="K209" s="78">
        <v>1E-4</v>
      </c>
      <c r="W209" s="101"/>
    </row>
    <row r="210" spans="2:23">
      <c r="B210" t="s">
        <v>2804</v>
      </c>
      <c r="C210" t="s">
        <v>2805</v>
      </c>
      <c r="D210" t="s">
        <v>110</v>
      </c>
      <c r="E210" s="95">
        <v>43221</v>
      </c>
      <c r="F210" s="77">
        <v>683879.98</v>
      </c>
      <c r="G210" s="77">
        <v>93.268899999999931</v>
      </c>
      <c r="H210" s="77">
        <v>2572.69343964273</v>
      </c>
      <c r="I210" s="78">
        <v>1E-4</v>
      </c>
      <c r="J210" s="78">
        <v>6.6E-3</v>
      </c>
      <c r="K210" s="78">
        <v>1E-3</v>
      </c>
      <c r="W210" s="101"/>
    </row>
    <row r="211" spans="2:23">
      <c r="B211" t="s">
        <v>2806</v>
      </c>
      <c r="C211" t="s">
        <v>2807</v>
      </c>
      <c r="D211" t="s">
        <v>110</v>
      </c>
      <c r="E211" s="95">
        <v>44075</v>
      </c>
      <c r="F211" s="77">
        <v>1441968.82</v>
      </c>
      <c r="G211" s="77">
        <v>102.39149999999997</v>
      </c>
      <c r="H211" s="77">
        <v>5955.12756436583</v>
      </c>
      <c r="I211" s="78">
        <v>2.0000000000000001E-4</v>
      </c>
      <c r="J211" s="78">
        <v>1.54E-2</v>
      </c>
      <c r="K211" s="78">
        <v>2.3E-3</v>
      </c>
      <c r="W211" s="101"/>
    </row>
    <row r="212" spans="2:23">
      <c r="B212" t="s">
        <v>2808</v>
      </c>
      <c r="C212" t="s">
        <v>2809</v>
      </c>
      <c r="D212" t="s">
        <v>106</v>
      </c>
      <c r="E212" s="95">
        <v>44160</v>
      </c>
      <c r="F212" s="77">
        <v>674816.26</v>
      </c>
      <c r="G212" s="77">
        <v>96.47989999999983</v>
      </c>
      <c r="H212" s="77">
        <v>2403.7210990547801</v>
      </c>
      <c r="I212" s="78">
        <v>2.9999999999999997E-4</v>
      </c>
      <c r="J212" s="78">
        <v>6.1999999999999998E-3</v>
      </c>
      <c r="K212" s="78">
        <v>8.9999999999999998E-4</v>
      </c>
      <c r="W212" s="101"/>
    </row>
    <row r="213" spans="2:23">
      <c r="B213" t="s">
        <v>2810</v>
      </c>
      <c r="C213" t="s">
        <v>2811</v>
      </c>
      <c r="D213" t="s">
        <v>110</v>
      </c>
      <c r="E213" s="95">
        <v>44773</v>
      </c>
      <c r="F213" s="77">
        <v>407246.24</v>
      </c>
      <c r="G213" s="77">
        <v>106.17570000000006</v>
      </c>
      <c r="H213" s="77">
        <v>1744.02822881258</v>
      </c>
      <c r="I213" s="78">
        <v>7.1000000000000004E-3</v>
      </c>
      <c r="J213" s="78">
        <v>4.4999999999999997E-3</v>
      </c>
      <c r="K213" s="78">
        <v>6.9999999999999999E-4</v>
      </c>
    </row>
    <row r="214" spans="2:23">
      <c r="B214" t="s">
        <v>2812</v>
      </c>
      <c r="C214" t="s">
        <v>2813</v>
      </c>
      <c r="D214" t="s">
        <v>106</v>
      </c>
      <c r="E214" s="95">
        <v>42787</v>
      </c>
      <c r="F214" s="77">
        <v>581232.68000000005</v>
      </c>
      <c r="G214" s="77">
        <v>63.167800000000014</v>
      </c>
      <c r="H214" s="77">
        <v>1355.52480312235</v>
      </c>
      <c r="I214" s="78">
        <v>2.0000000000000001E-4</v>
      </c>
      <c r="J214" s="78">
        <v>3.5000000000000001E-3</v>
      </c>
      <c r="K214" s="78">
        <v>5.0000000000000001E-4</v>
      </c>
      <c r="W214" s="101"/>
    </row>
    <row r="215" spans="2:23">
      <c r="B215" t="s">
        <v>2814</v>
      </c>
      <c r="C215" t="s">
        <v>2815</v>
      </c>
      <c r="D215" t="s">
        <v>106</v>
      </c>
      <c r="E215" s="95">
        <v>44039</v>
      </c>
      <c r="F215" s="77">
        <v>454485.37</v>
      </c>
      <c r="G215" s="77">
        <v>68.068800000000266</v>
      </c>
      <c r="H215" s="77">
        <v>1142.1672269776</v>
      </c>
      <c r="I215" s="78">
        <v>2.9999999999999997E-4</v>
      </c>
      <c r="J215" s="78">
        <v>2.8999999999999998E-3</v>
      </c>
      <c r="K215" s="78">
        <v>4.0000000000000002E-4</v>
      </c>
    </row>
    <row r="216" spans="2:23">
      <c r="B216" t="s">
        <v>2816</v>
      </c>
      <c r="C216" t="s">
        <v>2817</v>
      </c>
      <c r="D216" t="s">
        <v>106</v>
      </c>
      <c r="E216" s="95">
        <v>43356</v>
      </c>
      <c r="F216" s="77">
        <v>829785.52</v>
      </c>
      <c r="G216" s="77">
        <v>58.655099999999926</v>
      </c>
      <c r="H216" s="77">
        <v>1796.93895599129</v>
      </c>
      <c r="I216" s="78">
        <v>8.0000000000000004E-4</v>
      </c>
      <c r="J216" s="78">
        <v>4.5999999999999999E-3</v>
      </c>
      <c r="K216" s="78">
        <v>6.9999999999999999E-4</v>
      </c>
      <c r="W216" s="101"/>
    </row>
    <row r="217" spans="2:23">
      <c r="B217" t="s">
        <v>2818</v>
      </c>
      <c r="C217" t="s">
        <v>2819</v>
      </c>
      <c r="D217" t="s">
        <v>106</v>
      </c>
      <c r="E217" s="95">
        <v>44257</v>
      </c>
      <c r="F217" s="77">
        <v>104856.6</v>
      </c>
      <c r="G217" s="77">
        <v>100.59699999999999</v>
      </c>
      <c r="H217" s="77">
        <v>389.44173668618402</v>
      </c>
      <c r="I217" s="78">
        <v>7.0000000000000001E-3</v>
      </c>
      <c r="J217" s="78">
        <v>1E-3</v>
      </c>
      <c r="K217" s="78">
        <v>1E-4</v>
      </c>
    </row>
    <row r="218" spans="2:23">
      <c r="B218" t="s">
        <v>2820</v>
      </c>
      <c r="C218" t="s">
        <v>2821</v>
      </c>
      <c r="D218" t="s">
        <v>106</v>
      </c>
      <c r="E218" s="95">
        <v>44329</v>
      </c>
      <c r="F218" s="77">
        <v>445976</v>
      </c>
      <c r="G218" s="77">
        <v>96.119100000000287</v>
      </c>
      <c r="H218" s="77">
        <v>1582.6426894998799</v>
      </c>
      <c r="I218" s="78">
        <v>4.7999999999999996E-3</v>
      </c>
      <c r="J218" s="78">
        <v>4.1000000000000003E-3</v>
      </c>
      <c r="K218" s="78">
        <v>5.9999999999999995E-4</v>
      </c>
    </row>
    <row r="219" spans="2:23">
      <c r="B219" t="s">
        <v>2822</v>
      </c>
      <c r="C219" t="s">
        <v>2823</v>
      </c>
      <c r="D219" t="s">
        <v>106</v>
      </c>
      <c r="E219" s="95">
        <v>37987</v>
      </c>
      <c r="F219" s="77">
        <v>3154198.62</v>
      </c>
      <c r="G219" s="77">
        <v>128.96029999999979</v>
      </c>
      <c r="H219" s="77">
        <v>15017.815498883499</v>
      </c>
      <c r="I219" s="78">
        <v>2.0000000000000001E-4</v>
      </c>
      <c r="J219" s="78">
        <v>3.8800000000000001E-2</v>
      </c>
      <c r="K219" s="78">
        <v>5.7999999999999996E-3</v>
      </c>
      <c r="W219" s="101"/>
    </row>
    <row r="220" spans="2:23">
      <c r="B220" t="s">
        <v>2824</v>
      </c>
      <c r="C220" t="s">
        <v>2825</v>
      </c>
      <c r="D220" t="s">
        <v>106</v>
      </c>
      <c r="E220" s="95">
        <v>43922</v>
      </c>
      <c r="F220" s="77">
        <v>1101613.69</v>
      </c>
      <c r="G220" s="77">
        <v>69.812499999999858</v>
      </c>
      <c r="H220" s="77">
        <v>2839.38449966697</v>
      </c>
      <c r="I220" s="78">
        <v>2.9999999999999997E-4</v>
      </c>
      <c r="J220" s="78">
        <v>7.3000000000000001E-3</v>
      </c>
      <c r="K220" s="78">
        <v>1.1000000000000001E-3</v>
      </c>
      <c r="W220" s="101"/>
    </row>
    <row r="221" spans="2:23">
      <c r="B221" t="s">
        <v>2826</v>
      </c>
      <c r="C221" t="s">
        <v>2827</v>
      </c>
      <c r="D221" t="s">
        <v>106</v>
      </c>
      <c r="E221" s="95">
        <v>44848</v>
      </c>
      <c r="F221" s="77">
        <v>123243.2</v>
      </c>
      <c r="G221" s="77">
        <v>105.18509999999991</v>
      </c>
      <c r="H221" s="77">
        <v>478.60681983853402</v>
      </c>
      <c r="I221" s="78">
        <v>1.4E-3</v>
      </c>
      <c r="J221" s="78">
        <v>1.1999999999999999E-3</v>
      </c>
      <c r="K221" s="78">
        <v>2.0000000000000001E-4</v>
      </c>
      <c r="W221" s="101"/>
    </row>
    <row r="222" spans="2:23">
      <c r="B222" t="s">
        <v>2828</v>
      </c>
      <c r="C222" t="s">
        <v>2829</v>
      </c>
      <c r="D222" t="s">
        <v>106</v>
      </c>
      <c r="E222" s="95">
        <v>44544</v>
      </c>
      <c r="F222" s="77">
        <v>170366.77</v>
      </c>
      <c r="G222" s="77">
        <v>111.94719999999992</v>
      </c>
      <c r="H222" s="77">
        <v>704.14129972816397</v>
      </c>
      <c r="I222" s="78">
        <v>5.0000000000000001E-4</v>
      </c>
      <c r="J222" s="78">
        <v>1.8E-3</v>
      </c>
      <c r="K222" s="78">
        <v>2.9999999999999997E-4</v>
      </c>
      <c r="W222" s="101"/>
    </row>
    <row r="223" spans="2:23">
      <c r="B223" t="s">
        <v>2830</v>
      </c>
      <c r="C223" t="s">
        <v>2831</v>
      </c>
      <c r="D223" t="s">
        <v>106</v>
      </c>
      <c r="E223" s="95">
        <v>44621</v>
      </c>
      <c r="F223" s="77">
        <v>31495.23</v>
      </c>
      <c r="G223" s="77">
        <v>92.704100000000381</v>
      </c>
      <c r="H223" s="77">
        <v>107.79668824727599</v>
      </c>
      <c r="I223" s="78">
        <v>1E-3</v>
      </c>
      <c r="J223" s="78">
        <v>2.9999999999999997E-4</v>
      </c>
      <c r="K223" s="78">
        <v>0</v>
      </c>
      <c r="W223" s="101"/>
    </row>
    <row r="224" spans="2:23">
      <c r="B224" t="s">
        <v>2832</v>
      </c>
      <c r="C224" t="s">
        <v>2833</v>
      </c>
      <c r="D224" t="s">
        <v>106</v>
      </c>
      <c r="E224" s="95">
        <v>44980</v>
      </c>
      <c r="F224" s="77">
        <v>731296.03</v>
      </c>
      <c r="G224" s="77">
        <v>100.35409999999989</v>
      </c>
      <c r="H224" s="77">
        <v>2709.5054478023098</v>
      </c>
      <c r="I224" s="78">
        <v>1.6999999999999999E-3</v>
      </c>
      <c r="J224" s="78">
        <v>7.0000000000000001E-3</v>
      </c>
      <c r="K224" s="78">
        <v>1E-3</v>
      </c>
      <c r="W224" s="101"/>
    </row>
    <row r="225" spans="2:23">
      <c r="B225" t="s">
        <v>2834</v>
      </c>
      <c r="C225" t="s">
        <v>2835</v>
      </c>
      <c r="D225" t="s">
        <v>106</v>
      </c>
      <c r="E225" s="95">
        <v>44893</v>
      </c>
      <c r="F225" s="77">
        <v>9352.83</v>
      </c>
      <c r="G225" s="77">
        <v>100</v>
      </c>
      <c r="H225" s="77">
        <v>34.530648360000001</v>
      </c>
      <c r="I225" s="78">
        <v>4.4999999999999997E-3</v>
      </c>
      <c r="J225" s="78">
        <v>1E-4</v>
      </c>
      <c r="K225" s="78">
        <v>0</v>
      </c>
      <c r="W225" s="101"/>
    </row>
    <row r="226" spans="2:23">
      <c r="B226" t="s">
        <v>2836</v>
      </c>
      <c r="C226" t="s">
        <v>2837</v>
      </c>
      <c r="D226" t="s">
        <v>110</v>
      </c>
      <c r="E226" s="95">
        <v>44440</v>
      </c>
      <c r="F226" s="77">
        <v>1266511</v>
      </c>
      <c r="G226" s="77">
        <v>115.53139999999993</v>
      </c>
      <c r="H226" s="77">
        <v>5901.7430353237596</v>
      </c>
      <c r="I226" s="78">
        <v>2.0999999999999999E-3</v>
      </c>
      <c r="J226" s="78">
        <v>1.52E-2</v>
      </c>
      <c r="K226" s="78">
        <v>2.3E-3</v>
      </c>
      <c r="W226" s="101"/>
    </row>
    <row r="227" spans="2:23">
      <c r="B227" t="s">
        <v>2838</v>
      </c>
      <c r="C227" t="s">
        <v>2839</v>
      </c>
      <c r="D227" t="s">
        <v>106</v>
      </c>
      <c r="E227" s="95">
        <v>44896</v>
      </c>
      <c r="F227" s="77">
        <v>1.61</v>
      </c>
      <c r="G227" s="77">
        <v>1401.6790000000001</v>
      </c>
      <c r="H227" s="77">
        <v>8.33</v>
      </c>
      <c r="I227" s="78">
        <v>5.0000000000000001E-4</v>
      </c>
      <c r="J227" s="78">
        <v>0</v>
      </c>
      <c r="K227" s="78">
        <v>0</v>
      </c>
      <c r="W227" s="101"/>
    </row>
    <row r="228" spans="2:23">
      <c r="B228" t="s">
        <v>2841</v>
      </c>
      <c r="C228" t="s">
        <v>2842</v>
      </c>
      <c r="D228" t="s">
        <v>106</v>
      </c>
      <c r="E228" s="95">
        <v>44967</v>
      </c>
      <c r="F228" s="77">
        <v>1125890.53</v>
      </c>
      <c r="G228" s="77">
        <v>100.35350000000008</v>
      </c>
      <c r="H228" s="77">
        <v>4171.4820817629497</v>
      </c>
      <c r="I228" s="78">
        <v>4.4999999999999997E-3</v>
      </c>
      <c r="J228" s="78">
        <v>1.0800000000000001E-2</v>
      </c>
      <c r="K228" s="78">
        <v>1.6000000000000001E-3</v>
      </c>
      <c r="W228" s="101"/>
    </row>
    <row r="229" spans="2:23">
      <c r="B229" t="s">
        <v>2843</v>
      </c>
      <c r="C229" t="s">
        <v>2844</v>
      </c>
      <c r="D229" t="s">
        <v>106</v>
      </c>
      <c r="E229" s="95">
        <v>43810</v>
      </c>
      <c r="F229" s="77">
        <v>533745</v>
      </c>
      <c r="G229" s="77">
        <v>109.4639</v>
      </c>
      <c r="H229" s="77">
        <v>2157.0808795590601</v>
      </c>
      <c r="I229" s="78">
        <v>1E-4</v>
      </c>
      <c r="J229" s="78">
        <v>5.5999999999999999E-3</v>
      </c>
      <c r="K229" s="78">
        <v>8.0000000000000004E-4</v>
      </c>
      <c r="W229" s="101"/>
    </row>
    <row r="230" spans="2:23">
      <c r="B230" t="s">
        <v>2845</v>
      </c>
      <c r="C230" t="s">
        <v>2846</v>
      </c>
      <c r="D230" t="s">
        <v>106</v>
      </c>
      <c r="E230" s="95">
        <v>44377</v>
      </c>
      <c r="F230" s="77">
        <v>214648.95999999999</v>
      </c>
      <c r="G230" s="77">
        <v>35.569099999999985</v>
      </c>
      <c r="H230" s="77">
        <v>281.87941233018103</v>
      </c>
      <c r="I230" s="78">
        <v>5.9999999999999995E-4</v>
      </c>
      <c r="J230" s="78">
        <v>6.9999999999999999E-4</v>
      </c>
      <c r="K230" s="78">
        <v>1E-4</v>
      </c>
      <c r="W230" s="101"/>
    </row>
    <row r="231" spans="2:23">
      <c r="B231" t="s">
        <v>2847</v>
      </c>
      <c r="C231" t="s">
        <v>2848</v>
      </c>
      <c r="D231" t="s">
        <v>106</v>
      </c>
      <c r="E231" s="95">
        <v>44539</v>
      </c>
      <c r="F231" s="77">
        <v>139496.85</v>
      </c>
      <c r="G231" s="77">
        <v>99.307300000000083</v>
      </c>
      <c r="H231" s="77">
        <v>511.45481024162501</v>
      </c>
      <c r="I231" s="78">
        <v>2.9999999999999997E-4</v>
      </c>
      <c r="J231" s="78">
        <v>1.2999999999999999E-3</v>
      </c>
      <c r="K231" s="78">
        <v>2.0000000000000001E-4</v>
      </c>
      <c r="W231" s="101"/>
    </row>
    <row r="232" spans="2:23">
      <c r="B232" t="s">
        <v>2849</v>
      </c>
      <c r="C232" t="s">
        <v>2850</v>
      </c>
      <c r="D232" t="s">
        <v>106</v>
      </c>
      <c r="E232" s="95">
        <v>44217</v>
      </c>
      <c r="F232" s="77">
        <v>572641.85</v>
      </c>
      <c r="G232" s="77">
        <v>93.643800000000127</v>
      </c>
      <c r="H232" s="77">
        <v>1979.8113295922701</v>
      </c>
      <c r="I232" s="78">
        <v>1.6000000000000001E-3</v>
      </c>
      <c r="J232" s="78">
        <v>5.1000000000000004E-3</v>
      </c>
      <c r="K232" s="78">
        <v>8.0000000000000004E-4</v>
      </c>
      <c r="W232" s="101"/>
    </row>
    <row r="233" spans="2:23">
      <c r="B233" t="s">
        <v>2851</v>
      </c>
      <c r="C233" t="s">
        <v>2852</v>
      </c>
      <c r="D233" t="s">
        <v>106</v>
      </c>
      <c r="E233" s="95">
        <v>44531</v>
      </c>
      <c r="F233" s="77">
        <v>893168.5</v>
      </c>
      <c r="G233" s="77">
        <v>71.343999999999994</v>
      </c>
      <c r="H233" s="77">
        <v>2352.6241210908802</v>
      </c>
      <c r="I233" s="78">
        <v>5.0000000000000001E-4</v>
      </c>
      <c r="J233" s="78">
        <v>6.1000000000000004E-3</v>
      </c>
      <c r="K233" s="78">
        <v>8.9999999999999998E-4</v>
      </c>
      <c r="W233" s="101"/>
    </row>
    <row r="234" spans="2:23">
      <c r="B234" t="s">
        <v>2853</v>
      </c>
      <c r="C234" t="s">
        <v>2854</v>
      </c>
      <c r="D234" t="s">
        <v>106</v>
      </c>
      <c r="E234" s="95">
        <v>44561</v>
      </c>
      <c r="F234" s="77">
        <v>46203.46</v>
      </c>
      <c r="G234" s="77">
        <v>72.00819999999986</v>
      </c>
      <c r="H234" s="77">
        <v>122.833873330694</v>
      </c>
      <c r="I234" s="78">
        <v>1.5E-3</v>
      </c>
      <c r="J234" s="78">
        <v>2.9999999999999997E-4</v>
      </c>
      <c r="K234" s="78">
        <v>0</v>
      </c>
      <c r="W234" s="101"/>
    </row>
    <row r="235" spans="2:23">
      <c r="B235" t="s">
        <v>2855</v>
      </c>
      <c r="C235" t="s">
        <v>2856</v>
      </c>
      <c r="D235" t="s">
        <v>110</v>
      </c>
      <c r="E235" s="95">
        <v>44608</v>
      </c>
      <c r="F235" s="77">
        <v>480570.87</v>
      </c>
      <c r="G235" s="77">
        <v>95.853200000000058</v>
      </c>
      <c r="H235" s="77">
        <v>1857.9556900606001</v>
      </c>
      <c r="I235" s="78">
        <v>2.0000000000000001E-4</v>
      </c>
      <c r="J235" s="78">
        <v>4.7999999999999996E-3</v>
      </c>
      <c r="K235" s="78">
        <v>6.9999999999999999E-4</v>
      </c>
      <c r="W235" s="101"/>
    </row>
    <row r="236" spans="2:23">
      <c r="B236" t="s">
        <v>237</v>
      </c>
      <c r="C236" s="16"/>
    </row>
    <row r="237" spans="2:23">
      <c r="B237" t="s">
        <v>337</v>
      </c>
      <c r="C237" s="16"/>
    </row>
    <row r="238" spans="2:23">
      <c r="B238" t="s">
        <v>338</v>
      </c>
      <c r="C238" s="16"/>
    </row>
    <row r="239" spans="2:23">
      <c r="B239" t="s">
        <v>339</v>
      </c>
      <c r="C239" s="16"/>
    </row>
    <row r="240" spans="2:2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C22" sqref="C2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s="87">
        <v>45106</v>
      </c>
    </row>
    <row r="2" spans="2:59">
      <c r="B2" s="2" t="s">
        <v>1</v>
      </c>
      <c r="C2" s="12" t="s">
        <v>3909</v>
      </c>
    </row>
    <row r="3" spans="2:59">
      <c r="B3" s="2" t="s">
        <v>2</v>
      </c>
      <c r="C3" s="26" t="s">
        <v>3910</v>
      </c>
    </row>
    <row r="4" spans="2:59">
      <c r="B4" s="2" t="s">
        <v>3</v>
      </c>
      <c r="C4" s="88" t="s">
        <v>197</v>
      </c>
    </row>
    <row r="6" spans="2:59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59" ht="26.25" customHeight="1">
      <c r="B7" s="115" t="s">
        <v>141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46504.31</v>
      </c>
      <c r="H11" s="7"/>
      <c r="I11" s="75">
        <v>2.2041166213899999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2857</v>
      </c>
      <c r="C12" s="16"/>
      <c r="D12" s="16"/>
      <c r="G12" s="81">
        <v>44408.63</v>
      </c>
      <c r="I12" s="81">
        <v>0.91586440314999995</v>
      </c>
      <c r="K12" s="80">
        <v>0.41549999999999998</v>
      </c>
      <c r="L12" s="80">
        <v>0</v>
      </c>
    </row>
    <row r="13" spans="2:59">
      <c r="B13" t="s">
        <v>2858</v>
      </c>
      <c r="C13" t="s">
        <v>2859</v>
      </c>
      <c r="D13" t="s">
        <v>664</v>
      </c>
      <c r="E13" t="s">
        <v>102</v>
      </c>
      <c r="F13" s="95">
        <v>44607</v>
      </c>
      <c r="G13" s="77">
        <v>14866.82</v>
      </c>
      <c r="H13" s="77">
        <v>6.1585999999999999</v>
      </c>
      <c r="I13" s="77">
        <v>0.91558797652000001</v>
      </c>
      <c r="J13" s="78">
        <v>1E-4</v>
      </c>
      <c r="K13" s="78">
        <v>0.41539999999999999</v>
      </c>
      <c r="L13" s="78">
        <v>0</v>
      </c>
    </row>
    <row r="14" spans="2:59">
      <c r="B14" t="s">
        <v>2860</v>
      </c>
      <c r="C14" t="s">
        <v>2861</v>
      </c>
      <c r="D14" t="s">
        <v>125</v>
      </c>
      <c r="E14" t="s">
        <v>102</v>
      </c>
      <c r="F14" s="95">
        <v>44537</v>
      </c>
      <c r="G14" s="77">
        <v>3165.19</v>
      </c>
      <c r="H14" s="77">
        <v>7.9000000000000008E-3</v>
      </c>
      <c r="I14" s="77">
        <v>2.5005000999999999E-4</v>
      </c>
      <c r="J14" s="78">
        <v>5.0000000000000001E-4</v>
      </c>
      <c r="K14" s="78">
        <v>1E-4</v>
      </c>
      <c r="L14" s="78">
        <v>0</v>
      </c>
      <c r="W14" s="101"/>
    </row>
    <row r="15" spans="2:59">
      <c r="B15" t="s">
        <v>2862</v>
      </c>
      <c r="C15" t="s">
        <v>2863</v>
      </c>
      <c r="D15" t="s">
        <v>1496</v>
      </c>
      <c r="E15" t="s">
        <v>102</v>
      </c>
      <c r="F15" s="95">
        <v>44628</v>
      </c>
      <c r="G15" s="77">
        <v>26376.62</v>
      </c>
      <c r="H15" s="77">
        <v>1E-4</v>
      </c>
      <c r="I15" s="77">
        <v>2.6376619999999999E-5</v>
      </c>
      <c r="J15" s="78">
        <v>2.9999999999999997E-4</v>
      </c>
      <c r="K15" s="78">
        <v>0</v>
      </c>
      <c r="L15" s="78">
        <v>0</v>
      </c>
      <c r="W15" s="101"/>
    </row>
    <row r="16" spans="2:59">
      <c r="B16" s="79" t="s">
        <v>2168</v>
      </c>
      <c r="C16" s="16"/>
      <c r="D16" s="16"/>
      <c r="F16" s="101"/>
      <c r="G16" s="81">
        <v>2095.6799999999998</v>
      </c>
      <c r="I16" s="81">
        <v>1.28825221824</v>
      </c>
      <c r="K16" s="80">
        <v>0.58450000000000002</v>
      </c>
      <c r="L16" s="80">
        <v>0</v>
      </c>
    </row>
    <row r="17" spans="2:23">
      <c r="B17" t="s">
        <v>2864</v>
      </c>
      <c r="C17" t="s">
        <v>2865</v>
      </c>
      <c r="D17" t="s">
        <v>1594</v>
      </c>
      <c r="E17" t="s">
        <v>106</v>
      </c>
      <c r="F17" s="95">
        <v>44742</v>
      </c>
      <c r="G17" s="77">
        <v>2095.6799999999998</v>
      </c>
      <c r="H17" s="77">
        <v>16.649999999999999</v>
      </c>
      <c r="I17" s="77">
        <v>1.28825221824</v>
      </c>
      <c r="J17" s="78">
        <v>2.9999999999999997E-4</v>
      </c>
      <c r="K17" s="78">
        <v>0.58450000000000002</v>
      </c>
      <c r="L17" s="78">
        <v>0</v>
      </c>
      <c r="W17" s="101"/>
    </row>
    <row r="18" spans="2:23">
      <c r="B18" t="s">
        <v>237</v>
      </c>
      <c r="C18" s="16"/>
      <c r="D18" s="16"/>
    </row>
    <row r="19" spans="2:23">
      <c r="B19" t="s">
        <v>337</v>
      </c>
      <c r="C19" s="16"/>
      <c r="D19" s="16"/>
    </row>
    <row r="20" spans="2:23">
      <c r="B20" t="s">
        <v>338</v>
      </c>
      <c r="C20" s="16"/>
      <c r="D20" s="16"/>
    </row>
    <row r="21" spans="2:23">
      <c r="B21" t="s">
        <v>339</v>
      </c>
      <c r="C21" s="16"/>
      <c r="D21" s="16"/>
    </row>
    <row r="22" spans="2:23">
      <c r="C22" s="16"/>
      <c r="D22" s="16"/>
    </row>
    <row r="23" spans="2:23">
      <c r="C23" s="16"/>
      <c r="D23" s="16"/>
    </row>
    <row r="24" spans="2:23">
      <c r="C24" s="16"/>
      <c r="D24" s="16"/>
    </row>
    <row r="25" spans="2:23">
      <c r="C25" s="16"/>
      <c r="D25" s="16"/>
    </row>
    <row r="26" spans="2:23">
      <c r="C26" s="16"/>
      <c r="D26" s="16"/>
    </row>
    <row r="27" spans="2:23">
      <c r="C27" s="16"/>
      <c r="D27" s="16"/>
    </row>
    <row r="28" spans="2:23">
      <c r="C28" s="16"/>
      <c r="D28" s="16"/>
    </row>
    <row r="29" spans="2:23">
      <c r="C29" s="16"/>
      <c r="D29" s="16"/>
    </row>
    <row r="30" spans="2:23">
      <c r="C30" s="16"/>
      <c r="D30" s="16"/>
    </row>
    <row r="31" spans="2:23">
      <c r="C31" s="16"/>
      <c r="D31" s="16"/>
    </row>
    <row r="32" spans="2:23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s="87">
        <v>45106</v>
      </c>
    </row>
    <row r="2" spans="2:52">
      <c r="B2" s="2" t="s">
        <v>1</v>
      </c>
      <c r="C2" s="12" t="s">
        <v>3909</v>
      </c>
    </row>
    <row r="3" spans="2:52">
      <c r="B3" s="2" t="s">
        <v>2</v>
      </c>
      <c r="C3" s="26" t="s">
        <v>3910</v>
      </c>
    </row>
    <row r="4" spans="2:52">
      <c r="B4" s="2" t="s">
        <v>3</v>
      </c>
      <c r="C4" s="88" t="s">
        <v>197</v>
      </c>
    </row>
    <row r="6" spans="2:52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52" ht="26.25" customHeight="1">
      <c r="B7" s="115" t="s">
        <v>142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2173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213</v>
      </c>
      <c r="C14" t="s">
        <v>213</v>
      </c>
      <c r="D14" t="s">
        <v>213</v>
      </c>
      <c r="E14" t="s">
        <v>213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2182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213</v>
      </c>
      <c r="C16" t="s">
        <v>213</v>
      </c>
      <c r="D16" t="s">
        <v>213</v>
      </c>
      <c r="E16" t="s">
        <v>213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2866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213</v>
      </c>
      <c r="C18" t="s">
        <v>213</v>
      </c>
      <c r="D18" t="s">
        <v>213</v>
      </c>
      <c r="E18" t="s">
        <v>213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2183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213</v>
      </c>
      <c r="C20" t="s">
        <v>213</v>
      </c>
      <c r="D20" t="s">
        <v>213</v>
      </c>
      <c r="E20" t="s">
        <v>213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939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213</v>
      </c>
      <c r="C22" t="s">
        <v>213</v>
      </c>
      <c r="D22" t="s">
        <v>213</v>
      </c>
      <c r="E22" t="s">
        <v>213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235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2173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213</v>
      </c>
      <c r="C25" t="s">
        <v>213</v>
      </c>
      <c r="D25" t="s">
        <v>213</v>
      </c>
      <c r="E25" t="s">
        <v>213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2188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213</v>
      </c>
      <c r="C27" t="s">
        <v>213</v>
      </c>
      <c r="D27" t="s">
        <v>213</v>
      </c>
      <c r="E27" t="s">
        <v>213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2183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213</v>
      </c>
      <c r="C29" t="s">
        <v>213</v>
      </c>
      <c r="D29" t="s">
        <v>213</v>
      </c>
      <c r="E29" t="s">
        <v>213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2189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213</v>
      </c>
      <c r="C31" t="s">
        <v>213</v>
      </c>
      <c r="D31" t="s">
        <v>213</v>
      </c>
      <c r="E31" t="s">
        <v>213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939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213</v>
      </c>
      <c r="C33" t="s">
        <v>213</v>
      </c>
      <c r="D33" t="s">
        <v>213</v>
      </c>
      <c r="E33" t="s">
        <v>213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237</v>
      </c>
      <c r="C34" s="16"/>
      <c r="D34" s="16"/>
    </row>
    <row r="35" spans="2:12">
      <c r="B35" t="s">
        <v>337</v>
      </c>
      <c r="C35" s="16"/>
      <c r="D35" s="16"/>
    </row>
    <row r="36" spans="2:12">
      <c r="B36" t="s">
        <v>338</v>
      </c>
      <c r="C36" s="16"/>
      <c r="D36" s="16"/>
    </row>
    <row r="37" spans="2:12">
      <c r="B37" t="s">
        <v>339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96"/>
  <sheetViews>
    <sheetView rightToLeft="1" workbookViewId="0">
      <selection activeCell="L11" sqref="L11:L6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20">
      <c r="B1" s="2" t="s">
        <v>0</v>
      </c>
      <c r="C1" s="87">
        <v>45106</v>
      </c>
    </row>
    <row r="2" spans="2:20">
      <c r="B2" s="2" t="s">
        <v>1</v>
      </c>
      <c r="C2" s="12" t="s">
        <v>3909</v>
      </c>
    </row>
    <row r="3" spans="2:20">
      <c r="B3" s="2" t="s">
        <v>2</v>
      </c>
      <c r="C3" s="26" t="s">
        <v>3910</v>
      </c>
    </row>
    <row r="4" spans="2:20">
      <c r="B4" s="2" t="s">
        <v>3</v>
      </c>
      <c r="C4" s="88" t="s">
        <v>197</v>
      </c>
    </row>
    <row r="5" spans="2:20">
      <c r="B5" s="2"/>
    </row>
    <row r="7" spans="2:20" ht="26.25" customHeight="1">
      <c r="B7" s="105" t="s">
        <v>47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2:20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20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2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20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J12+J60</f>
        <v>289539.29082760744</v>
      </c>
      <c r="K11" s="76">
        <f>J11/$J$11</f>
        <v>1</v>
      </c>
      <c r="L11" s="76">
        <f>J11/'סכום נכסי הקרן'!$C$42</f>
        <v>0.11100169738032951</v>
      </c>
      <c r="T11" s="90"/>
    </row>
    <row r="12" spans="2:20">
      <c r="B12" s="79" t="s">
        <v>205</v>
      </c>
      <c r="C12" s="26"/>
      <c r="D12" s="27"/>
      <c r="E12" s="27"/>
      <c r="F12" s="27"/>
      <c r="G12" s="27"/>
      <c r="H12" s="27"/>
      <c r="I12" s="80">
        <v>0</v>
      </c>
      <c r="J12" s="81">
        <f>J13+J19+J50+J52+J54+J56+J58</f>
        <v>273710.53710760747</v>
      </c>
      <c r="K12" s="80">
        <f t="shared" ref="K12:K66" si="0">J12/$J$11</f>
        <v>0.94533124096990184</v>
      </c>
      <c r="L12" s="80">
        <f>J12/'סכום נכסי הקרן'!$C$42</f>
        <v>0.10493337233431241</v>
      </c>
    </row>
    <row r="13" spans="2:20">
      <c r="B13" s="79" t="s">
        <v>206</v>
      </c>
      <c r="C13" s="26"/>
      <c r="D13" s="27"/>
      <c r="E13" s="27"/>
      <c r="F13" s="27"/>
      <c r="G13" s="27"/>
      <c r="H13" s="27"/>
      <c r="I13" s="80">
        <v>0</v>
      </c>
      <c r="J13" s="81">
        <f>SUM(J14:J18)</f>
        <v>153524.94964000004</v>
      </c>
      <c r="K13" s="80">
        <f t="shared" si="0"/>
        <v>0.53023874307756469</v>
      </c>
      <c r="L13" s="80">
        <f>J13/'סכום נכסי הקרן'!$C$42</f>
        <v>5.8857400498422134E-2</v>
      </c>
    </row>
    <row r="14" spans="2:20">
      <c r="B14" s="91" t="s">
        <v>3911</v>
      </c>
      <c r="C14" t="s">
        <v>3912</v>
      </c>
      <c r="D14">
        <v>11</v>
      </c>
      <c r="E14" t="s">
        <v>208</v>
      </c>
      <c r="F14" t="s">
        <v>209</v>
      </c>
      <c r="G14" t="s">
        <v>102</v>
      </c>
      <c r="H14" s="92">
        <v>4.3799999999999999E-2</v>
      </c>
      <c r="I14" s="92">
        <v>4.3799999999999999E-2</v>
      </c>
      <c r="J14" s="93">
        <v>32036.748640000002</v>
      </c>
      <c r="K14" s="92">
        <f t="shared" si="0"/>
        <v>0.11064732716733348</v>
      </c>
      <c r="L14" s="92">
        <f>J14/'סכום נכסי הקרן'!$C$42</f>
        <v>1.2282041126170665E-2</v>
      </c>
    </row>
    <row r="15" spans="2:20">
      <c r="B15" s="91" t="s">
        <v>3913</v>
      </c>
      <c r="C15" s="91" t="s">
        <v>207</v>
      </c>
      <c r="D15">
        <v>12</v>
      </c>
      <c r="E15" t="s">
        <v>208</v>
      </c>
      <c r="F15" t="s">
        <v>209</v>
      </c>
      <c r="G15" t="s">
        <v>102</v>
      </c>
      <c r="H15" s="92">
        <v>4.3700000000000003E-2</v>
      </c>
      <c r="I15" s="92">
        <v>4.3700000000000003E-2</v>
      </c>
      <c r="J15" s="93">
        <f>4710.98666+19495.4585</f>
        <v>24206.445159999999</v>
      </c>
      <c r="K15" s="92">
        <f t="shared" si="0"/>
        <v>8.3603317155365245E-2</v>
      </c>
      <c r="L15" s="92">
        <f>J15/'סכום נכסי הקרן'!$C$42</f>
        <v>9.2801101108715631E-3</v>
      </c>
    </row>
    <row r="16" spans="2:20">
      <c r="B16" s="91" t="s">
        <v>3914</v>
      </c>
      <c r="C16" t="s">
        <v>211</v>
      </c>
      <c r="D16">
        <v>10</v>
      </c>
      <c r="E16" t="s">
        <v>208</v>
      </c>
      <c r="F16" t="s">
        <v>209</v>
      </c>
      <c r="G16" t="s">
        <v>102</v>
      </c>
      <c r="H16" s="92">
        <v>4.3900000000000002E-2</v>
      </c>
      <c r="I16" s="92">
        <v>4.3900000000000002E-2</v>
      </c>
      <c r="J16" s="93">
        <f>57151.0192+35056.7714</f>
        <v>92207.790600000008</v>
      </c>
      <c r="K16" s="92">
        <f t="shared" si="0"/>
        <v>0.31846382691771113</v>
      </c>
      <c r="L16" s="92">
        <f>J16/'סכום נכסי הקרן'!$C$42</f>
        <v>3.535002534210141E-2</v>
      </c>
    </row>
    <row r="17" spans="2:12">
      <c r="B17" s="91" t="s">
        <v>3915</v>
      </c>
      <c r="C17" s="91" t="s">
        <v>3916</v>
      </c>
      <c r="D17">
        <v>20</v>
      </c>
      <c r="E17" t="s">
        <v>208</v>
      </c>
      <c r="F17" t="s">
        <v>209</v>
      </c>
      <c r="G17" t="s">
        <v>102</v>
      </c>
      <c r="H17" s="92">
        <v>4.2700000000000002E-2</v>
      </c>
      <c r="I17" s="92">
        <v>4.2700000000000002E-2</v>
      </c>
      <c r="J17" s="93">
        <v>5022.2260400000023</v>
      </c>
      <c r="K17" s="92">
        <f t="shared" si="0"/>
        <v>1.7345576918575276E-2</v>
      </c>
      <c r="L17" s="92">
        <f>J17/'סכום נכסי הקרן'!$C$42</f>
        <v>1.9253884800029216E-3</v>
      </c>
    </row>
    <row r="18" spans="2:12">
      <c r="B18" s="91" t="s">
        <v>3917</v>
      </c>
      <c r="C18" t="s">
        <v>210</v>
      </c>
      <c r="D18">
        <v>26</v>
      </c>
      <c r="E18" t="s">
        <v>208</v>
      </c>
      <c r="F18" t="s">
        <v>209</v>
      </c>
      <c r="G18" t="s">
        <v>102</v>
      </c>
      <c r="H18" s="92">
        <v>0</v>
      </c>
      <c r="I18" s="92">
        <v>0</v>
      </c>
      <c r="J18" s="93">
        <v>51.739199999999997</v>
      </c>
      <c r="K18" s="92">
        <f t="shared" si="0"/>
        <v>1.7869491857948106E-4</v>
      </c>
      <c r="L18" s="92">
        <f>J18/'סכום נכסי הקרן'!$C$42</f>
        <v>1.9835439275562179E-5</v>
      </c>
    </row>
    <row r="19" spans="2:12">
      <c r="B19" s="79" t="s">
        <v>212</v>
      </c>
      <c r="D19" s="16"/>
      <c r="I19" s="80">
        <v>0</v>
      </c>
      <c r="J19" s="81">
        <f>SUM(J20:J49)</f>
        <v>120185.58746760742</v>
      </c>
      <c r="K19" s="80">
        <f t="shared" si="0"/>
        <v>0.4150924978923371</v>
      </c>
      <c r="L19" s="80">
        <f>J19/'סכום נכסי הקרן'!$C$42</f>
        <v>4.6075971835890267E-2</v>
      </c>
    </row>
    <row r="20" spans="2:12">
      <c r="B20" s="91" t="s">
        <v>3911</v>
      </c>
      <c r="C20" s="91" t="s">
        <v>3918</v>
      </c>
      <c r="D20">
        <v>11</v>
      </c>
      <c r="E20" t="s">
        <v>208</v>
      </c>
      <c r="F20" t="s">
        <v>209</v>
      </c>
      <c r="G20" t="s">
        <v>110</v>
      </c>
      <c r="H20" s="92">
        <v>0</v>
      </c>
      <c r="I20" s="92">
        <v>0</v>
      </c>
      <c r="J20" s="93">
        <v>3.6740000000000002E-2</v>
      </c>
      <c r="K20" s="92">
        <f t="shared" si="0"/>
        <v>1.2689124123701437E-7</v>
      </c>
      <c r="L20" s="92">
        <f>J20/'סכום נכסי הקרן'!$C$42</f>
        <v>1.4085143160005459E-8</v>
      </c>
    </row>
    <row r="21" spans="2:12">
      <c r="B21" s="91" t="s">
        <v>3913</v>
      </c>
      <c r="C21" s="91" t="s">
        <v>220</v>
      </c>
      <c r="D21">
        <v>12</v>
      </c>
      <c r="E21" t="s">
        <v>208</v>
      </c>
      <c r="F21" t="s">
        <v>209</v>
      </c>
      <c r="G21" t="s">
        <v>110</v>
      </c>
      <c r="H21" s="92">
        <v>2.75E-2</v>
      </c>
      <c r="I21" s="92">
        <v>2.75E-2</v>
      </c>
      <c r="J21" s="93">
        <f>3.556127778+175.63156</f>
        <v>179.187687778</v>
      </c>
      <c r="K21" s="92">
        <f t="shared" si="0"/>
        <v>6.1887175058630947E-4</v>
      </c>
      <c r="L21" s="92">
        <f>J21/'סכום נכסי הקרן'!$C$42</f>
        <v>6.8695814775816293E-5</v>
      </c>
    </row>
    <row r="22" spans="2:12">
      <c r="B22" s="91" t="s">
        <v>3914</v>
      </c>
      <c r="C22" t="s">
        <v>222</v>
      </c>
      <c r="D22">
        <v>10</v>
      </c>
      <c r="E22" t="s">
        <v>208</v>
      </c>
      <c r="F22" t="s">
        <v>209</v>
      </c>
      <c r="G22" t="s">
        <v>110</v>
      </c>
      <c r="H22" s="92">
        <v>2.8500000000000001E-2</v>
      </c>
      <c r="I22" s="92">
        <v>2.8500000000000001E-2</v>
      </c>
      <c r="J22" s="93">
        <f>151.722068428+33.095620026+5759.41783</f>
        <v>5944.2355184540002</v>
      </c>
      <c r="K22" s="92">
        <f t="shared" si="0"/>
        <v>2.0529978855247027E-2</v>
      </c>
      <c r="L22" s="92">
        <f>J22/'סכום נכסי הקרן'!$C$42</f>
        <v>2.2788625001146944E-3</v>
      </c>
    </row>
    <row r="23" spans="2:12">
      <c r="B23" s="91" t="s">
        <v>3915</v>
      </c>
      <c r="C23" s="91" t="s">
        <v>3919</v>
      </c>
      <c r="D23">
        <v>20</v>
      </c>
      <c r="E23" t="s">
        <v>208</v>
      </c>
      <c r="F23" t="s">
        <v>209</v>
      </c>
      <c r="G23" t="s">
        <v>110</v>
      </c>
      <c r="H23" s="92">
        <v>0</v>
      </c>
      <c r="I23" s="92">
        <v>0</v>
      </c>
      <c r="J23" s="93">
        <v>122.95429000000001</v>
      </c>
      <c r="K23" s="92">
        <f t="shared" si="0"/>
        <v>4.2465493939890654E-4</v>
      </c>
      <c r="L23" s="92">
        <f>J23/'סכום נכסי הקרן'!$C$42</f>
        <v>4.7137419074219594E-5</v>
      </c>
    </row>
    <row r="24" spans="2:12">
      <c r="B24" s="91" t="s">
        <v>3917</v>
      </c>
      <c r="C24" t="s">
        <v>221</v>
      </c>
      <c r="D24">
        <v>26</v>
      </c>
      <c r="E24" t="s">
        <v>208</v>
      </c>
      <c r="F24" t="s">
        <v>209</v>
      </c>
      <c r="G24" t="s">
        <v>110</v>
      </c>
      <c r="H24" s="92">
        <v>0</v>
      </c>
      <c r="I24" s="92">
        <v>0</v>
      </c>
      <c r="J24" s="93">
        <v>0.111805848</v>
      </c>
      <c r="K24" s="92">
        <f t="shared" si="0"/>
        <v>3.8615086636573111E-7</v>
      </c>
      <c r="L24" s="92">
        <f>J24/'סכום נכסי הקרן'!$C$42</f>
        <v>4.286340161148095E-8</v>
      </c>
    </row>
    <row r="25" spans="2:12">
      <c r="B25" s="91" t="s">
        <v>3911</v>
      </c>
      <c r="C25" s="91" t="s">
        <v>3920</v>
      </c>
      <c r="D25">
        <v>11</v>
      </c>
      <c r="E25" t="s">
        <v>208</v>
      </c>
      <c r="F25" t="s">
        <v>209</v>
      </c>
      <c r="G25" t="s">
        <v>120</v>
      </c>
      <c r="H25" s="92">
        <v>0</v>
      </c>
      <c r="I25" s="92">
        <v>0</v>
      </c>
      <c r="J25" s="93">
        <v>3.4000000000000002E-4</v>
      </c>
      <c r="K25" s="92">
        <f t="shared" si="0"/>
        <v>1.1742793146593601E-9</v>
      </c>
      <c r="L25" s="92">
        <f>J25/'סכום נכסי הקרן'!$C$42</f>
        <v>1.3034699712579904E-10</v>
      </c>
    </row>
    <row r="26" spans="2:12">
      <c r="B26" s="91" t="s">
        <v>3913</v>
      </c>
      <c r="C26" t="s">
        <v>216</v>
      </c>
      <c r="D26">
        <v>12</v>
      </c>
      <c r="E26" t="s">
        <v>208</v>
      </c>
      <c r="F26" t="s">
        <v>209</v>
      </c>
      <c r="G26" t="s">
        <v>120</v>
      </c>
      <c r="H26" s="92">
        <v>0</v>
      </c>
      <c r="I26" s="92">
        <v>0</v>
      </c>
      <c r="J26" s="93">
        <v>34.616372406000004</v>
      </c>
      <c r="K26" s="92">
        <f t="shared" si="0"/>
        <v>1.1955673548503196E-4</v>
      </c>
      <c r="L26" s="92">
        <f>J26/'סכום נכסי הקרן'!$C$42</f>
        <v>1.3271000572089621E-5</v>
      </c>
    </row>
    <row r="27" spans="2:12">
      <c r="B27" s="91" t="s">
        <v>3914</v>
      </c>
      <c r="C27" t="s">
        <v>3921</v>
      </c>
      <c r="D27">
        <v>10</v>
      </c>
      <c r="E27" t="s">
        <v>208</v>
      </c>
      <c r="F27" t="s">
        <v>209</v>
      </c>
      <c r="G27" t="s">
        <v>120</v>
      </c>
      <c r="H27" s="92">
        <v>0</v>
      </c>
      <c r="I27" s="92">
        <v>0</v>
      </c>
      <c r="J27" s="93">
        <v>-1.0499999999999999E-3</v>
      </c>
      <c r="K27" s="92">
        <f t="shared" si="0"/>
        <v>-3.6264508246833175E-9</v>
      </c>
      <c r="L27" s="92">
        <f>J27/'סכום נכסי הקרן'!$C$42</f>
        <v>-4.0254219700614402E-10</v>
      </c>
    </row>
    <row r="28" spans="2:12">
      <c r="B28" s="91" t="s">
        <v>3915</v>
      </c>
      <c r="C28" s="91" t="s">
        <v>3922</v>
      </c>
      <c r="D28">
        <v>20</v>
      </c>
      <c r="E28" t="s">
        <v>208</v>
      </c>
      <c r="F28" t="s">
        <v>209</v>
      </c>
      <c r="G28" t="s">
        <v>120</v>
      </c>
      <c r="H28" s="92">
        <v>0</v>
      </c>
      <c r="I28" s="92">
        <v>0</v>
      </c>
      <c r="J28" s="93">
        <v>0.22914999999999999</v>
      </c>
      <c r="K28" s="92">
        <f t="shared" si="0"/>
        <v>7.9142972045350692E-7</v>
      </c>
      <c r="L28" s="92">
        <f>J28/'סכום נכסי הקרן'!$C$42</f>
        <v>8.7850042327578957E-8</v>
      </c>
    </row>
    <row r="29" spans="2:12">
      <c r="B29" s="91" t="s">
        <v>3911</v>
      </c>
      <c r="C29" s="91" t="s">
        <v>3923</v>
      </c>
      <c r="D29">
        <v>11</v>
      </c>
      <c r="E29" t="s">
        <v>208</v>
      </c>
      <c r="F29" t="s">
        <v>209</v>
      </c>
      <c r="G29" t="s">
        <v>106</v>
      </c>
      <c r="H29" s="92">
        <v>4.5600000000000002E-2</v>
      </c>
      <c r="I29" s="92">
        <v>4.5600000000000002E-2</v>
      </c>
      <c r="J29" s="93">
        <v>11944.276169999999</v>
      </c>
      <c r="K29" s="92">
        <f t="shared" si="0"/>
        <v>4.1252695397087424E-2</v>
      </c>
      <c r="L29" s="92">
        <f>J29/'סכום נכסי הקרן'!$C$42</f>
        <v>4.579119210590411E-3</v>
      </c>
    </row>
    <row r="30" spans="2:12">
      <c r="B30" s="91" t="s">
        <v>3913</v>
      </c>
      <c r="C30" s="91" t="s">
        <v>3924</v>
      </c>
      <c r="D30">
        <v>12</v>
      </c>
      <c r="E30" t="s">
        <v>208</v>
      </c>
      <c r="F30" t="s">
        <v>209</v>
      </c>
      <c r="G30" t="s">
        <v>106</v>
      </c>
      <c r="H30" s="92">
        <v>4.6600000000000003E-2</v>
      </c>
      <c r="I30" s="92">
        <v>4.6600000000000003E-2</v>
      </c>
      <c r="J30" s="93">
        <f>620.90974244+9055.60952</f>
        <v>9676.5192624400006</v>
      </c>
      <c r="K30" s="92">
        <f t="shared" si="0"/>
        <v>3.3420401199371001E-2</v>
      </c>
      <c r="L30" s="92">
        <f>J30/'סכום נכסי הקרן'!$C$42</f>
        <v>3.7097212602617813E-3</v>
      </c>
    </row>
    <row r="31" spans="2:12">
      <c r="B31" s="91" t="s">
        <v>3914</v>
      </c>
      <c r="C31" t="s">
        <v>218</v>
      </c>
      <c r="D31">
        <v>10</v>
      </c>
      <c r="E31" t="s">
        <v>208</v>
      </c>
      <c r="F31" t="s">
        <v>209</v>
      </c>
      <c r="G31" t="s">
        <v>106</v>
      </c>
      <c r="H31" s="92">
        <v>4.5100000000000001E-2</v>
      </c>
      <c r="I31" s="92">
        <v>4.5100000000000001E-2</v>
      </c>
      <c r="J31" s="93">
        <f>16781.4687508+51144.50985</f>
        <v>67925.978600800008</v>
      </c>
      <c r="K31" s="92">
        <f t="shared" si="0"/>
        <v>0.23460021058504055</v>
      </c>
      <c r="L31" s="92">
        <f>J31/'סכום נכסי הקרן'!$C$42</f>
        <v>2.6041021580722249E-2</v>
      </c>
    </row>
    <row r="32" spans="2:12">
      <c r="B32" s="91" t="s">
        <v>3915</v>
      </c>
      <c r="C32" s="91" t="s">
        <v>3925</v>
      </c>
      <c r="D32">
        <v>20</v>
      </c>
      <c r="E32" t="s">
        <v>208</v>
      </c>
      <c r="F32" t="s">
        <v>209</v>
      </c>
      <c r="G32" t="s">
        <v>106</v>
      </c>
      <c r="H32" s="92">
        <v>4.6600000000000003E-2</v>
      </c>
      <c r="I32" s="92">
        <v>4.6600000000000003E-2</v>
      </c>
      <c r="J32" s="93">
        <v>22732.725330000001</v>
      </c>
      <c r="K32" s="92">
        <f t="shared" si="0"/>
        <v>7.8513438590740808E-2</v>
      </c>
      <c r="L32" s="92">
        <f>J32/'סכום נכסי הקרן'!$C$42</f>
        <v>8.7151249507384961E-3</v>
      </c>
    </row>
    <row r="33" spans="2:12">
      <c r="B33" s="91" t="s">
        <v>3917</v>
      </c>
      <c r="C33" t="s">
        <v>217</v>
      </c>
      <c r="D33">
        <v>26</v>
      </c>
      <c r="E33" t="s">
        <v>208</v>
      </c>
      <c r="F33" t="s">
        <v>209</v>
      </c>
      <c r="G33" t="s">
        <v>106</v>
      </c>
      <c r="H33" s="92">
        <v>0</v>
      </c>
      <c r="I33" s="92">
        <v>0</v>
      </c>
      <c r="J33" s="93">
        <v>1.2599319200000001</v>
      </c>
      <c r="K33" s="92">
        <f t="shared" si="0"/>
        <v>4.3515058574560342E-6</v>
      </c>
      <c r="L33" s="92">
        <f>J33/'סכום נכסי הקרן'!$C$42</f>
        <v>4.8302453633806603E-7</v>
      </c>
    </row>
    <row r="34" spans="2:12">
      <c r="B34" s="91" t="s">
        <v>3914</v>
      </c>
      <c r="C34" t="s">
        <v>3926</v>
      </c>
      <c r="D34">
        <v>10</v>
      </c>
      <c r="E34" t="s">
        <v>208</v>
      </c>
      <c r="F34" t="s">
        <v>209</v>
      </c>
      <c r="G34" t="s">
        <v>203</v>
      </c>
      <c r="H34" s="92">
        <v>0</v>
      </c>
      <c r="I34" s="92">
        <v>0</v>
      </c>
      <c r="J34" s="93">
        <v>0.33168521950000002</v>
      </c>
      <c r="K34" s="92">
        <f t="shared" si="0"/>
        <v>1.1455620359914689E-6</v>
      </c>
      <c r="L34" s="92">
        <f>J34/'סכום נכסי הקרן'!$C$42</f>
        <v>1.2715933044951918E-7</v>
      </c>
    </row>
    <row r="35" spans="2:12">
      <c r="B35" s="91" t="s">
        <v>3914</v>
      </c>
      <c r="C35" t="s">
        <v>219</v>
      </c>
      <c r="D35">
        <v>10</v>
      </c>
      <c r="E35" t="s">
        <v>208</v>
      </c>
      <c r="F35" t="s">
        <v>209</v>
      </c>
      <c r="G35" t="s">
        <v>116</v>
      </c>
      <c r="H35" s="92">
        <v>0</v>
      </c>
      <c r="I35" s="92">
        <v>0</v>
      </c>
      <c r="J35" s="93">
        <f>0.007433814+89.57955</f>
        <v>89.586983813999993</v>
      </c>
      <c r="K35" s="92">
        <f t="shared" si="0"/>
        <v>3.094121822220679E-4</v>
      </c>
      <c r="L35" s="92">
        <f>J35/'סכום נכסי הקרן'!$C$42</f>
        <v>3.4345277416801354E-5</v>
      </c>
    </row>
    <row r="36" spans="2:12">
      <c r="B36" s="91" t="s">
        <v>3915</v>
      </c>
      <c r="C36" s="91" t="s">
        <v>3927</v>
      </c>
      <c r="D36">
        <v>20</v>
      </c>
      <c r="E36" t="s">
        <v>208</v>
      </c>
      <c r="F36" t="s">
        <v>209</v>
      </c>
      <c r="G36" t="s">
        <v>116</v>
      </c>
      <c r="H36" s="92">
        <v>0</v>
      </c>
      <c r="I36" s="92">
        <v>0</v>
      </c>
      <c r="J36" s="93">
        <v>2.4243399999999999</v>
      </c>
      <c r="K36" s="92">
        <f t="shared" si="0"/>
        <v>8.373095040297861E-6</v>
      </c>
      <c r="L36" s="92">
        <f>J36/'סכום נכסי הקרן'!$C$42</f>
        <v>9.2942776179988123E-7</v>
      </c>
    </row>
    <row r="37" spans="2:12">
      <c r="B37" s="91" t="s">
        <v>3913</v>
      </c>
      <c r="C37" s="91" t="s">
        <v>223</v>
      </c>
      <c r="D37">
        <v>12</v>
      </c>
      <c r="E37" t="s">
        <v>208</v>
      </c>
      <c r="F37" t="s">
        <v>209</v>
      </c>
      <c r="G37" t="s">
        <v>200</v>
      </c>
      <c r="H37" s="92">
        <v>0</v>
      </c>
      <c r="I37" s="92">
        <v>0</v>
      </c>
      <c r="J37" s="93">
        <f>0.078346842704+2.41351</f>
        <v>2.4918568427040002</v>
      </c>
      <c r="K37" s="92">
        <f t="shared" si="0"/>
        <v>8.6062821925873232E-6</v>
      </c>
      <c r="L37" s="92">
        <f>J37/'סכום נכסי הקרן'!$C$42</f>
        <v>9.55311931511297E-7</v>
      </c>
    </row>
    <row r="38" spans="2:12">
      <c r="B38" s="91" t="s">
        <v>3914</v>
      </c>
      <c r="C38" t="s">
        <v>224</v>
      </c>
      <c r="D38">
        <v>10</v>
      </c>
      <c r="E38" t="s">
        <v>208</v>
      </c>
      <c r="F38" t="s">
        <v>209</v>
      </c>
      <c r="G38" t="s">
        <v>200</v>
      </c>
      <c r="H38" s="92">
        <v>0</v>
      </c>
      <c r="I38" s="92">
        <v>0</v>
      </c>
      <c r="J38" s="93">
        <f>-0.00000435217+1.20677</f>
        <v>1.20676564783</v>
      </c>
      <c r="K38" s="92">
        <f t="shared" si="0"/>
        <v>4.1678821702596205E-6</v>
      </c>
      <c r="L38" s="92">
        <f>J38/'סכום נכסי הקרן'!$C$42</f>
        <v>4.6264199538002943E-7</v>
      </c>
    </row>
    <row r="39" spans="2:12">
      <c r="B39" s="91" t="s">
        <v>3915</v>
      </c>
      <c r="C39" s="91" t="s">
        <v>3928</v>
      </c>
      <c r="D39">
        <v>20</v>
      </c>
      <c r="E39" t="s">
        <v>208</v>
      </c>
      <c r="F39" t="s">
        <v>209</v>
      </c>
      <c r="G39" t="s">
        <v>200</v>
      </c>
      <c r="H39" s="92">
        <v>0</v>
      </c>
      <c r="I39" s="92">
        <v>0</v>
      </c>
      <c r="J39" s="93">
        <v>0.41714000000000001</v>
      </c>
      <c r="K39" s="92">
        <f t="shared" si="0"/>
        <v>1.4407025685794277E-6</v>
      </c>
      <c r="L39" s="92">
        <f>J39/'סכום נכסי הקרן'!$C$42</f>
        <v>1.5992043053251708E-7</v>
      </c>
    </row>
    <row r="40" spans="2:12">
      <c r="B40" s="91" t="s">
        <v>3913</v>
      </c>
      <c r="C40" t="s">
        <v>225</v>
      </c>
      <c r="D40">
        <v>12</v>
      </c>
      <c r="E40" t="s">
        <v>208</v>
      </c>
      <c r="F40" t="s">
        <v>209</v>
      </c>
      <c r="G40" t="s">
        <v>202</v>
      </c>
      <c r="H40" s="92">
        <v>0</v>
      </c>
      <c r="I40" s="92">
        <v>0</v>
      </c>
      <c r="J40" s="93">
        <v>4.0585425000000001E-2</v>
      </c>
      <c r="K40" s="92">
        <f t="shared" si="0"/>
        <v>1.4017242662987901E-7</v>
      </c>
      <c r="L40" s="92">
        <f>J40/'סכום נכסי הקרן'!$C$42</f>
        <v>1.5559377281836272E-8</v>
      </c>
    </row>
    <row r="41" spans="2:12">
      <c r="B41" s="91" t="s">
        <v>3914</v>
      </c>
      <c r="C41" t="s">
        <v>226</v>
      </c>
      <c r="D41">
        <v>10</v>
      </c>
      <c r="E41" t="s">
        <v>208</v>
      </c>
      <c r="F41" t="s">
        <v>209</v>
      </c>
      <c r="G41" t="s">
        <v>202</v>
      </c>
      <c r="H41" s="92">
        <v>0</v>
      </c>
      <c r="I41" s="92">
        <v>0</v>
      </c>
      <c r="J41" s="93">
        <v>-5.0359500000000002E-4</v>
      </c>
      <c r="K41" s="92">
        <f t="shared" si="0"/>
        <v>-1.7392976219584718E-9</v>
      </c>
      <c r="L41" s="92">
        <f>J41/'סכום נכסי הקרן'!$C$42</f>
        <v>-1.9306498828696107E-10</v>
      </c>
    </row>
    <row r="42" spans="2:12">
      <c r="B42" s="91" t="s">
        <v>3914</v>
      </c>
      <c r="C42" s="91" t="s">
        <v>3929</v>
      </c>
      <c r="D42">
        <v>10</v>
      </c>
      <c r="E42" t="s">
        <v>208</v>
      </c>
      <c r="F42" t="s">
        <v>209</v>
      </c>
      <c r="G42" t="s">
        <v>204</v>
      </c>
      <c r="H42" s="92">
        <v>0</v>
      </c>
      <c r="I42" s="92">
        <v>0</v>
      </c>
      <c r="J42" s="93">
        <v>1.81497156</v>
      </c>
      <c r="K42" s="92">
        <f t="shared" si="0"/>
        <v>6.268481057655969E-6</v>
      </c>
      <c r="L42" s="92">
        <f>J42/'סכום נכסי הקרן'!$C$42</f>
        <v>6.9581203739625579E-7</v>
      </c>
    </row>
    <row r="43" spans="2:12">
      <c r="B43" s="91" t="s">
        <v>3914</v>
      </c>
      <c r="C43" t="s">
        <v>227</v>
      </c>
      <c r="D43">
        <v>10</v>
      </c>
      <c r="E43" t="s">
        <v>208</v>
      </c>
      <c r="F43" t="s">
        <v>209</v>
      </c>
      <c r="G43" t="s">
        <v>201</v>
      </c>
      <c r="H43" s="92">
        <v>0</v>
      </c>
      <c r="I43" s="92">
        <v>0</v>
      </c>
      <c r="J43" s="93">
        <f>0.00175753935+0.245740593</f>
        <v>0.24749813235000001</v>
      </c>
      <c r="K43" s="92">
        <f t="shared" si="0"/>
        <v>8.5479981539832235E-7</v>
      </c>
      <c r="L43" s="92">
        <f>J43/'סכום נכסי הקרן'!$C$42</f>
        <v>9.4884230429606116E-8</v>
      </c>
    </row>
    <row r="44" spans="2:12">
      <c r="B44" s="91" t="s">
        <v>3915</v>
      </c>
      <c r="C44" t="s">
        <v>3930</v>
      </c>
      <c r="D44">
        <v>20</v>
      </c>
      <c r="E44" t="s">
        <v>208</v>
      </c>
      <c r="F44" t="s">
        <v>209</v>
      </c>
      <c r="G44" t="s">
        <v>201</v>
      </c>
      <c r="H44" s="92">
        <v>0</v>
      </c>
      <c r="I44" s="92">
        <v>0</v>
      </c>
      <c r="J44" s="93">
        <v>1.0000000000000001E-5</v>
      </c>
      <c r="K44" s="92">
        <f t="shared" si="0"/>
        <v>3.4537626901745889E-11</v>
      </c>
      <c r="L44" s="92">
        <f>J44/'סכום נכסי הקרן'!$C$42</f>
        <v>3.8337352095823242E-12</v>
      </c>
    </row>
    <row r="45" spans="2:12">
      <c r="B45" s="91" t="s">
        <v>3911</v>
      </c>
      <c r="C45" s="91" t="s">
        <v>3931</v>
      </c>
      <c r="D45">
        <v>11</v>
      </c>
      <c r="E45" t="s">
        <v>208</v>
      </c>
      <c r="F45" t="s">
        <v>209</v>
      </c>
      <c r="G45" t="s">
        <v>113</v>
      </c>
      <c r="H45" s="92">
        <v>0</v>
      </c>
      <c r="I45" s="92">
        <v>0</v>
      </c>
      <c r="J45" s="93">
        <v>1.0019999999999999E-2</v>
      </c>
      <c r="K45" s="92">
        <f t="shared" si="0"/>
        <v>3.4606702155549373E-8</v>
      </c>
      <c r="L45" s="92">
        <f>J45/'סכום נכסי הקרן'!$C$42</f>
        <v>3.8414026800014889E-9</v>
      </c>
    </row>
    <row r="46" spans="2:12">
      <c r="B46" s="91" t="s">
        <v>3913</v>
      </c>
      <c r="C46" s="91" t="s">
        <v>228</v>
      </c>
      <c r="D46">
        <v>12</v>
      </c>
      <c r="E46" t="s">
        <v>208</v>
      </c>
      <c r="F46" t="s">
        <v>209</v>
      </c>
      <c r="G46" t="s">
        <v>113</v>
      </c>
      <c r="H46" s="92">
        <v>4.5280000000000001E-2</v>
      </c>
      <c r="I46" s="92">
        <v>4.5280000000000001E-2</v>
      </c>
      <c r="J46" s="93">
        <f>1480.040856547+8.87763</f>
        <v>1488.9184865469999</v>
      </c>
      <c r="K46" s="92">
        <f t="shared" si="0"/>
        <v>5.1423711175472434E-3</v>
      </c>
      <c r="L46" s="92">
        <f>J46/'סכום נכסי הקרן'!$C$42</f>
        <v>5.7081192260732599E-4</v>
      </c>
    </row>
    <row r="47" spans="2:12">
      <c r="B47" s="91" t="s">
        <v>3914</v>
      </c>
      <c r="C47" t="s">
        <v>229</v>
      </c>
      <c r="D47">
        <v>10</v>
      </c>
      <c r="E47" t="s">
        <v>208</v>
      </c>
      <c r="F47" t="s">
        <v>209</v>
      </c>
      <c r="G47" t="s">
        <v>113</v>
      </c>
      <c r="H47" s="92">
        <v>4.3729999999999998E-2</v>
      </c>
      <c r="I47" s="92">
        <v>4.3729999999999998E-2</v>
      </c>
      <c r="J47" s="93">
        <f>6.730705058+28.05012</f>
        <v>34.780825057999998</v>
      </c>
      <c r="K47" s="92">
        <f t="shared" si="0"/>
        <v>1.2012471591880981E-4</v>
      </c>
      <c r="L47" s="92">
        <f>J47/'סכום נכסי הקרן'!$C$42</f>
        <v>1.3334047364317778E-5</v>
      </c>
    </row>
    <row r="48" spans="2:12">
      <c r="B48" s="91" t="s">
        <v>3915</v>
      </c>
      <c r="C48" s="91" t="s">
        <v>3932</v>
      </c>
      <c r="D48">
        <v>20</v>
      </c>
      <c r="E48" t="s">
        <v>208</v>
      </c>
      <c r="F48" t="s">
        <v>209</v>
      </c>
      <c r="G48" t="s">
        <v>113</v>
      </c>
      <c r="H48" s="92">
        <v>0</v>
      </c>
      <c r="I48" s="92">
        <v>0</v>
      </c>
      <c r="J48" s="93">
        <v>0.81530999999999998</v>
      </c>
      <c r="K48" s="92">
        <f t="shared" si="0"/>
        <v>2.8158872589262434E-6</v>
      </c>
      <c r="L48" s="92">
        <f>J48/'סכום נכסי הקרן'!$C$42</f>
        <v>3.1256826537245649E-7</v>
      </c>
    </row>
    <row r="49" spans="2:12">
      <c r="B49" s="91" t="s">
        <v>3914</v>
      </c>
      <c r="C49" t="s">
        <v>3933</v>
      </c>
      <c r="D49">
        <v>10</v>
      </c>
      <c r="E49" t="s">
        <v>208</v>
      </c>
      <c r="F49" t="s">
        <v>209</v>
      </c>
      <c r="G49" t="s">
        <v>199</v>
      </c>
      <c r="H49" s="92">
        <v>0</v>
      </c>
      <c r="I49" s="92">
        <v>0</v>
      </c>
      <c r="J49" s="93">
        <v>0.37134330999999998</v>
      </c>
      <c r="K49" s="92">
        <f t="shared" si="0"/>
        <v>1.2825316693239361E-6</v>
      </c>
      <c r="L49" s="92">
        <f>J49/'סכום נכסי הקרן'!$C$42</f>
        <v>1.4236319223898439E-7</v>
      </c>
    </row>
    <row r="50" spans="2:12">
      <c r="B50" s="79" t="s">
        <v>230</v>
      </c>
      <c r="D50" s="16"/>
      <c r="I50" s="80">
        <v>0</v>
      </c>
      <c r="J50" s="81">
        <f>SUM(J51)</f>
        <v>0</v>
      </c>
      <c r="K50" s="80">
        <f t="shared" si="0"/>
        <v>0</v>
      </c>
      <c r="L50" s="80">
        <f>J50/'סכום נכסי הקרן'!$C$42</f>
        <v>0</v>
      </c>
    </row>
    <row r="51" spans="2:12">
      <c r="B51" t="s">
        <v>213</v>
      </c>
      <c r="C51" t="s">
        <v>213</v>
      </c>
      <c r="D51" s="16"/>
      <c r="E51" t="s">
        <v>213</v>
      </c>
      <c r="G51" t="s">
        <v>213</v>
      </c>
      <c r="H51" s="92">
        <v>0</v>
      </c>
      <c r="I51" s="92">
        <v>0</v>
      </c>
      <c r="J51" s="93">
        <v>0</v>
      </c>
      <c r="K51" s="92">
        <f t="shared" si="0"/>
        <v>0</v>
      </c>
      <c r="L51" s="92">
        <f>J51/'סכום נכסי הקרן'!$C$42</f>
        <v>0</v>
      </c>
    </row>
    <row r="52" spans="2:12">
      <c r="B52" s="79" t="s">
        <v>231</v>
      </c>
      <c r="D52" s="16"/>
      <c r="I52" s="80">
        <v>0</v>
      </c>
      <c r="J52" s="81">
        <v>0</v>
      </c>
      <c r="K52" s="80">
        <f t="shared" si="0"/>
        <v>0</v>
      </c>
      <c r="L52" s="80">
        <f>J52/'סכום נכסי הקרן'!$C$42</f>
        <v>0</v>
      </c>
    </row>
    <row r="53" spans="2:12">
      <c r="B53" t="s">
        <v>213</v>
      </c>
      <c r="C53" t="s">
        <v>213</v>
      </c>
      <c r="D53" s="16"/>
      <c r="E53" t="s">
        <v>213</v>
      </c>
      <c r="G53" t="s">
        <v>213</v>
      </c>
      <c r="H53" s="92">
        <v>0</v>
      </c>
      <c r="I53" s="92">
        <v>0</v>
      </c>
      <c r="J53" s="93">
        <v>0</v>
      </c>
      <c r="K53" s="92">
        <f t="shared" si="0"/>
        <v>0</v>
      </c>
      <c r="L53" s="92">
        <f>J53/'סכום נכסי הקרן'!$C$42</f>
        <v>0</v>
      </c>
    </row>
    <row r="54" spans="2:12">
      <c r="B54" s="79" t="s">
        <v>232</v>
      </c>
      <c r="D54" s="16"/>
      <c r="I54" s="80">
        <v>0</v>
      </c>
      <c r="J54" s="81">
        <v>0</v>
      </c>
      <c r="K54" s="80">
        <f t="shared" si="0"/>
        <v>0</v>
      </c>
      <c r="L54" s="80">
        <f>J54/'סכום נכסי הקרן'!$C$42</f>
        <v>0</v>
      </c>
    </row>
    <row r="55" spans="2:12">
      <c r="B55" t="s">
        <v>213</v>
      </c>
      <c r="C55" t="s">
        <v>213</v>
      </c>
      <c r="D55" s="16"/>
      <c r="E55" t="s">
        <v>213</v>
      </c>
      <c r="G55" t="s">
        <v>213</v>
      </c>
      <c r="H55" s="92">
        <v>0</v>
      </c>
      <c r="I55" s="92">
        <v>0</v>
      </c>
      <c r="J55" s="93">
        <v>0</v>
      </c>
      <c r="K55" s="92">
        <f t="shared" si="0"/>
        <v>0</v>
      </c>
      <c r="L55" s="92">
        <f>J55/'סכום נכסי הקרן'!$C$42</f>
        <v>0</v>
      </c>
    </row>
    <row r="56" spans="2:12">
      <c r="B56" s="79" t="s">
        <v>233</v>
      </c>
      <c r="D56" s="16"/>
      <c r="I56" s="80">
        <v>0</v>
      </c>
      <c r="J56" s="81">
        <v>0</v>
      </c>
      <c r="K56" s="80">
        <f t="shared" si="0"/>
        <v>0</v>
      </c>
      <c r="L56" s="80">
        <f>J56/'סכום נכסי הקרן'!$C$42</f>
        <v>0</v>
      </c>
    </row>
    <row r="57" spans="2:12">
      <c r="B57" t="s">
        <v>213</v>
      </c>
      <c r="C57" t="s">
        <v>213</v>
      </c>
      <c r="D57" s="16"/>
      <c r="E57" t="s">
        <v>213</v>
      </c>
      <c r="G57" t="s">
        <v>213</v>
      </c>
      <c r="H57" s="92">
        <v>0</v>
      </c>
      <c r="I57" s="92">
        <v>0</v>
      </c>
      <c r="J57" s="93">
        <v>0</v>
      </c>
      <c r="K57" s="92">
        <f t="shared" si="0"/>
        <v>0</v>
      </c>
      <c r="L57" s="92">
        <f>J57/'סכום נכסי הקרן'!$C$42</f>
        <v>0</v>
      </c>
    </row>
    <row r="58" spans="2:12">
      <c r="B58" s="79" t="s">
        <v>234</v>
      </c>
      <c r="D58" s="16"/>
      <c r="I58" s="80">
        <v>0</v>
      </c>
      <c r="J58" s="81">
        <f>SUM(J59)</f>
        <v>0</v>
      </c>
      <c r="K58" s="80">
        <f t="shared" si="0"/>
        <v>0</v>
      </c>
      <c r="L58" s="80">
        <f>J58/'סכום נכסי הקרן'!$C$42</f>
        <v>0</v>
      </c>
    </row>
    <row r="59" spans="2:12">
      <c r="B59" t="s">
        <v>213</v>
      </c>
      <c r="C59" t="s">
        <v>213</v>
      </c>
      <c r="D59" s="16"/>
      <c r="E59" t="s">
        <v>213</v>
      </c>
      <c r="G59" t="s">
        <v>213</v>
      </c>
      <c r="H59" s="92">
        <v>0</v>
      </c>
      <c r="I59" s="92">
        <v>0</v>
      </c>
      <c r="J59" s="93">
        <v>0</v>
      </c>
      <c r="K59" s="92">
        <f t="shared" si="0"/>
        <v>0</v>
      </c>
      <c r="L59" s="92">
        <f>J59/'סכום נכסי הקרן'!$C$42</f>
        <v>0</v>
      </c>
    </row>
    <row r="60" spans="2:12">
      <c r="B60" s="79" t="s">
        <v>235</v>
      </c>
      <c r="D60" s="16"/>
      <c r="I60" s="80">
        <v>0</v>
      </c>
      <c r="J60" s="81">
        <f>J61+J65</f>
        <v>15828.753719999999</v>
      </c>
      <c r="K60" s="80">
        <f t="shared" si="0"/>
        <v>5.466875903009822E-2</v>
      </c>
      <c r="L60" s="80">
        <f>J60/'סכום נכסי הקרן'!$C$42</f>
        <v>6.0683250460171192E-3</v>
      </c>
    </row>
    <row r="61" spans="2:12">
      <c r="B61" s="79" t="s">
        <v>236</v>
      </c>
      <c r="D61" s="16"/>
      <c r="I61" s="80">
        <v>0</v>
      </c>
      <c r="J61" s="81">
        <f>SUM(J62:J64)</f>
        <v>15828.753719999999</v>
      </c>
      <c r="K61" s="80">
        <f t="shared" si="0"/>
        <v>5.466875903009822E-2</v>
      </c>
      <c r="L61" s="80">
        <f>J61/'סכום נכסי הקרן'!$C$42</f>
        <v>6.0683250460171192E-3</v>
      </c>
    </row>
    <row r="62" spans="2:12">
      <c r="B62" s="91" t="s">
        <v>3934</v>
      </c>
      <c r="C62" s="91" t="s">
        <v>3935</v>
      </c>
      <c r="D62">
        <v>85</v>
      </c>
      <c r="E62" t="s">
        <v>994</v>
      </c>
      <c r="F62" t="s">
        <v>215</v>
      </c>
      <c r="G62" t="s">
        <v>110</v>
      </c>
      <c r="H62" s="92">
        <v>3.15E-2</v>
      </c>
      <c r="I62" s="92">
        <v>3.15E-2</v>
      </c>
      <c r="J62" s="93">
        <v>1885.5714699999999</v>
      </c>
      <c r="K62" s="92">
        <f t="shared" si="0"/>
        <v>6.5123163927436525E-3</v>
      </c>
      <c r="L62" s="92">
        <f>J62/'סכום נכסי הקרן'!$C$42</f>
        <v>7.2287817347229007E-4</v>
      </c>
    </row>
    <row r="63" spans="2:12">
      <c r="B63" s="91" t="s">
        <v>3934</v>
      </c>
      <c r="C63" s="91" t="s">
        <v>3936</v>
      </c>
      <c r="D63">
        <v>85</v>
      </c>
      <c r="E63" t="s">
        <v>994</v>
      </c>
      <c r="F63" t="s">
        <v>215</v>
      </c>
      <c r="G63" t="s">
        <v>106</v>
      </c>
      <c r="H63" s="92">
        <v>4.9799999999999997E-2</v>
      </c>
      <c r="I63" s="92">
        <v>4.9799999999999997E-2</v>
      </c>
      <c r="J63" s="93">
        <v>13546.06078</v>
      </c>
      <c r="K63" s="92">
        <f t="shared" si="0"/>
        <v>4.6784879320801283E-2</v>
      </c>
      <c r="L63" s="92">
        <f>J63/'סכום נכסי הקרן'!$C$42</f>
        <v>5.19320101634282E-3</v>
      </c>
    </row>
    <row r="64" spans="2:12">
      <c r="B64" s="91" t="s">
        <v>3934</v>
      </c>
      <c r="C64" s="91" t="s">
        <v>3937</v>
      </c>
      <c r="D64">
        <v>85</v>
      </c>
      <c r="E64" t="s">
        <v>994</v>
      </c>
      <c r="F64" t="s">
        <v>215</v>
      </c>
      <c r="G64" t="s">
        <v>200</v>
      </c>
      <c r="H64" s="92">
        <v>0</v>
      </c>
      <c r="I64" s="92">
        <v>0</v>
      </c>
      <c r="J64" s="93">
        <v>397.12146999999999</v>
      </c>
      <c r="K64" s="92">
        <f t="shared" si="0"/>
        <v>1.371563316553287E-3</v>
      </c>
      <c r="L64" s="92">
        <f>J64/'סכום נכסי הקרן'!$C$42</f>
        <v>1.5224585620200908E-4</v>
      </c>
    </row>
    <row r="65" spans="2:12">
      <c r="B65" s="79" t="s">
        <v>234</v>
      </c>
      <c r="D65" s="16"/>
      <c r="I65" s="80">
        <v>0</v>
      </c>
      <c r="J65" s="81">
        <v>0</v>
      </c>
      <c r="K65" s="80">
        <f t="shared" si="0"/>
        <v>0</v>
      </c>
      <c r="L65" s="80">
        <f>J65/'סכום נכסי הקרן'!$C$42</f>
        <v>0</v>
      </c>
    </row>
    <row r="66" spans="2:12">
      <c r="B66" t="s">
        <v>213</v>
      </c>
      <c r="C66" t="s">
        <v>213</v>
      </c>
      <c r="D66" s="16"/>
      <c r="E66" t="s">
        <v>213</v>
      </c>
      <c r="G66" t="s">
        <v>213</v>
      </c>
      <c r="H66" s="92">
        <v>0</v>
      </c>
      <c r="I66" s="92">
        <v>0</v>
      </c>
      <c r="J66" s="93">
        <v>0</v>
      </c>
      <c r="K66" s="92">
        <f t="shared" si="0"/>
        <v>0</v>
      </c>
      <c r="L66" s="92">
        <f>J66/'סכום נכסי הקרן'!$C$42</f>
        <v>0</v>
      </c>
    </row>
    <row r="67" spans="2:12">
      <c r="B67" t="s">
        <v>237</v>
      </c>
      <c r="D67" s="16"/>
    </row>
    <row r="68" spans="2:12">
      <c r="D68" s="16"/>
    </row>
    <row r="69" spans="2:12">
      <c r="D69" s="16"/>
    </row>
    <row r="70" spans="2:12">
      <c r="D70" s="16"/>
    </row>
    <row r="71" spans="2:12">
      <c r="D71" s="16"/>
    </row>
    <row r="72" spans="2:12">
      <c r="D72" s="16"/>
    </row>
    <row r="73" spans="2:12">
      <c r="D73" s="16"/>
    </row>
    <row r="74" spans="2:12">
      <c r="D74" s="16"/>
    </row>
    <row r="75" spans="2:12">
      <c r="D75" s="16"/>
    </row>
    <row r="76" spans="2:12">
      <c r="D76" s="16"/>
    </row>
    <row r="77" spans="2:12">
      <c r="D77" s="16"/>
    </row>
    <row r="78" spans="2:12">
      <c r="D78" s="16"/>
    </row>
    <row r="79" spans="2:12">
      <c r="D79" s="16"/>
    </row>
    <row r="80" spans="2:12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D487" s="16"/>
    </row>
    <row r="488" spans="4:5">
      <c r="D488" s="16"/>
    </row>
    <row r="489" spans="4:5">
      <c r="D489" s="16"/>
    </row>
    <row r="490" spans="4:5">
      <c r="D490" s="16"/>
    </row>
    <row r="491" spans="4:5">
      <c r="D491" s="16"/>
    </row>
    <row r="492" spans="4:5">
      <c r="D492" s="16"/>
    </row>
    <row r="493" spans="4:5">
      <c r="D493" s="16"/>
    </row>
    <row r="494" spans="4:5">
      <c r="D494" s="16"/>
    </row>
    <row r="495" spans="4:5">
      <c r="D495" s="16"/>
    </row>
    <row r="496" spans="4:5">
      <c r="E496" s="15"/>
    </row>
  </sheetData>
  <mergeCells count="1">
    <mergeCell ref="B7:L7"/>
  </mergeCells>
  <dataValidations count="1">
    <dataValidation allowBlank="1" showInputMessage="1" showErrorMessage="1" sqref="E11 A1:XFD4" xr:uid="{6742D4B0-875A-4AA7-AA23-AC9E5DEF9BE7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s="87">
        <v>45106</v>
      </c>
    </row>
    <row r="2" spans="2:49">
      <c r="B2" s="2" t="s">
        <v>1</v>
      </c>
      <c r="C2" s="12" t="s">
        <v>3909</v>
      </c>
    </row>
    <row r="3" spans="2:49">
      <c r="B3" s="2" t="s">
        <v>2</v>
      </c>
      <c r="C3" s="26" t="s">
        <v>3910</v>
      </c>
    </row>
    <row r="4" spans="2:49">
      <c r="B4" s="2" t="s">
        <v>3</v>
      </c>
      <c r="C4" s="88" t="s">
        <v>197</v>
      </c>
    </row>
    <row r="6" spans="2:49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7"/>
    </row>
    <row r="7" spans="2:49" ht="26.25" customHeight="1">
      <c r="B7" s="115" t="s">
        <v>143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287084741.22000003</v>
      </c>
      <c r="H11" s="7"/>
      <c r="I11" s="75">
        <v>-15645.941380633769</v>
      </c>
      <c r="J11" s="76">
        <v>1</v>
      </c>
      <c r="K11" s="76">
        <v>-6.0000000000000001E-3</v>
      </c>
      <c r="AW11" s="16"/>
    </row>
    <row r="12" spans="2:49">
      <c r="B12" s="79" t="s">
        <v>205</v>
      </c>
      <c r="C12" s="16"/>
      <c r="D12" s="16"/>
      <c r="G12" s="81">
        <v>262884625.28999999</v>
      </c>
      <c r="I12" s="81">
        <v>-21049.891162794309</v>
      </c>
      <c r="J12" s="80">
        <v>1.3453999999999999</v>
      </c>
      <c r="K12" s="80">
        <v>-8.0999999999999996E-3</v>
      </c>
    </row>
    <row r="13" spans="2:49">
      <c r="B13" s="79" t="s">
        <v>2173</v>
      </c>
      <c r="C13" s="16"/>
      <c r="D13" s="16"/>
      <c r="G13" s="81">
        <v>8361616.1200000001</v>
      </c>
      <c r="I13" s="81">
        <v>-345.33119680415001</v>
      </c>
      <c r="J13" s="80">
        <v>2.2100000000000002E-2</v>
      </c>
      <c r="K13" s="80">
        <v>-1E-4</v>
      </c>
    </row>
    <row r="14" spans="2:49">
      <c r="B14" t="s">
        <v>2867</v>
      </c>
      <c r="C14" t="s">
        <v>2868</v>
      </c>
      <c r="D14" t="s">
        <v>123</v>
      </c>
      <c r="E14" t="s">
        <v>102</v>
      </c>
      <c r="F14" t="s">
        <v>512</v>
      </c>
      <c r="G14" s="77">
        <v>417824.88</v>
      </c>
      <c r="H14" s="77">
        <v>-3.7968000000000002</v>
      </c>
      <c r="I14" s="77">
        <v>-15.86397504384</v>
      </c>
      <c r="J14" s="78">
        <v>1E-3</v>
      </c>
      <c r="K14" s="78">
        <v>0</v>
      </c>
    </row>
    <row r="15" spans="2:49">
      <c r="B15" t="s">
        <v>2867</v>
      </c>
      <c r="C15" t="s">
        <v>2869</v>
      </c>
      <c r="D15" t="s">
        <v>123</v>
      </c>
      <c r="E15" t="s">
        <v>102</v>
      </c>
      <c r="F15" t="s">
        <v>277</v>
      </c>
      <c r="G15" s="77">
        <v>434379.81</v>
      </c>
      <c r="H15" s="77">
        <v>-3.0135000000000001</v>
      </c>
      <c r="I15" s="77">
        <v>-13.090035574350001</v>
      </c>
      <c r="J15" s="78">
        <v>8.0000000000000004E-4</v>
      </c>
      <c r="K15" s="78">
        <v>0</v>
      </c>
    </row>
    <row r="16" spans="2:49">
      <c r="B16" t="s">
        <v>2870</v>
      </c>
      <c r="C16" t="s">
        <v>2871</v>
      </c>
      <c r="D16" t="s">
        <v>123</v>
      </c>
      <c r="E16" t="s">
        <v>102</v>
      </c>
      <c r="F16" t="s">
        <v>283</v>
      </c>
      <c r="G16" s="77">
        <v>1471317.34</v>
      </c>
      <c r="H16" s="77">
        <v>-5.9061000000000003</v>
      </c>
      <c r="I16" s="77">
        <v>-86.897473417740002</v>
      </c>
      <c r="J16" s="78">
        <v>5.5999999999999999E-3</v>
      </c>
      <c r="K16" s="78">
        <v>0</v>
      </c>
    </row>
    <row r="17" spans="2:11">
      <c r="B17" t="s">
        <v>2870</v>
      </c>
      <c r="C17" t="s">
        <v>2872</v>
      </c>
      <c r="D17" t="s">
        <v>123</v>
      </c>
      <c r="E17" t="s">
        <v>102</v>
      </c>
      <c r="F17" t="s">
        <v>274</v>
      </c>
      <c r="G17" s="77">
        <v>1545733.24</v>
      </c>
      <c r="H17" s="77">
        <v>-20.2544</v>
      </c>
      <c r="I17" s="77">
        <v>-313.07899336256003</v>
      </c>
      <c r="J17" s="78">
        <v>0.02</v>
      </c>
      <c r="K17" s="78">
        <v>-1E-4</v>
      </c>
    </row>
    <row r="18" spans="2:11">
      <c r="B18" t="s">
        <v>2870</v>
      </c>
      <c r="C18" t="s">
        <v>2873</v>
      </c>
      <c r="D18" t="s">
        <v>123</v>
      </c>
      <c r="E18" t="s">
        <v>102</v>
      </c>
      <c r="F18" t="s">
        <v>277</v>
      </c>
      <c r="G18" s="77">
        <v>371478.76</v>
      </c>
      <c r="H18" s="77">
        <v>18.036999999999999</v>
      </c>
      <c r="I18" s="77">
        <v>67.003623941200004</v>
      </c>
      <c r="J18" s="78">
        <v>-4.3E-3</v>
      </c>
      <c r="K18" s="78">
        <v>0</v>
      </c>
    </row>
    <row r="19" spans="2:11">
      <c r="B19" t="s">
        <v>2874</v>
      </c>
      <c r="C19" t="s">
        <v>2875</v>
      </c>
      <c r="D19" t="s">
        <v>123</v>
      </c>
      <c r="E19" t="s">
        <v>102</v>
      </c>
      <c r="F19" t="s">
        <v>274</v>
      </c>
      <c r="G19" s="77">
        <v>1069520.2</v>
      </c>
      <c r="H19" s="77">
        <v>30.247</v>
      </c>
      <c r="I19" s="77">
        <v>323.49777489399997</v>
      </c>
      <c r="J19" s="78">
        <v>-2.07E-2</v>
      </c>
      <c r="K19" s="78">
        <v>1E-4</v>
      </c>
    </row>
    <row r="20" spans="2:11">
      <c r="B20" t="s">
        <v>2874</v>
      </c>
      <c r="C20" t="s">
        <v>2876</v>
      </c>
      <c r="D20" t="s">
        <v>123</v>
      </c>
      <c r="E20" t="s">
        <v>102</v>
      </c>
      <c r="F20" t="s">
        <v>274</v>
      </c>
      <c r="G20" s="77">
        <v>928715.21</v>
      </c>
      <c r="H20" s="77">
        <v>-34.604799999999997</v>
      </c>
      <c r="I20" s="77">
        <v>-321.38004099007998</v>
      </c>
      <c r="J20" s="78">
        <v>2.0500000000000001E-2</v>
      </c>
      <c r="K20" s="78">
        <v>-1E-4</v>
      </c>
    </row>
    <row r="21" spans="2:11">
      <c r="B21" t="s">
        <v>2877</v>
      </c>
      <c r="C21" t="s">
        <v>2878</v>
      </c>
      <c r="D21" t="s">
        <v>123</v>
      </c>
      <c r="E21" t="s">
        <v>102</v>
      </c>
      <c r="F21" t="s">
        <v>289</v>
      </c>
      <c r="G21" s="77">
        <v>910089.38</v>
      </c>
      <c r="H21" s="77">
        <v>1.5334000000000001</v>
      </c>
      <c r="I21" s="77">
        <v>13.95531055292</v>
      </c>
      <c r="J21" s="78">
        <v>-8.9999999999999998E-4</v>
      </c>
      <c r="K21" s="78">
        <v>0</v>
      </c>
    </row>
    <row r="22" spans="2:11">
      <c r="B22" t="s">
        <v>2879</v>
      </c>
      <c r="C22" t="s">
        <v>2880</v>
      </c>
      <c r="D22" t="s">
        <v>123</v>
      </c>
      <c r="E22" t="s">
        <v>102</v>
      </c>
      <c r="F22" t="s">
        <v>267</v>
      </c>
      <c r="G22" s="77">
        <v>1212557.3</v>
      </c>
      <c r="H22" s="77">
        <v>4.3099999999999999E-2</v>
      </c>
      <c r="I22" s="77">
        <v>0.5226121963</v>
      </c>
      <c r="J22" s="78">
        <v>0</v>
      </c>
      <c r="K22" s="78">
        <v>0</v>
      </c>
    </row>
    <row r="23" spans="2:11">
      <c r="B23" s="79" t="s">
        <v>2182</v>
      </c>
      <c r="C23" s="16"/>
      <c r="D23" s="16"/>
      <c r="G23" s="81">
        <v>312128732.56</v>
      </c>
      <c r="I23" s="81">
        <v>-18847.229833875514</v>
      </c>
      <c r="J23" s="80">
        <v>1.2045999999999999</v>
      </c>
      <c r="K23" s="80">
        <v>-7.1999999999999998E-3</v>
      </c>
    </row>
    <row r="24" spans="2:11">
      <c r="B24" t="s">
        <v>2881</v>
      </c>
      <c r="C24" t="s">
        <v>2882</v>
      </c>
      <c r="D24" t="s">
        <v>123</v>
      </c>
      <c r="E24" t="s">
        <v>106</v>
      </c>
      <c r="F24" t="s">
        <v>286</v>
      </c>
      <c r="G24" s="77">
        <v>298644.45</v>
      </c>
      <c r="H24" s="77">
        <v>0.1666</v>
      </c>
      <c r="I24" s="77">
        <v>1.8369237854603999</v>
      </c>
      <c r="J24" s="78">
        <v>-1E-4</v>
      </c>
      <c r="K24" s="78">
        <v>0</v>
      </c>
    </row>
    <row r="25" spans="2:11">
      <c r="B25" t="s">
        <v>2881</v>
      </c>
      <c r="C25" t="s">
        <v>2883</v>
      </c>
      <c r="D25" t="s">
        <v>123</v>
      </c>
      <c r="E25" t="s">
        <v>106</v>
      </c>
      <c r="F25" t="s">
        <v>286</v>
      </c>
      <c r="G25" s="77">
        <v>348418.53</v>
      </c>
      <c r="H25" s="77">
        <v>2.8400000000000002E-2</v>
      </c>
      <c r="I25" s="77">
        <v>0.36532658442383997</v>
      </c>
      <c r="J25" s="78">
        <v>0</v>
      </c>
      <c r="K25" s="78">
        <v>0</v>
      </c>
    </row>
    <row r="26" spans="2:11">
      <c r="B26" t="s">
        <v>2881</v>
      </c>
      <c r="C26" t="s">
        <v>2884</v>
      </c>
      <c r="D26" t="s">
        <v>123</v>
      </c>
      <c r="E26" t="s">
        <v>106</v>
      </c>
      <c r="F26" t="s">
        <v>289</v>
      </c>
      <c r="G26" s="77">
        <v>945707.43</v>
      </c>
      <c r="H26" s="77">
        <v>0.42769999999999941</v>
      </c>
      <c r="I26" s="77">
        <v>14.933367183582099</v>
      </c>
      <c r="J26" s="78">
        <v>-1E-3</v>
      </c>
      <c r="K26" s="78">
        <v>0</v>
      </c>
    </row>
    <row r="27" spans="2:11">
      <c r="B27" t="s">
        <v>2881</v>
      </c>
      <c r="C27" t="s">
        <v>2885</v>
      </c>
      <c r="D27" t="s">
        <v>123</v>
      </c>
      <c r="E27" t="s">
        <v>106</v>
      </c>
      <c r="F27" t="s">
        <v>289</v>
      </c>
      <c r="G27" s="77">
        <v>313267.75</v>
      </c>
      <c r="H27" s="77">
        <v>4.3099999999999999E-2</v>
      </c>
      <c r="I27" s="77">
        <v>0.49848793372299999</v>
      </c>
      <c r="J27" s="78">
        <v>0</v>
      </c>
      <c r="K27" s="78">
        <v>0</v>
      </c>
    </row>
    <row r="28" spans="2:11">
      <c r="B28" t="s">
        <v>2881</v>
      </c>
      <c r="C28" t="s">
        <v>2886</v>
      </c>
      <c r="D28" t="s">
        <v>123</v>
      </c>
      <c r="E28" t="s">
        <v>106</v>
      </c>
      <c r="F28" t="s">
        <v>289</v>
      </c>
      <c r="G28" s="77">
        <v>213022.07</v>
      </c>
      <c r="H28" s="77">
        <v>0.52249999999999996</v>
      </c>
      <c r="I28" s="77">
        <v>4.1093448457489998</v>
      </c>
      <c r="J28" s="78">
        <v>-2.9999999999999997E-4</v>
      </c>
      <c r="K28" s="78">
        <v>0</v>
      </c>
    </row>
    <row r="29" spans="2:11">
      <c r="B29" t="s">
        <v>2887</v>
      </c>
      <c r="C29" t="s">
        <v>2888</v>
      </c>
      <c r="D29" t="s">
        <v>123</v>
      </c>
      <c r="E29" t="s">
        <v>106</v>
      </c>
      <c r="F29" t="s">
        <v>286</v>
      </c>
      <c r="G29" s="77">
        <v>497740.75</v>
      </c>
      <c r="H29" s="77">
        <v>0.58909999999999996</v>
      </c>
      <c r="I29" s="77">
        <v>10.825648279458999</v>
      </c>
      <c r="J29" s="78">
        <v>-6.9999999999999999E-4</v>
      </c>
      <c r="K29" s="78">
        <v>0</v>
      </c>
    </row>
    <row r="30" spans="2:11">
      <c r="B30" t="s">
        <v>2889</v>
      </c>
      <c r="C30" t="s">
        <v>2890</v>
      </c>
      <c r="D30" t="s">
        <v>123</v>
      </c>
      <c r="E30" t="s">
        <v>106</v>
      </c>
      <c r="F30" t="s">
        <v>289</v>
      </c>
      <c r="G30" s="77">
        <v>398192.6</v>
      </c>
      <c r="H30" s="77">
        <v>2.6225000000000001</v>
      </c>
      <c r="I30" s="77">
        <v>38.55408265202</v>
      </c>
      <c r="J30" s="78">
        <v>-2.5000000000000001E-3</v>
      </c>
      <c r="K30" s="78">
        <v>0</v>
      </c>
    </row>
    <row r="31" spans="2:11">
      <c r="B31" t="s">
        <v>2891</v>
      </c>
      <c r="C31" t="s">
        <v>2892</v>
      </c>
      <c r="D31" t="s">
        <v>123</v>
      </c>
      <c r="E31" t="s">
        <v>106</v>
      </c>
      <c r="F31" t="s">
        <v>289</v>
      </c>
      <c r="G31" s="77">
        <v>398192.6</v>
      </c>
      <c r="H31" s="77">
        <v>2.6036999999999999</v>
      </c>
      <c r="I31" s="77">
        <v>38.277698761130402</v>
      </c>
      <c r="J31" s="78">
        <v>-2.3999999999999998E-3</v>
      </c>
      <c r="K31" s="78">
        <v>0</v>
      </c>
    </row>
    <row r="32" spans="2:11">
      <c r="B32" t="s">
        <v>2893</v>
      </c>
      <c r="C32" t="s">
        <v>2894</v>
      </c>
      <c r="D32" t="s">
        <v>123</v>
      </c>
      <c r="E32" t="s">
        <v>106</v>
      </c>
      <c r="F32" t="s">
        <v>289</v>
      </c>
      <c r="G32" s="77">
        <v>572336.86</v>
      </c>
      <c r="H32" s="77">
        <v>0.89990000000000092</v>
      </c>
      <c r="I32" s="77">
        <v>19.015496116392899</v>
      </c>
      <c r="J32" s="78">
        <v>-1.1999999999999999E-3</v>
      </c>
      <c r="K32" s="78">
        <v>0</v>
      </c>
    </row>
    <row r="33" spans="2:11">
      <c r="B33" t="s">
        <v>2895</v>
      </c>
      <c r="C33" t="s">
        <v>2896</v>
      </c>
      <c r="D33" t="s">
        <v>123</v>
      </c>
      <c r="E33" t="s">
        <v>106</v>
      </c>
      <c r="F33" t="s">
        <v>289</v>
      </c>
      <c r="G33" s="77">
        <v>497740.75</v>
      </c>
      <c r="H33" s="77">
        <v>2.8969999999999998</v>
      </c>
      <c r="I33" s="77">
        <v>53.236976855530003</v>
      </c>
      <c r="J33" s="78">
        <v>-3.3999999999999998E-3</v>
      </c>
      <c r="K33" s="78">
        <v>0</v>
      </c>
    </row>
    <row r="34" spans="2:11">
      <c r="B34" t="s">
        <v>2897</v>
      </c>
      <c r="C34" t="s">
        <v>2898</v>
      </c>
      <c r="D34" t="s">
        <v>123</v>
      </c>
      <c r="E34" t="s">
        <v>106</v>
      </c>
      <c r="F34" t="s">
        <v>289</v>
      </c>
      <c r="G34" s="77">
        <v>479574.95</v>
      </c>
      <c r="H34" s="77">
        <v>1.8345</v>
      </c>
      <c r="I34" s="77">
        <v>32.481486674012999</v>
      </c>
      <c r="J34" s="78">
        <v>-2.0999999999999999E-3</v>
      </c>
      <c r="K34" s="78">
        <v>0</v>
      </c>
    </row>
    <row r="35" spans="2:11">
      <c r="B35" t="s">
        <v>2897</v>
      </c>
      <c r="C35" t="s">
        <v>2899</v>
      </c>
      <c r="D35" t="s">
        <v>123</v>
      </c>
      <c r="E35" t="s">
        <v>106</v>
      </c>
      <c r="F35" t="s">
        <v>289</v>
      </c>
      <c r="G35" s="77">
        <v>497740.75</v>
      </c>
      <c r="H35" s="77">
        <v>2.9531000000000001</v>
      </c>
      <c r="I35" s="77">
        <v>54.267903469818997</v>
      </c>
      <c r="J35" s="78">
        <v>-3.5000000000000001E-3</v>
      </c>
      <c r="K35" s="78">
        <v>0</v>
      </c>
    </row>
    <row r="36" spans="2:11">
      <c r="B36" t="s">
        <v>2900</v>
      </c>
      <c r="C36" t="s">
        <v>2901</v>
      </c>
      <c r="D36" t="s">
        <v>123</v>
      </c>
      <c r="E36" t="s">
        <v>106</v>
      </c>
      <c r="F36" t="s">
        <v>289</v>
      </c>
      <c r="G36" s="77">
        <v>125307.1</v>
      </c>
      <c r="H36" s="77">
        <v>2.7726000000000002</v>
      </c>
      <c r="I36" s="77">
        <v>12.8269851047832</v>
      </c>
      <c r="J36" s="78">
        <v>-8.0000000000000004E-4</v>
      </c>
      <c r="K36" s="78">
        <v>0</v>
      </c>
    </row>
    <row r="37" spans="2:11">
      <c r="B37" t="s">
        <v>2902</v>
      </c>
      <c r="C37" t="s">
        <v>2903</v>
      </c>
      <c r="D37" t="s">
        <v>123</v>
      </c>
      <c r="E37" t="s">
        <v>106</v>
      </c>
      <c r="F37" t="s">
        <v>286</v>
      </c>
      <c r="G37" s="77">
        <v>597288.9</v>
      </c>
      <c r="H37" s="77">
        <v>1.6302000000000001</v>
      </c>
      <c r="I37" s="77">
        <v>35.949017467677599</v>
      </c>
      <c r="J37" s="78">
        <v>-2.3E-3</v>
      </c>
      <c r="K37" s="78">
        <v>0</v>
      </c>
    </row>
    <row r="38" spans="2:11">
      <c r="B38" t="s">
        <v>2904</v>
      </c>
      <c r="C38" t="s">
        <v>2905</v>
      </c>
      <c r="D38" t="s">
        <v>123</v>
      </c>
      <c r="E38" t="s">
        <v>106</v>
      </c>
      <c r="F38" t="s">
        <v>289</v>
      </c>
      <c r="G38" s="77">
        <v>398192.6</v>
      </c>
      <c r="H38" s="77">
        <v>2.4165000000000001</v>
      </c>
      <c r="I38" s="77">
        <v>35.525620868868003</v>
      </c>
      <c r="J38" s="78">
        <v>-2.3E-3</v>
      </c>
      <c r="K38" s="78">
        <v>0</v>
      </c>
    </row>
    <row r="39" spans="2:11">
      <c r="B39" t="s">
        <v>2906</v>
      </c>
      <c r="C39" t="s">
        <v>2907</v>
      </c>
      <c r="D39" t="s">
        <v>123</v>
      </c>
      <c r="E39" t="s">
        <v>106</v>
      </c>
      <c r="F39" t="s">
        <v>289</v>
      </c>
      <c r="G39" s="77">
        <v>676658.34</v>
      </c>
      <c r="H39" s="77">
        <v>-1.0607999999999984</v>
      </c>
      <c r="I39" s="77">
        <v>-26.501145248298201</v>
      </c>
      <c r="J39" s="78">
        <v>1.6999999999999999E-3</v>
      </c>
      <c r="K39" s="78">
        <v>0</v>
      </c>
    </row>
    <row r="40" spans="2:11">
      <c r="B40" t="s">
        <v>2908</v>
      </c>
      <c r="C40" t="s">
        <v>2909</v>
      </c>
      <c r="D40" t="s">
        <v>123</v>
      </c>
      <c r="E40" t="s">
        <v>106</v>
      </c>
      <c r="F40" t="s">
        <v>289</v>
      </c>
      <c r="G40" s="77">
        <v>497740.75</v>
      </c>
      <c r="H40" s="77">
        <v>2.4178000000000002</v>
      </c>
      <c r="I40" s="77">
        <v>44.430915651122</v>
      </c>
      <c r="J40" s="78">
        <v>-2.8E-3</v>
      </c>
      <c r="K40" s="78">
        <v>0</v>
      </c>
    </row>
    <row r="41" spans="2:11">
      <c r="B41" t="s">
        <v>2910</v>
      </c>
      <c r="C41" t="s">
        <v>2911</v>
      </c>
      <c r="D41" t="s">
        <v>123</v>
      </c>
      <c r="E41" t="s">
        <v>106</v>
      </c>
      <c r="F41" t="s">
        <v>286</v>
      </c>
      <c r="G41" s="77">
        <v>348418.53</v>
      </c>
      <c r="H41" s="77">
        <v>1.569899999999997</v>
      </c>
      <c r="I41" s="77">
        <v>20.194584679119199</v>
      </c>
      <c r="J41" s="78">
        <v>-1.2999999999999999E-3</v>
      </c>
      <c r="K41" s="78">
        <v>0</v>
      </c>
    </row>
    <row r="42" spans="2:11">
      <c r="B42" t="s">
        <v>2912</v>
      </c>
      <c r="C42" t="s">
        <v>2913</v>
      </c>
      <c r="D42" t="s">
        <v>123</v>
      </c>
      <c r="E42" t="s">
        <v>106</v>
      </c>
      <c r="F42" t="s">
        <v>289</v>
      </c>
      <c r="G42" s="77">
        <v>1323990.3999999999</v>
      </c>
      <c r="H42" s="77">
        <v>2.3542000000000081</v>
      </c>
      <c r="I42" s="77">
        <v>115.07735833218599</v>
      </c>
      <c r="J42" s="78">
        <v>-7.4000000000000003E-3</v>
      </c>
      <c r="K42" s="78">
        <v>0</v>
      </c>
    </row>
    <row r="43" spans="2:11">
      <c r="B43" t="s">
        <v>2914</v>
      </c>
      <c r="C43" t="s">
        <v>2915</v>
      </c>
      <c r="D43" t="s">
        <v>123</v>
      </c>
      <c r="E43" t="s">
        <v>106</v>
      </c>
      <c r="F43" t="s">
        <v>289</v>
      </c>
      <c r="G43" s="77">
        <v>298644.45</v>
      </c>
      <c r="H43" s="77">
        <v>3.4582000000000002</v>
      </c>
      <c r="I43" s="77">
        <v>38.129950989670803</v>
      </c>
      <c r="J43" s="78">
        <v>-2.3999999999999998E-3</v>
      </c>
      <c r="K43" s="78">
        <v>0</v>
      </c>
    </row>
    <row r="44" spans="2:11">
      <c r="B44" t="s">
        <v>2914</v>
      </c>
      <c r="C44" t="s">
        <v>2916</v>
      </c>
      <c r="D44" t="s">
        <v>123</v>
      </c>
      <c r="E44" t="s">
        <v>106</v>
      </c>
      <c r="F44" t="s">
        <v>289</v>
      </c>
      <c r="G44" s="77">
        <v>298644.45</v>
      </c>
      <c r="H44" s="77">
        <v>3.5882000000000001</v>
      </c>
      <c r="I44" s="77">
        <v>39.563324891890801</v>
      </c>
      <c r="J44" s="78">
        <v>-2.5000000000000001E-3</v>
      </c>
      <c r="K44" s="78">
        <v>0</v>
      </c>
    </row>
    <row r="45" spans="2:11">
      <c r="B45" t="s">
        <v>2914</v>
      </c>
      <c r="C45" t="s">
        <v>2917</v>
      </c>
      <c r="D45" t="s">
        <v>123</v>
      </c>
      <c r="E45" t="s">
        <v>106</v>
      </c>
      <c r="F45" t="s">
        <v>289</v>
      </c>
      <c r="G45" s="77">
        <v>796385.2</v>
      </c>
      <c r="H45" s="77">
        <v>2.0768</v>
      </c>
      <c r="I45" s="77">
        <v>61.063198361651203</v>
      </c>
      <c r="J45" s="78">
        <v>-3.8999999999999998E-3</v>
      </c>
      <c r="K45" s="78">
        <v>0</v>
      </c>
    </row>
    <row r="46" spans="2:11">
      <c r="B46" t="s">
        <v>2918</v>
      </c>
      <c r="C46" t="s">
        <v>2919</v>
      </c>
      <c r="D46" t="s">
        <v>123</v>
      </c>
      <c r="E46" t="s">
        <v>106</v>
      </c>
      <c r="F46" t="s">
        <v>289</v>
      </c>
      <c r="G46" s="77">
        <v>796385.2</v>
      </c>
      <c r="H46" s="77">
        <v>2.9641000000000002</v>
      </c>
      <c r="I46" s="77">
        <v>87.152073509134397</v>
      </c>
      <c r="J46" s="78">
        <v>-5.5999999999999999E-3</v>
      </c>
      <c r="K46" s="78">
        <v>0</v>
      </c>
    </row>
    <row r="47" spans="2:11">
      <c r="B47" t="s">
        <v>2918</v>
      </c>
      <c r="C47" t="s">
        <v>2920</v>
      </c>
      <c r="D47" t="s">
        <v>123</v>
      </c>
      <c r="E47" t="s">
        <v>106</v>
      </c>
      <c r="F47" t="s">
        <v>289</v>
      </c>
      <c r="G47" s="77">
        <v>398192.6</v>
      </c>
      <c r="H47" s="77">
        <v>2.9641000000000002</v>
      </c>
      <c r="I47" s="77">
        <v>43.576036754567198</v>
      </c>
      <c r="J47" s="78">
        <v>-2.8E-3</v>
      </c>
      <c r="K47" s="78">
        <v>0</v>
      </c>
    </row>
    <row r="48" spans="2:11">
      <c r="B48" t="s">
        <v>2918</v>
      </c>
      <c r="C48" t="s">
        <v>2921</v>
      </c>
      <c r="D48" t="s">
        <v>123</v>
      </c>
      <c r="E48" t="s">
        <v>106</v>
      </c>
      <c r="F48" t="s">
        <v>289</v>
      </c>
      <c r="G48" s="77">
        <v>846159.28</v>
      </c>
      <c r="H48" s="77">
        <v>2.0701999999999994</v>
      </c>
      <c r="I48" s="77">
        <v>64.673463318555505</v>
      </c>
      <c r="J48" s="78">
        <v>-4.1000000000000003E-3</v>
      </c>
      <c r="K48" s="78">
        <v>0</v>
      </c>
    </row>
    <row r="49" spans="2:11">
      <c r="B49" t="s">
        <v>2918</v>
      </c>
      <c r="C49" t="s">
        <v>2922</v>
      </c>
      <c r="D49" t="s">
        <v>123</v>
      </c>
      <c r="E49" t="s">
        <v>106</v>
      </c>
      <c r="F49" t="s">
        <v>289</v>
      </c>
      <c r="G49" s="77">
        <v>945707.43</v>
      </c>
      <c r="H49" s="77">
        <v>2.0701999999999994</v>
      </c>
      <c r="I49" s="77">
        <v>72.282106016955098</v>
      </c>
      <c r="J49" s="78">
        <v>-4.5999999999999999E-3</v>
      </c>
      <c r="K49" s="78">
        <v>0</v>
      </c>
    </row>
    <row r="50" spans="2:11">
      <c r="B50" t="s">
        <v>2923</v>
      </c>
      <c r="C50" t="s">
        <v>2924</v>
      </c>
      <c r="D50" t="s">
        <v>123</v>
      </c>
      <c r="E50" t="s">
        <v>102</v>
      </c>
      <c r="F50" t="s">
        <v>277</v>
      </c>
      <c r="G50" s="77">
        <v>4323352.26</v>
      </c>
      <c r="H50" s="77">
        <v>-4.8510999999999997</v>
      </c>
      <c r="I50" s="77">
        <v>-209.73014148486001</v>
      </c>
      <c r="J50" s="78">
        <v>1.34E-2</v>
      </c>
      <c r="K50" s="78">
        <v>-1E-4</v>
      </c>
    </row>
    <row r="51" spans="2:11">
      <c r="B51" t="s">
        <v>2923</v>
      </c>
      <c r="C51" t="s">
        <v>2925</v>
      </c>
      <c r="D51" t="s">
        <v>123</v>
      </c>
      <c r="E51" t="s">
        <v>102</v>
      </c>
      <c r="F51" t="s">
        <v>277</v>
      </c>
      <c r="G51" s="77">
        <v>1743088.11</v>
      </c>
      <c r="H51" s="77">
        <v>-4.8630000000000004</v>
      </c>
      <c r="I51" s="77">
        <v>-84.766374789300002</v>
      </c>
      <c r="J51" s="78">
        <v>5.4000000000000003E-3</v>
      </c>
      <c r="K51" s="78">
        <v>0</v>
      </c>
    </row>
    <row r="52" spans="2:11">
      <c r="B52" t="s">
        <v>2926</v>
      </c>
      <c r="C52" t="s">
        <v>2927</v>
      </c>
      <c r="D52" t="s">
        <v>123</v>
      </c>
      <c r="E52" t="s">
        <v>102</v>
      </c>
      <c r="F52" t="s">
        <v>277</v>
      </c>
      <c r="G52" s="77">
        <v>3168496.06</v>
      </c>
      <c r="H52" s="77">
        <v>-4.4904000000000002</v>
      </c>
      <c r="I52" s="77">
        <v>-142.27814707824001</v>
      </c>
      <c r="J52" s="78">
        <v>9.1000000000000004E-3</v>
      </c>
      <c r="K52" s="78">
        <v>-1E-4</v>
      </c>
    </row>
    <row r="53" spans="2:11">
      <c r="B53" t="s">
        <v>2926</v>
      </c>
      <c r="C53" t="s">
        <v>2928</v>
      </c>
      <c r="D53" t="s">
        <v>123</v>
      </c>
      <c r="E53" t="s">
        <v>102</v>
      </c>
      <c r="F53" t="s">
        <v>277</v>
      </c>
      <c r="G53" s="77">
        <v>3042586.67</v>
      </c>
      <c r="H53" s="77">
        <v>-4.5260999999999996</v>
      </c>
      <c r="I53" s="77">
        <v>-137.71051527086999</v>
      </c>
      <c r="J53" s="78">
        <v>8.8000000000000005E-3</v>
      </c>
      <c r="K53" s="78">
        <v>-1E-4</v>
      </c>
    </row>
    <row r="54" spans="2:11">
      <c r="B54" t="s">
        <v>2929</v>
      </c>
      <c r="C54" t="s">
        <v>2930</v>
      </c>
      <c r="D54" t="s">
        <v>123</v>
      </c>
      <c r="E54" t="s">
        <v>102</v>
      </c>
      <c r="F54" t="s">
        <v>286</v>
      </c>
      <c r="G54" s="77">
        <v>1085572.58</v>
      </c>
      <c r="H54" s="77">
        <v>-1.5528999999999999</v>
      </c>
      <c r="I54" s="77">
        <v>-16.857856594819999</v>
      </c>
      <c r="J54" s="78">
        <v>1.1000000000000001E-3</v>
      </c>
      <c r="K54" s="78">
        <v>0</v>
      </c>
    </row>
    <row r="55" spans="2:11">
      <c r="B55" t="s">
        <v>2929</v>
      </c>
      <c r="C55" t="s">
        <v>2931</v>
      </c>
      <c r="D55" t="s">
        <v>123</v>
      </c>
      <c r="E55" t="s">
        <v>102</v>
      </c>
      <c r="F55" t="s">
        <v>286</v>
      </c>
      <c r="G55" s="77">
        <v>3434525.66</v>
      </c>
      <c r="H55" s="77">
        <v>-1.6452</v>
      </c>
      <c r="I55" s="77">
        <v>-56.504816158319997</v>
      </c>
      <c r="J55" s="78">
        <v>3.5999999999999999E-3</v>
      </c>
      <c r="K55" s="78">
        <v>0</v>
      </c>
    </row>
    <row r="56" spans="2:11">
      <c r="B56" t="s">
        <v>2929</v>
      </c>
      <c r="C56" t="s">
        <v>2932</v>
      </c>
      <c r="D56" t="s">
        <v>123</v>
      </c>
      <c r="E56" t="s">
        <v>102</v>
      </c>
      <c r="F56" t="s">
        <v>286</v>
      </c>
      <c r="G56" s="77">
        <v>1266152.92</v>
      </c>
      <c r="H56" s="77">
        <v>-1.5809</v>
      </c>
      <c r="I56" s="77">
        <v>-20.016611512280001</v>
      </c>
      <c r="J56" s="78">
        <v>1.2999999999999999E-3</v>
      </c>
      <c r="K56" s="78">
        <v>0</v>
      </c>
    </row>
    <row r="57" spans="2:11">
      <c r="B57" t="s">
        <v>2929</v>
      </c>
      <c r="C57" t="s">
        <v>2933</v>
      </c>
      <c r="D57" t="s">
        <v>123</v>
      </c>
      <c r="E57" t="s">
        <v>102</v>
      </c>
      <c r="F57" t="s">
        <v>286</v>
      </c>
      <c r="G57" s="77">
        <v>1138728.27</v>
      </c>
      <c r="H57" s="77">
        <v>-1.5529999999999999</v>
      </c>
      <c r="I57" s="77">
        <v>-17.684450033099999</v>
      </c>
      <c r="J57" s="78">
        <v>1.1000000000000001E-3</v>
      </c>
      <c r="K57" s="78">
        <v>0</v>
      </c>
    </row>
    <row r="58" spans="2:11">
      <c r="B58" t="s">
        <v>2929</v>
      </c>
      <c r="C58" t="s">
        <v>2934</v>
      </c>
      <c r="D58" t="s">
        <v>123</v>
      </c>
      <c r="E58" t="s">
        <v>102</v>
      </c>
      <c r="F58" t="s">
        <v>286</v>
      </c>
      <c r="G58" s="77">
        <v>774122.2</v>
      </c>
      <c r="H58" s="77">
        <v>-1.5809</v>
      </c>
      <c r="I58" s="77">
        <v>-12.2380978598</v>
      </c>
      <c r="J58" s="78">
        <v>8.0000000000000004E-4</v>
      </c>
      <c r="K58" s="78">
        <v>0</v>
      </c>
    </row>
    <row r="59" spans="2:11">
      <c r="B59" t="s">
        <v>2935</v>
      </c>
      <c r="C59" t="s">
        <v>2936</v>
      </c>
      <c r="D59" t="s">
        <v>123</v>
      </c>
      <c r="E59" t="s">
        <v>102</v>
      </c>
      <c r="F59" t="s">
        <v>286</v>
      </c>
      <c r="G59" s="77">
        <v>875368.16</v>
      </c>
      <c r="H59" s="77">
        <v>-1.119</v>
      </c>
      <c r="I59" s="77">
        <v>-9.7953697103999993</v>
      </c>
      <c r="J59" s="78">
        <v>5.9999999999999995E-4</v>
      </c>
      <c r="K59" s="78">
        <v>0</v>
      </c>
    </row>
    <row r="60" spans="2:11">
      <c r="B60" t="s">
        <v>2935</v>
      </c>
      <c r="C60" t="s">
        <v>2937</v>
      </c>
      <c r="D60" t="s">
        <v>123</v>
      </c>
      <c r="E60" t="s">
        <v>102</v>
      </c>
      <c r="F60" t="s">
        <v>286</v>
      </c>
      <c r="G60" s="77">
        <v>726701.5</v>
      </c>
      <c r="H60" s="77">
        <v>-1.1355999999999999</v>
      </c>
      <c r="I60" s="77">
        <v>-8.2524222340000009</v>
      </c>
      <c r="J60" s="78">
        <v>5.0000000000000001E-4</v>
      </c>
      <c r="K60" s="78">
        <v>0</v>
      </c>
    </row>
    <row r="61" spans="2:11">
      <c r="B61" t="s">
        <v>2935</v>
      </c>
      <c r="C61" t="s">
        <v>2938</v>
      </c>
      <c r="D61" t="s">
        <v>123</v>
      </c>
      <c r="E61" t="s">
        <v>102</v>
      </c>
      <c r="F61" t="s">
        <v>286</v>
      </c>
      <c r="G61" s="77">
        <v>4396544.04</v>
      </c>
      <c r="H61" s="77">
        <v>-1.1355999999999999</v>
      </c>
      <c r="I61" s="77">
        <v>-49.927154118239997</v>
      </c>
      <c r="J61" s="78">
        <v>3.2000000000000002E-3</v>
      </c>
      <c r="K61" s="78">
        <v>0</v>
      </c>
    </row>
    <row r="62" spans="2:11">
      <c r="B62" t="s">
        <v>2935</v>
      </c>
      <c r="C62" t="s">
        <v>2939</v>
      </c>
      <c r="D62" t="s">
        <v>123</v>
      </c>
      <c r="E62" t="s">
        <v>102</v>
      </c>
      <c r="F62" t="s">
        <v>286</v>
      </c>
      <c r="G62" s="77">
        <v>457370.92</v>
      </c>
      <c r="H62" s="77">
        <v>-1.1355999999999999</v>
      </c>
      <c r="I62" s="77">
        <v>-5.1939041675200004</v>
      </c>
      <c r="J62" s="78">
        <v>2.9999999999999997E-4</v>
      </c>
      <c r="K62" s="78">
        <v>0</v>
      </c>
    </row>
    <row r="63" spans="2:11">
      <c r="B63" t="s">
        <v>2935</v>
      </c>
      <c r="C63" t="s">
        <v>2940</v>
      </c>
      <c r="D63" t="s">
        <v>123</v>
      </c>
      <c r="E63" t="s">
        <v>102</v>
      </c>
      <c r="F63" t="s">
        <v>286</v>
      </c>
      <c r="G63" s="77">
        <v>1601061.35</v>
      </c>
      <c r="H63" s="77">
        <v>-1.119</v>
      </c>
      <c r="I63" s="77">
        <v>-17.915876506499998</v>
      </c>
      <c r="J63" s="78">
        <v>1.1000000000000001E-3</v>
      </c>
      <c r="K63" s="78">
        <v>0</v>
      </c>
    </row>
    <row r="64" spans="2:11">
      <c r="B64" t="s">
        <v>2941</v>
      </c>
      <c r="C64" t="s">
        <v>2942</v>
      </c>
      <c r="D64" t="s">
        <v>123</v>
      </c>
      <c r="E64" t="s">
        <v>102</v>
      </c>
      <c r="F64" t="s">
        <v>277</v>
      </c>
      <c r="G64" s="77">
        <v>1394795.78</v>
      </c>
      <c r="H64" s="77">
        <v>-1.2878000000000001</v>
      </c>
      <c r="I64" s="77">
        <v>-17.962180054840001</v>
      </c>
      <c r="J64" s="78">
        <v>1.1000000000000001E-3</v>
      </c>
      <c r="K64" s="78">
        <v>0</v>
      </c>
    </row>
    <row r="65" spans="2:11">
      <c r="B65" t="s">
        <v>2941</v>
      </c>
      <c r="C65" t="s">
        <v>2943</v>
      </c>
      <c r="D65" t="s">
        <v>123</v>
      </c>
      <c r="E65" t="s">
        <v>102</v>
      </c>
      <c r="F65" t="s">
        <v>277</v>
      </c>
      <c r="G65" s="77">
        <v>3033650.23</v>
      </c>
      <c r="H65" s="77">
        <v>-2.7088000000000001</v>
      </c>
      <c r="I65" s="77">
        <v>-82.175517430240006</v>
      </c>
      <c r="J65" s="78">
        <v>5.3E-3</v>
      </c>
      <c r="K65" s="78">
        <v>0</v>
      </c>
    </row>
    <row r="66" spans="2:11">
      <c r="B66" t="s">
        <v>2941</v>
      </c>
      <c r="C66" t="s">
        <v>2944</v>
      </c>
      <c r="D66" t="s">
        <v>123</v>
      </c>
      <c r="E66" t="s">
        <v>102</v>
      </c>
      <c r="F66" t="s">
        <v>277</v>
      </c>
      <c r="G66" s="77">
        <v>1069804.1499999999</v>
      </c>
      <c r="H66" s="77">
        <v>-2.7948</v>
      </c>
      <c r="I66" s="77">
        <v>-29.898886384200001</v>
      </c>
      <c r="J66" s="78">
        <v>1.9E-3</v>
      </c>
      <c r="K66" s="78">
        <v>0</v>
      </c>
    </row>
    <row r="67" spans="2:11">
      <c r="B67" t="s">
        <v>2941</v>
      </c>
      <c r="C67" t="s">
        <v>2945</v>
      </c>
      <c r="D67" t="s">
        <v>123</v>
      </c>
      <c r="E67" t="s">
        <v>102</v>
      </c>
      <c r="F67" t="s">
        <v>277</v>
      </c>
      <c r="G67" s="77">
        <v>1813269.55</v>
      </c>
      <c r="H67" s="77">
        <v>-1.0791999999999999</v>
      </c>
      <c r="I67" s="77">
        <v>-19.5688049836</v>
      </c>
      <c r="J67" s="78">
        <v>1.2999999999999999E-3</v>
      </c>
      <c r="K67" s="78">
        <v>0</v>
      </c>
    </row>
    <row r="68" spans="2:11">
      <c r="B68" t="s">
        <v>2941</v>
      </c>
      <c r="C68" t="s">
        <v>2946</v>
      </c>
      <c r="D68" t="s">
        <v>123</v>
      </c>
      <c r="E68" t="s">
        <v>102</v>
      </c>
      <c r="F68" t="s">
        <v>277</v>
      </c>
      <c r="G68" s="77">
        <v>3440956.47</v>
      </c>
      <c r="H68" s="77">
        <v>-1.2041999999999999</v>
      </c>
      <c r="I68" s="77">
        <v>-41.435997811740002</v>
      </c>
      <c r="J68" s="78">
        <v>2.5999999999999999E-3</v>
      </c>
      <c r="K68" s="78">
        <v>0</v>
      </c>
    </row>
    <row r="69" spans="2:11">
      <c r="B69" t="s">
        <v>2947</v>
      </c>
      <c r="C69" t="s">
        <v>2948</v>
      </c>
      <c r="D69" t="s">
        <v>123</v>
      </c>
      <c r="E69" t="s">
        <v>102</v>
      </c>
      <c r="F69" t="s">
        <v>286</v>
      </c>
      <c r="G69" s="77">
        <v>1905169.15</v>
      </c>
      <c r="H69" s="77">
        <v>-1.2491000000000001</v>
      </c>
      <c r="I69" s="77">
        <v>-23.797467852650001</v>
      </c>
      <c r="J69" s="78">
        <v>1.5E-3</v>
      </c>
      <c r="K69" s="78">
        <v>0</v>
      </c>
    </row>
    <row r="70" spans="2:11">
      <c r="B70" t="s">
        <v>2947</v>
      </c>
      <c r="C70" t="s">
        <v>2949</v>
      </c>
      <c r="D70" t="s">
        <v>123</v>
      </c>
      <c r="E70" t="s">
        <v>102</v>
      </c>
      <c r="F70" t="s">
        <v>286</v>
      </c>
      <c r="G70" s="77">
        <v>1587640.96</v>
      </c>
      <c r="H70" s="77">
        <v>-1.2491000000000001</v>
      </c>
      <c r="I70" s="77">
        <v>-19.831223231359999</v>
      </c>
      <c r="J70" s="78">
        <v>1.2999999999999999E-3</v>
      </c>
      <c r="K70" s="78">
        <v>0</v>
      </c>
    </row>
    <row r="71" spans="2:11">
      <c r="B71" t="s">
        <v>2947</v>
      </c>
      <c r="C71" t="s">
        <v>2950</v>
      </c>
      <c r="D71" t="s">
        <v>123</v>
      </c>
      <c r="E71" t="s">
        <v>102</v>
      </c>
      <c r="F71" t="s">
        <v>286</v>
      </c>
      <c r="G71" s="77">
        <v>2404806.15</v>
      </c>
      <c r="H71" s="77">
        <v>-1.2211000000000001</v>
      </c>
      <c r="I71" s="77">
        <v>-29.36508789765</v>
      </c>
      <c r="J71" s="78">
        <v>1.9E-3</v>
      </c>
      <c r="K71" s="78">
        <v>0</v>
      </c>
    </row>
    <row r="72" spans="2:11">
      <c r="B72" t="s">
        <v>2951</v>
      </c>
      <c r="C72" t="s">
        <v>2952</v>
      </c>
      <c r="D72" t="s">
        <v>123</v>
      </c>
      <c r="E72" t="s">
        <v>102</v>
      </c>
      <c r="F72" t="s">
        <v>286</v>
      </c>
      <c r="G72" s="77">
        <v>728373.9</v>
      </c>
      <c r="H72" s="77">
        <v>-0.90339999999999998</v>
      </c>
      <c r="I72" s="77">
        <v>-6.5801298126000001</v>
      </c>
      <c r="J72" s="78">
        <v>4.0000000000000002E-4</v>
      </c>
      <c r="K72" s="78">
        <v>0</v>
      </c>
    </row>
    <row r="73" spans="2:11">
      <c r="B73" t="s">
        <v>2951</v>
      </c>
      <c r="C73" t="s">
        <v>2953</v>
      </c>
      <c r="D73" t="s">
        <v>123</v>
      </c>
      <c r="E73" t="s">
        <v>102</v>
      </c>
      <c r="F73" t="s">
        <v>289</v>
      </c>
      <c r="G73" s="77">
        <v>2552583.7999999998</v>
      </c>
      <c r="H73" s="77">
        <v>-0.77390000000000003</v>
      </c>
      <c r="I73" s="77">
        <v>-19.7544460282</v>
      </c>
      <c r="J73" s="78">
        <v>1.2999999999999999E-3</v>
      </c>
      <c r="K73" s="78">
        <v>0</v>
      </c>
    </row>
    <row r="74" spans="2:11">
      <c r="B74" t="s">
        <v>2951</v>
      </c>
      <c r="C74" t="s">
        <v>2954</v>
      </c>
      <c r="D74" t="s">
        <v>123</v>
      </c>
      <c r="E74" t="s">
        <v>102</v>
      </c>
      <c r="F74" t="s">
        <v>289</v>
      </c>
      <c r="G74" s="77">
        <v>1823722.11</v>
      </c>
      <c r="H74" s="77">
        <v>-0.74919999999999998</v>
      </c>
      <c r="I74" s="77">
        <v>-13.66332604812</v>
      </c>
      <c r="J74" s="78">
        <v>8.9999999999999998E-4</v>
      </c>
      <c r="K74" s="78">
        <v>0</v>
      </c>
    </row>
    <row r="75" spans="2:11">
      <c r="B75" t="s">
        <v>2951</v>
      </c>
      <c r="C75" t="s">
        <v>2955</v>
      </c>
      <c r="D75" t="s">
        <v>123</v>
      </c>
      <c r="E75" t="s">
        <v>102</v>
      </c>
      <c r="F75" t="s">
        <v>289</v>
      </c>
      <c r="G75" s="77">
        <v>1285550.6000000001</v>
      </c>
      <c r="H75" s="77">
        <v>-0.74919999999999998</v>
      </c>
      <c r="I75" s="77">
        <v>-9.6313450952000004</v>
      </c>
      <c r="J75" s="78">
        <v>5.9999999999999995E-4</v>
      </c>
      <c r="K75" s="78">
        <v>0</v>
      </c>
    </row>
    <row r="76" spans="2:11">
      <c r="B76" t="s">
        <v>2951</v>
      </c>
      <c r="C76" t="s">
        <v>2956</v>
      </c>
      <c r="D76" t="s">
        <v>123</v>
      </c>
      <c r="E76" t="s">
        <v>102</v>
      </c>
      <c r="F76" t="s">
        <v>286</v>
      </c>
      <c r="G76" s="77">
        <v>2991195.93</v>
      </c>
      <c r="H76" s="77">
        <v>-0.90339999999999998</v>
      </c>
      <c r="I76" s="77">
        <v>-27.02246403162</v>
      </c>
      <c r="J76" s="78">
        <v>1.6999999999999999E-3</v>
      </c>
      <c r="K76" s="78">
        <v>0</v>
      </c>
    </row>
    <row r="77" spans="2:11">
      <c r="B77" t="s">
        <v>2957</v>
      </c>
      <c r="C77" t="s">
        <v>2958</v>
      </c>
      <c r="D77" t="s">
        <v>123</v>
      </c>
      <c r="E77" t="s">
        <v>102</v>
      </c>
      <c r="F77" t="s">
        <v>280</v>
      </c>
      <c r="G77" s="77">
        <v>34548.58</v>
      </c>
      <c r="H77" s="77">
        <v>-2.2254</v>
      </c>
      <c r="I77" s="77">
        <v>-0.76884409931999997</v>
      </c>
      <c r="J77" s="78">
        <v>0</v>
      </c>
      <c r="K77" s="78">
        <v>0</v>
      </c>
    </row>
    <row r="78" spans="2:11">
      <c r="B78" t="s">
        <v>2957</v>
      </c>
      <c r="C78" t="s">
        <v>2959</v>
      </c>
      <c r="D78" t="s">
        <v>123</v>
      </c>
      <c r="E78" t="s">
        <v>102</v>
      </c>
      <c r="F78" t="s">
        <v>280</v>
      </c>
      <c r="G78" s="77">
        <v>1381175.86</v>
      </c>
      <c r="H78" s="77">
        <v>-2.2820999999999998</v>
      </c>
      <c r="I78" s="77">
        <v>-31.519814301059998</v>
      </c>
      <c r="J78" s="78">
        <v>2E-3</v>
      </c>
      <c r="K78" s="78">
        <v>0</v>
      </c>
    </row>
    <row r="79" spans="2:11">
      <c r="B79" t="s">
        <v>2957</v>
      </c>
      <c r="C79" t="s">
        <v>2960</v>
      </c>
      <c r="D79" t="s">
        <v>123</v>
      </c>
      <c r="E79" t="s">
        <v>102</v>
      </c>
      <c r="F79" t="s">
        <v>286</v>
      </c>
      <c r="G79" s="77">
        <v>1310237.1299999999</v>
      </c>
      <c r="H79" s="77">
        <v>0.2666</v>
      </c>
      <c r="I79" s="77">
        <v>3.4930921885799999</v>
      </c>
      <c r="J79" s="78">
        <v>-2.0000000000000001E-4</v>
      </c>
      <c r="K79" s="78">
        <v>0</v>
      </c>
    </row>
    <row r="80" spans="2:11">
      <c r="B80" t="s">
        <v>2957</v>
      </c>
      <c r="C80" t="s">
        <v>2961</v>
      </c>
      <c r="D80" t="s">
        <v>123</v>
      </c>
      <c r="E80" t="s">
        <v>102</v>
      </c>
      <c r="F80" t="s">
        <v>280</v>
      </c>
      <c r="G80" s="77">
        <v>746082.52</v>
      </c>
      <c r="H80" s="77">
        <v>-3.1734</v>
      </c>
      <c r="I80" s="77">
        <v>-23.676182689680001</v>
      </c>
      <c r="J80" s="78">
        <v>1.5E-3</v>
      </c>
      <c r="K80" s="78">
        <v>0</v>
      </c>
    </row>
    <row r="81" spans="2:11">
      <c r="B81" t="s">
        <v>2957</v>
      </c>
      <c r="C81" t="s">
        <v>2962</v>
      </c>
      <c r="D81" t="s">
        <v>123</v>
      </c>
      <c r="E81" t="s">
        <v>102</v>
      </c>
      <c r="F81" t="s">
        <v>286</v>
      </c>
      <c r="G81" s="77">
        <v>919078.29</v>
      </c>
      <c r="H81" s="77">
        <v>0.29360000000000003</v>
      </c>
      <c r="I81" s="77">
        <v>2.69841385944</v>
      </c>
      <c r="J81" s="78">
        <v>-2.0000000000000001E-4</v>
      </c>
      <c r="K81" s="78">
        <v>0</v>
      </c>
    </row>
    <row r="82" spans="2:11">
      <c r="B82" t="s">
        <v>2957</v>
      </c>
      <c r="C82" t="s">
        <v>2963</v>
      </c>
      <c r="D82" t="s">
        <v>123</v>
      </c>
      <c r="E82" t="s">
        <v>102</v>
      </c>
      <c r="F82" t="s">
        <v>286</v>
      </c>
      <c r="G82" s="77">
        <v>367531.77</v>
      </c>
      <c r="H82" s="77">
        <v>0.2666</v>
      </c>
      <c r="I82" s="77">
        <v>0.97983969881999999</v>
      </c>
      <c r="J82" s="78">
        <v>-1E-4</v>
      </c>
      <c r="K82" s="78">
        <v>0</v>
      </c>
    </row>
    <row r="83" spans="2:11">
      <c r="B83" t="s">
        <v>2957</v>
      </c>
      <c r="C83" t="s">
        <v>2964</v>
      </c>
      <c r="D83" t="s">
        <v>123</v>
      </c>
      <c r="E83" t="s">
        <v>102</v>
      </c>
      <c r="F83" t="s">
        <v>280</v>
      </c>
      <c r="G83" s="77">
        <v>1788834.04</v>
      </c>
      <c r="H83" s="77">
        <v>-3.1734</v>
      </c>
      <c r="I83" s="77">
        <v>-56.766859425360003</v>
      </c>
      <c r="J83" s="78">
        <v>3.5999999999999999E-3</v>
      </c>
      <c r="K83" s="78">
        <v>0</v>
      </c>
    </row>
    <row r="84" spans="2:11">
      <c r="B84" t="s">
        <v>2957</v>
      </c>
      <c r="C84" t="s">
        <v>2965</v>
      </c>
      <c r="D84" t="s">
        <v>123</v>
      </c>
      <c r="E84" t="s">
        <v>102</v>
      </c>
      <c r="F84" t="s">
        <v>280</v>
      </c>
      <c r="G84" s="77">
        <v>1805424.7</v>
      </c>
      <c r="H84" s="77">
        <v>-2.2252999999999998</v>
      </c>
      <c r="I84" s="77">
        <v>-40.1761158491</v>
      </c>
      <c r="J84" s="78">
        <v>2.5999999999999999E-3</v>
      </c>
      <c r="K84" s="78">
        <v>0</v>
      </c>
    </row>
    <row r="85" spans="2:11">
      <c r="B85" t="s">
        <v>2957</v>
      </c>
      <c r="C85" t="s">
        <v>2966</v>
      </c>
      <c r="D85" t="s">
        <v>123</v>
      </c>
      <c r="E85" t="s">
        <v>102</v>
      </c>
      <c r="F85" t="s">
        <v>280</v>
      </c>
      <c r="G85" s="77">
        <v>2530930.96</v>
      </c>
      <c r="H85" s="77">
        <v>-2.2254999999999998</v>
      </c>
      <c r="I85" s="77">
        <v>-56.3258685148</v>
      </c>
      <c r="J85" s="78">
        <v>3.5999999999999999E-3</v>
      </c>
      <c r="K85" s="78">
        <v>0</v>
      </c>
    </row>
    <row r="86" spans="2:11">
      <c r="B86" t="s">
        <v>2967</v>
      </c>
      <c r="C86" t="s">
        <v>2968</v>
      </c>
      <c r="D86" t="s">
        <v>123</v>
      </c>
      <c r="E86" t="s">
        <v>102</v>
      </c>
      <c r="F86" t="s">
        <v>277</v>
      </c>
      <c r="G86" s="77">
        <v>1541608.06</v>
      </c>
      <c r="H86" s="77">
        <v>-2.7892999999999999</v>
      </c>
      <c r="I86" s="77">
        <v>-43.00007361758</v>
      </c>
      <c r="J86" s="78">
        <v>2.7000000000000001E-3</v>
      </c>
      <c r="K86" s="78">
        <v>0</v>
      </c>
    </row>
    <row r="87" spans="2:11">
      <c r="B87" t="s">
        <v>2967</v>
      </c>
      <c r="C87" t="s">
        <v>2969</v>
      </c>
      <c r="D87" t="s">
        <v>123</v>
      </c>
      <c r="E87" t="s">
        <v>102</v>
      </c>
      <c r="F87" t="s">
        <v>277</v>
      </c>
      <c r="G87" s="77">
        <v>1422224.51</v>
      </c>
      <c r="H87" s="77">
        <v>-2.7892999999999999</v>
      </c>
      <c r="I87" s="77">
        <v>-39.670108257430002</v>
      </c>
      <c r="J87" s="78">
        <v>2.5000000000000001E-3</v>
      </c>
      <c r="K87" s="78">
        <v>0</v>
      </c>
    </row>
    <row r="88" spans="2:11">
      <c r="B88" t="s">
        <v>2967</v>
      </c>
      <c r="C88" t="s">
        <v>2970</v>
      </c>
      <c r="D88" t="s">
        <v>123</v>
      </c>
      <c r="E88" t="s">
        <v>102</v>
      </c>
      <c r="F88" t="s">
        <v>277</v>
      </c>
      <c r="G88" s="77">
        <v>1342678.11</v>
      </c>
      <c r="H88" s="77">
        <v>-2.7892999999999999</v>
      </c>
      <c r="I88" s="77">
        <v>-37.451320522229999</v>
      </c>
      <c r="J88" s="78">
        <v>2.3999999999999998E-3</v>
      </c>
      <c r="K88" s="78">
        <v>0</v>
      </c>
    </row>
    <row r="89" spans="2:11">
      <c r="B89" t="s">
        <v>2971</v>
      </c>
      <c r="C89" t="s">
        <v>2972</v>
      </c>
      <c r="D89" t="s">
        <v>123</v>
      </c>
      <c r="E89" t="s">
        <v>102</v>
      </c>
      <c r="F89" t="s">
        <v>286</v>
      </c>
      <c r="G89" s="77">
        <v>1447828.29</v>
      </c>
      <c r="H89" s="77">
        <v>-1.2649999999999999</v>
      </c>
      <c r="I89" s="77">
        <v>-18.3150278685</v>
      </c>
      <c r="J89" s="78">
        <v>1.1999999999999999E-3</v>
      </c>
      <c r="K89" s="78">
        <v>0</v>
      </c>
    </row>
    <row r="90" spans="2:11">
      <c r="B90" t="s">
        <v>2971</v>
      </c>
      <c r="C90" t="s">
        <v>2973</v>
      </c>
      <c r="D90" t="s">
        <v>123</v>
      </c>
      <c r="E90" t="s">
        <v>102</v>
      </c>
      <c r="F90" t="s">
        <v>286</v>
      </c>
      <c r="G90" s="77">
        <v>3981527.81</v>
      </c>
      <c r="H90" s="77">
        <v>-1.2649999999999999</v>
      </c>
      <c r="I90" s="77">
        <v>-50.366326796499997</v>
      </c>
      <c r="J90" s="78">
        <v>3.2000000000000002E-3</v>
      </c>
      <c r="K90" s="78">
        <v>0</v>
      </c>
    </row>
    <row r="91" spans="2:11">
      <c r="B91" t="s">
        <v>2971</v>
      </c>
      <c r="C91" t="s">
        <v>2974</v>
      </c>
      <c r="D91" t="s">
        <v>123</v>
      </c>
      <c r="E91" t="s">
        <v>102</v>
      </c>
      <c r="F91" t="s">
        <v>286</v>
      </c>
      <c r="G91" s="77">
        <v>1267895.01</v>
      </c>
      <c r="H91" s="77">
        <v>-1.1815</v>
      </c>
      <c r="I91" s="77">
        <v>-14.980179543149999</v>
      </c>
      <c r="J91" s="78">
        <v>1E-3</v>
      </c>
      <c r="K91" s="78">
        <v>0</v>
      </c>
    </row>
    <row r="92" spans="2:11">
      <c r="B92" t="s">
        <v>2971</v>
      </c>
      <c r="C92" t="s">
        <v>2975</v>
      </c>
      <c r="D92" t="s">
        <v>123</v>
      </c>
      <c r="E92" t="s">
        <v>102</v>
      </c>
      <c r="F92" t="s">
        <v>286</v>
      </c>
      <c r="G92" s="77">
        <v>4523219.07</v>
      </c>
      <c r="H92" s="77">
        <v>-1.2928999999999999</v>
      </c>
      <c r="I92" s="77">
        <v>-58.480699356030001</v>
      </c>
      <c r="J92" s="78">
        <v>3.7000000000000002E-3</v>
      </c>
      <c r="K92" s="78">
        <v>0</v>
      </c>
    </row>
    <row r="93" spans="2:11">
      <c r="B93" t="s">
        <v>2971</v>
      </c>
      <c r="C93" t="s">
        <v>2976</v>
      </c>
      <c r="D93" t="s">
        <v>123</v>
      </c>
      <c r="E93" t="s">
        <v>102</v>
      </c>
      <c r="F93" t="s">
        <v>286</v>
      </c>
      <c r="G93" s="77">
        <v>2270951.94</v>
      </c>
      <c r="H93" s="77">
        <v>-1.2650999999999999</v>
      </c>
      <c r="I93" s="77">
        <v>-28.729812992940001</v>
      </c>
      <c r="J93" s="78">
        <v>1.8E-3</v>
      </c>
      <c r="K93" s="78">
        <v>0</v>
      </c>
    </row>
    <row r="94" spans="2:11">
      <c r="B94" t="s">
        <v>2977</v>
      </c>
      <c r="C94" t="s">
        <v>2978</v>
      </c>
      <c r="D94" t="s">
        <v>123</v>
      </c>
      <c r="E94" t="s">
        <v>102</v>
      </c>
      <c r="F94" t="s">
        <v>277</v>
      </c>
      <c r="G94" s="77">
        <v>34669.43</v>
      </c>
      <c r="H94" s="77">
        <v>-1.5636000000000001</v>
      </c>
      <c r="I94" s="77">
        <v>-0.54209120747999995</v>
      </c>
      <c r="J94" s="78">
        <v>0</v>
      </c>
      <c r="K94" s="78">
        <v>0</v>
      </c>
    </row>
    <row r="95" spans="2:11">
      <c r="B95" t="s">
        <v>2977</v>
      </c>
      <c r="C95" t="s">
        <v>2979</v>
      </c>
      <c r="D95" t="s">
        <v>123</v>
      </c>
      <c r="E95" t="s">
        <v>102</v>
      </c>
      <c r="F95" t="s">
        <v>277</v>
      </c>
      <c r="G95" s="77">
        <v>519797.22</v>
      </c>
      <c r="H95" s="77">
        <v>-1.6115999999999999</v>
      </c>
      <c r="I95" s="77">
        <v>-8.3770519975200006</v>
      </c>
      <c r="J95" s="78">
        <v>5.0000000000000001E-4</v>
      </c>
      <c r="K95" s="78">
        <v>0</v>
      </c>
    </row>
    <row r="96" spans="2:11">
      <c r="B96" t="s">
        <v>2977</v>
      </c>
      <c r="C96" t="s">
        <v>2980</v>
      </c>
      <c r="D96" t="s">
        <v>123</v>
      </c>
      <c r="E96" t="s">
        <v>102</v>
      </c>
      <c r="F96" t="s">
        <v>277</v>
      </c>
      <c r="G96" s="77">
        <v>1082586.1299999999</v>
      </c>
      <c r="H96" s="77">
        <v>-1.2725</v>
      </c>
      <c r="I96" s="77">
        <v>-13.775908504249999</v>
      </c>
      <c r="J96" s="78">
        <v>8.9999999999999998E-4</v>
      </c>
      <c r="K96" s="78">
        <v>0</v>
      </c>
    </row>
    <row r="97" spans="2:11">
      <c r="B97" t="s">
        <v>2977</v>
      </c>
      <c r="C97" t="s">
        <v>2981</v>
      </c>
      <c r="D97" t="s">
        <v>123</v>
      </c>
      <c r="E97" t="s">
        <v>102</v>
      </c>
      <c r="F97" t="s">
        <v>277</v>
      </c>
      <c r="G97" s="77">
        <v>1079002.3999999999</v>
      </c>
      <c r="H97" s="77">
        <v>-1.6088</v>
      </c>
      <c r="I97" s="77">
        <v>-17.358990611199999</v>
      </c>
      <c r="J97" s="78">
        <v>1.1000000000000001E-3</v>
      </c>
      <c r="K97" s="78">
        <v>0</v>
      </c>
    </row>
    <row r="98" spans="2:11">
      <c r="B98" t="s">
        <v>2977</v>
      </c>
      <c r="C98" t="s">
        <v>2982</v>
      </c>
      <c r="D98" t="s">
        <v>123</v>
      </c>
      <c r="E98" t="s">
        <v>102</v>
      </c>
      <c r="F98" t="s">
        <v>277</v>
      </c>
      <c r="G98" s="77">
        <v>1078853.08</v>
      </c>
      <c r="H98" s="77">
        <v>-1.6229</v>
      </c>
      <c r="I98" s="77">
        <v>-17.508706635319999</v>
      </c>
      <c r="J98" s="78">
        <v>1.1000000000000001E-3</v>
      </c>
      <c r="K98" s="78">
        <v>0</v>
      </c>
    </row>
    <row r="99" spans="2:11">
      <c r="B99" t="s">
        <v>2977</v>
      </c>
      <c r="C99" t="s">
        <v>2983</v>
      </c>
      <c r="D99" t="s">
        <v>123</v>
      </c>
      <c r="E99" t="s">
        <v>102</v>
      </c>
      <c r="F99" t="s">
        <v>277</v>
      </c>
      <c r="G99" s="77">
        <v>4102024.87</v>
      </c>
      <c r="H99" s="77">
        <v>-1.5639000000000001</v>
      </c>
      <c r="I99" s="77">
        <v>-64.15156694193</v>
      </c>
      <c r="J99" s="78">
        <v>4.1000000000000003E-3</v>
      </c>
      <c r="K99" s="78">
        <v>0</v>
      </c>
    </row>
    <row r="100" spans="2:11">
      <c r="B100" t="s">
        <v>2977</v>
      </c>
      <c r="C100" t="s">
        <v>2984</v>
      </c>
      <c r="D100" t="s">
        <v>123</v>
      </c>
      <c r="E100" t="s">
        <v>102</v>
      </c>
      <c r="F100" t="s">
        <v>277</v>
      </c>
      <c r="G100" s="77">
        <v>2263359.4900000002</v>
      </c>
      <c r="H100" s="77">
        <v>-1.6229</v>
      </c>
      <c r="I100" s="77">
        <v>-36.732061163209998</v>
      </c>
      <c r="J100" s="78">
        <v>2.3E-3</v>
      </c>
      <c r="K100" s="78">
        <v>0</v>
      </c>
    </row>
    <row r="101" spans="2:11">
      <c r="B101" t="s">
        <v>2985</v>
      </c>
      <c r="C101" t="s">
        <v>2986</v>
      </c>
      <c r="D101" t="s">
        <v>123</v>
      </c>
      <c r="E101" t="s">
        <v>102</v>
      </c>
      <c r="F101" t="s">
        <v>289</v>
      </c>
      <c r="G101" s="77">
        <v>3450886.39</v>
      </c>
      <c r="H101" s="77">
        <v>-0.43109999999999998</v>
      </c>
      <c r="I101" s="77">
        <v>-14.87677122729</v>
      </c>
      <c r="J101" s="78">
        <v>1E-3</v>
      </c>
      <c r="K101" s="78">
        <v>0</v>
      </c>
    </row>
    <row r="102" spans="2:11">
      <c r="B102" t="s">
        <v>2985</v>
      </c>
      <c r="C102" t="s">
        <v>2987</v>
      </c>
      <c r="D102" t="s">
        <v>123</v>
      </c>
      <c r="E102" t="s">
        <v>102</v>
      </c>
      <c r="F102" t="s">
        <v>289</v>
      </c>
      <c r="G102" s="77">
        <v>1147499.77</v>
      </c>
      <c r="H102" s="77">
        <v>-4.7300000000000002E-2</v>
      </c>
      <c r="I102" s="77">
        <v>-0.54276739120999995</v>
      </c>
      <c r="J102" s="78">
        <v>0</v>
      </c>
      <c r="K102" s="78">
        <v>0</v>
      </c>
    </row>
    <row r="103" spans="2:11">
      <c r="B103" t="s">
        <v>2985</v>
      </c>
      <c r="C103" t="s">
        <v>2988</v>
      </c>
      <c r="D103" t="s">
        <v>123</v>
      </c>
      <c r="E103" t="s">
        <v>102</v>
      </c>
      <c r="F103" t="s">
        <v>289</v>
      </c>
      <c r="G103" s="77">
        <v>776678.47</v>
      </c>
      <c r="H103" s="77">
        <v>-0.51370000000000005</v>
      </c>
      <c r="I103" s="77">
        <v>-3.9897973003899998</v>
      </c>
      <c r="J103" s="78">
        <v>2.9999999999999997E-4</v>
      </c>
      <c r="K103" s="78">
        <v>0</v>
      </c>
    </row>
    <row r="104" spans="2:11">
      <c r="B104" t="s">
        <v>2989</v>
      </c>
      <c r="C104" t="s">
        <v>2990</v>
      </c>
      <c r="D104" t="s">
        <v>123</v>
      </c>
      <c r="E104" t="s">
        <v>102</v>
      </c>
      <c r="F104" t="s">
        <v>280</v>
      </c>
      <c r="G104" s="77">
        <v>1810543.92</v>
      </c>
      <c r="H104" s="77">
        <v>-2.9367999999999999</v>
      </c>
      <c r="I104" s="77">
        <v>-53.172053842559997</v>
      </c>
      <c r="J104" s="78">
        <v>3.3999999999999998E-3</v>
      </c>
      <c r="K104" s="78">
        <v>0</v>
      </c>
    </row>
    <row r="105" spans="2:11">
      <c r="B105" t="s">
        <v>2989</v>
      </c>
      <c r="C105" t="s">
        <v>2991</v>
      </c>
      <c r="D105" t="s">
        <v>123</v>
      </c>
      <c r="E105" t="s">
        <v>102</v>
      </c>
      <c r="F105" t="s">
        <v>280</v>
      </c>
      <c r="G105" s="77">
        <v>1633497.54</v>
      </c>
      <c r="H105" s="77">
        <v>-2.9079000000000002</v>
      </c>
      <c r="I105" s="77">
        <v>-47.500474965659997</v>
      </c>
      <c r="J105" s="78">
        <v>3.0000000000000001E-3</v>
      </c>
      <c r="K105" s="78">
        <v>0</v>
      </c>
    </row>
    <row r="106" spans="2:11">
      <c r="B106" t="s">
        <v>2989</v>
      </c>
      <c r="C106" t="s">
        <v>2992</v>
      </c>
      <c r="D106" t="s">
        <v>123</v>
      </c>
      <c r="E106" t="s">
        <v>102</v>
      </c>
      <c r="F106" t="s">
        <v>280</v>
      </c>
      <c r="G106" s="77">
        <v>2255198.61</v>
      </c>
      <c r="H106" s="77">
        <v>-2.9367000000000001</v>
      </c>
      <c r="I106" s="77">
        <v>-66.228417579869998</v>
      </c>
      <c r="J106" s="78">
        <v>4.1999999999999997E-3</v>
      </c>
      <c r="K106" s="78">
        <v>0</v>
      </c>
    </row>
    <row r="107" spans="2:11">
      <c r="B107" t="s">
        <v>2989</v>
      </c>
      <c r="C107" t="s">
        <v>2993</v>
      </c>
      <c r="D107" t="s">
        <v>123</v>
      </c>
      <c r="E107" t="s">
        <v>102</v>
      </c>
      <c r="F107" t="s">
        <v>280</v>
      </c>
      <c r="G107" s="77">
        <v>281292.62</v>
      </c>
      <c r="H107" s="77">
        <v>-1.8837999999999999</v>
      </c>
      <c r="I107" s="77">
        <v>-5.2989903755599999</v>
      </c>
      <c r="J107" s="78">
        <v>2.9999999999999997E-4</v>
      </c>
      <c r="K107" s="78">
        <v>0</v>
      </c>
    </row>
    <row r="108" spans="2:11">
      <c r="B108" t="s">
        <v>2994</v>
      </c>
      <c r="C108" t="s">
        <v>2995</v>
      </c>
      <c r="D108" t="s">
        <v>123</v>
      </c>
      <c r="E108" t="s">
        <v>102</v>
      </c>
      <c r="F108" t="s">
        <v>280</v>
      </c>
      <c r="G108" s="77">
        <v>2439646.42</v>
      </c>
      <c r="H108" s="77">
        <v>-1.8516999999999999</v>
      </c>
      <c r="I108" s="77">
        <v>-45.174932759139999</v>
      </c>
      <c r="J108" s="78">
        <v>2.8999999999999998E-3</v>
      </c>
      <c r="K108" s="78">
        <v>0</v>
      </c>
    </row>
    <row r="109" spans="2:11">
      <c r="B109" t="s">
        <v>2994</v>
      </c>
      <c r="C109" t="s">
        <v>2996</v>
      </c>
      <c r="D109" t="s">
        <v>123</v>
      </c>
      <c r="E109" t="s">
        <v>102</v>
      </c>
      <c r="F109" t="s">
        <v>280</v>
      </c>
      <c r="G109" s="77">
        <v>2151434.62</v>
      </c>
      <c r="H109" s="77">
        <v>-1.9083000000000001</v>
      </c>
      <c r="I109" s="77">
        <v>-41.055826853459997</v>
      </c>
      <c r="J109" s="78">
        <v>2.5999999999999999E-3</v>
      </c>
      <c r="K109" s="78">
        <v>0</v>
      </c>
    </row>
    <row r="110" spans="2:11">
      <c r="B110" t="s">
        <v>2994</v>
      </c>
      <c r="C110" t="s">
        <v>2997</v>
      </c>
      <c r="D110" t="s">
        <v>123</v>
      </c>
      <c r="E110" t="s">
        <v>102</v>
      </c>
      <c r="F110" t="s">
        <v>280</v>
      </c>
      <c r="G110" s="77">
        <v>1577718.72</v>
      </c>
      <c r="H110" s="77">
        <v>-1.9083000000000001</v>
      </c>
      <c r="I110" s="77">
        <v>-30.10760633376</v>
      </c>
      <c r="J110" s="78">
        <v>1.9E-3</v>
      </c>
      <c r="K110" s="78">
        <v>0</v>
      </c>
    </row>
    <row r="111" spans="2:11">
      <c r="B111" t="s">
        <v>2994</v>
      </c>
      <c r="C111" t="s">
        <v>2998</v>
      </c>
      <c r="D111" t="s">
        <v>123</v>
      </c>
      <c r="E111" t="s">
        <v>102</v>
      </c>
      <c r="F111" t="s">
        <v>280</v>
      </c>
      <c r="G111" s="77">
        <v>1793359.92</v>
      </c>
      <c r="H111" s="77">
        <v>-1.88</v>
      </c>
      <c r="I111" s="77">
        <v>-33.715166496000002</v>
      </c>
      <c r="J111" s="78">
        <v>2.2000000000000001E-3</v>
      </c>
      <c r="K111" s="78">
        <v>0</v>
      </c>
    </row>
    <row r="112" spans="2:11">
      <c r="B112" t="s">
        <v>2994</v>
      </c>
      <c r="C112" t="s">
        <v>2999</v>
      </c>
      <c r="D112" t="s">
        <v>123</v>
      </c>
      <c r="E112" t="s">
        <v>102</v>
      </c>
      <c r="F112" t="s">
        <v>267</v>
      </c>
      <c r="G112" s="77">
        <v>1793907.44</v>
      </c>
      <c r="H112" s="77">
        <v>-1.8489</v>
      </c>
      <c r="I112" s="77">
        <v>-33.16755465816</v>
      </c>
      <c r="J112" s="78">
        <v>2.0999999999999999E-3</v>
      </c>
      <c r="K112" s="78">
        <v>0</v>
      </c>
    </row>
    <row r="113" spans="2:11">
      <c r="B113" t="s">
        <v>2994</v>
      </c>
      <c r="C113" t="s">
        <v>3000</v>
      </c>
      <c r="D113" t="s">
        <v>123</v>
      </c>
      <c r="E113" t="s">
        <v>102</v>
      </c>
      <c r="F113" t="s">
        <v>267</v>
      </c>
      <c r="G113" s="77">
        <v>1436519.62</v>
      </c>
      <c r="H113" s="77">
        <v>-1.7501</v>
      </c>
      <c r="I113" s="77">
        <v>-25.14052986962</v>
      </c>
      <c r="J113" s="78">
        <v>1.6000000000000001E-3</v>
      </c>
      <c r="K113" s="78">
        <v>0</v>
      </c>
    </row>
    <row r="114" spans="2:11">
      <c r="B114" t="s">
        <v>3001</v>
      </c>
      <c r="C114" t="s">
        <v>3002</v>
      </c>
      <c r="D114" t="s">
        <v>123</v>
      </c>
      <c r="E114" t="s">
        <v>102</v>
      </c>
      <c r="F114" t="s">
        <v>274</v>
      </c>
      <c r="G114" s="77">
        <v>1438149.36</v>
      </c>
      <c r="H114" s="77">
        <v>-10.336399999999999</v>
      </c>
      <c r="I114" s="77">
        <v>-148.65287044703999</v>
      </c>
      <c r="J114" s="78">
        <v>9.4999999999999998E-3</v>
      </c>
      <c r="K114" s="78">
        <v>-1E-4</v>
      </c>
    </row>
    <row r="115" spans="2:11">
      <c r="B115" t="s">
        <v>3001</v>
      </c>
      <c r="C115" t="s">
        <v>3003</v>
      </c>
      <c r="D115" t="s">
        <v>123</v>
      </c>
      <c r="E115" t="s">
        <v>102</v>
      </c>
      <c r="F115" t="s">
        <v>274</v>
      </c>
      <c r="G115" s="77">
        <v>1992436.31</v>
      </c>
      <c r="H115" s="77">
        <v>-10.210699999999999</v>
      </c>
      <c r="I115" s="77">
        <v>-203.44169430516999</v>
      </c>
      <c r="J115" s="78">
        <v>1.2999999999999999E-2</v>
      </c>
      <c r="K115" s="78">
        <v>-1E-4</v>
      </c>
    </row>
    <row r="116" spans="2:11">
      <c r="B116" t="s">
        <v>3001</v>
      </c>
      <c r="C116" t="s">
        <v>3004</v>
      </c>
      <c r="D116" t="s">
        <v>123</v>
      </c>
      <c r="E116" t="s">
        <v>102</v>
      </c>
      <c r="F116" t="s">
        <v>274</v>
      </c>
      <c r="G116" s="77">
        <v>1162324.2</v>
      </c>
      <c r="H116" s="77">
        <v>-10.2041</v>
      </c>
      <c r="I116" s="77">
        <v>-118.6047236922</v>
      </c>
      <c r="J116" s="78">
        <v>7.6E-3</v>
      </c>
      <c r="K116" s="78">
        <v>0</v>
      </c>
    </row>
    <row r="117" spans="2:11">
      <c r="B117" t="s">
        <v>3001</v>
      </c>
      <c r="C117" t="s">
        <v>3005</v>
      </c>
      <c r="D117" t="s">
        <v>123</v>
      </c>
      <c r="E117" t="s">
        <v>102</v>
      </c>
      <c r="F117" t="s">
        <v>280</v>
      </c>
      <c r="G117" s="77">
        <v>1570097.96</v>
      </c>
      <c r="H117" s="77">
        <v>-2.6930000000000001</v>
      </c>
      <c r="I117" s="77">
        <v>-42.2827380628</v>
      </c>
      <c r="J117" s="78">
        <v>2.7000000000000001E-3</v>
      </c>
      <c r="K117" s="78">
        <v>0</v>
      </c>
    </row>
    <row r="118" spans="2:11">
      <c r="B118" t="s">
        <v>3006</v>
      </c>
      <c r="C118" t="s">
        <v>3007</v>
      </c>
      <c r="D118" t="s">
        <v>123</v>
      </c>
      <c r="E118" t="s">
        <v>102</v>
      </c>
      <c r="F118" t="s">
        <v>274</v>
      </c>
      <c r="G118" s="77">
        <v>476217.93</v>
      </c>
      <c r="H118" s="77">
        <v>-11.0642</v>
      </c>
      <c r="I118" s="77">
        <v>-52.689704211059997</v>
      </c>
      <c r="J118" s="78">
        <v>3.3999999999999998E-3</v>
      </c>
      <c r="K118" s="78">
        <v>0</v>
      </c>
    </row>
    <row r="119" spans="2:11">
      <c r="B119" t="s">
        <v>3006</v>
      </c>
      <c r="C119" t="s">
        <v>3008</v>
      </c>
      <c r="D119" t="s">
        <v>123</v>
      </c>
      <c r="E119" t="s">
        <v>102</v>
      </c>
      <c r="F119" t="s">
        <v>274</v>
      </c>
      <c r="G119" s="77">
        <v>1153265.32</v>
      </c>
      <c r="H119" s="77">
        <v>-11.0642</v>
      </c>
      <c r="I119" s="77">
        <v>-127.59958153544</v>
      </c>
      <c r="J119" s="78">
        <v>8.2000000000000007E-3</v>
      </c>
      <c r="K119" s="78">
        <v>0</v>
      </c>
    </row>
    <row r="120" spans="2:11">
      <c r="B120" t="s">
        <v>3006</v>
      </c>
      <c r="C120" t="s">
        <v>3009</v>
      </c>
      <c r="D120" t="s">
        <v>123</v>
      </c>
      <c r="E120" t="s">
        <v>102</v>
      </c>
      <c r="F120" t="s">
        <v>274</v>
      </c>
      <c r="G120" s="77">
        <v>2472402.7400000002</v>
      </c>
      <c r="H120" s="77">
        <v>-11.0139</v>
      </c>
      <c r="I120" s="77">
        <v>-272.30796538086003</v>
      </c>
      <c r="J120" s="78">
        <v>1.7399999999999999E-2</v>
      </c>
      <c r="K120" s="78">
        <v>-1E-4</v>
      </c>
    </row>
    <row r="121" spans="2:11">
      <c r="B121" t="s">
        <v>3006</v>
      </c>
      <c r="C121" t="s">
        <v>3010</v>
      </c>
      <c r="D121" t="s">
        <v>123</v>
      </c>
      <c r="E121" t="s">
        <v>102</v>
      </c>
      <c r="F121" t="s">
        <v>274</v>
      </c>
      <c r="G121" s="77">
        <v>1318017.51</v>
      </c>
      <c r="H121" s="77">
        <v>-11.0642</v>
      </c>
      <c r="I121" s="77">
        <v>-145.82809334141999</v>
      </c>
      <c r="J121" s="78">
        <v>9.2999999999999992E-3</v>
      </c>
      <c r="K121" s="78">
        <v>-1E-4</v>
      </c>
    </row>
    <row r="122" spans="2:11">
      <c r="B122" t="s">
        <v>3006</v>
      </c>
      <c r="C122" t="s">
        <v>3011</v>
      </c>
      <c r="D122" t="s">
        <v>123</v>
      </c>
      <c r="E122" t="s">
        <v>102</v>
      </c>
      <c r="F122" t="s">
        <v>289</v>
      </c>
      <c r="G122" s="77">
        <v>1278182.54</v>
      </c>
      <c r="H122" s="77">
        <v>-0.91200000000000003</v>
      </c>
      <c r="I122" s="77">
        <v>-11.657024764799999</v>
      </c>
      <c r="J122" s="78">
        <v>6.9999999999999999E-4</v>
      </c>
      <c r="K122" s="78">
        <v>0</v>
      </c>
    </row>
    <row r="123" spans="2:11">
      <c r="B123" t="s">
        <v>3006</v>
      </c>
      <c r="C123" t="s">
        <v>3012</v>
      </c>
      <c r="D123" t="s">
        <v>123</v>
      </c>
      <c r="E123" t="s">
        <v>102</v>
      </c>
      <c r="F123" t="s">
        <v>274</v>
      </c>
      <c r="G123" s="77">
        <v>2369116.87</v>
      </c>
      <c r="H123" s="77">
        <v>-11.0139</v>
      </c>
      <c r="I123" s="77">
        <v>-260.93216294492998</v>
      </c>
      <c r="J123" s="78">
        <v>1.67E-2</v>
      </c>
      <c r="K123" s="78">
        <v>-1E-4</v>
      </c>
    </row>
    <row r="124" spans="2:11">
      <c r="B124" t="s">
        <v>3013</v>
      </c>
      <c r="C124" t="s">
        <v>3014</v>
      </c>
      <c r="D124" t="s">
        <v>123</v>
      </c>
      <c r="E124" t="s">
        <v>102</v>
      </c>
      <c r="F124" t="s">
        <v>289</v>
      </c>
      <c r="G124" s="77">
        <v>1853586.55</v>
      </c>
      <c r="H124" s="77">
        <v>0.88980000000000004</v>
      </c>
      <c r="I124" s="77">
        <v>16.493213121899998</v>
      </c>
      <c r="J124" s="78">
        <v>-1.1000000000000001E-3</v>
      </c>
      <c r="K124" s="78">
        <v>0</v>
      </c>
    </row>
    <row r="125" spans="2:11">
      <c r="B125" t="s">
        <v>3013</v>
      </c>
      <c r="C125" t="s">
        <v>3015</v>
      </c>
      <c r="D125" t="s">
        <v>123</v>
      </c>
      <c r="E125" t="s">
        <v>102</v>
      </c>
      <c r="F125" t="s">
        <v>289</v>
      </c>
      <c r="G125" s="77">
        <v>1112360.98</v>
      </c>
      <c r="H125" s="77">
        <v>0.90849999999999997</v>
      </c>
      <c r="I125" s="77">
        <v>10.1057995033</v>
      </c>
      <c r="J125" s="78">
        <v>-5.9999999999999995E-4</v>
      </c>
      <c r="K125" s="78">
        <v>0</v>
      </c>
    </row>
    <row r="126" spans="2:11">
      <c r="B126" t="s">
        <v>3013</v>
      </c>
      <c r="C126" t="s">
        <v>3016</v>
      </c>
      <c r="D126" t="s">
        <v>123</v>
      </c>
      <c r="E126" t="s">
        <v>102</v>
      </c>
      <c r="F126" t="s">
        <v>289</v>
      </c>
      <c r="G126" s="77">
        <v>1482698.02</v>
      </c>
      <c r="H126" s="77">
        <v>0.87839999999999996</v>
      </c>
      <c r="I126" s="77">
        <v>13.024019407680001</v>
      </c>
      <c r="J126" s="78">
        <v>-8.0000000000000004E-4</v>
      </c>
      <c r="K126" s="78">
        <v>0</v>
      </c>
    </row>
    <row r="127" spans="2:11">
      <c r="B127" t="s">
        <v>3013</v>
      </c>
      <c r="C127" t="s">
        <v>3017</v>
      </c>
      <c r="D127" t="s">
        <v>123</v>
      </c>
      <c r="E127" t="s">
        <v>102</v>
      </c>
      <c r="F127" t="s">
        <v>289</v>
      </c>
      <c r="G127" s="77">
        <v>933462.71</v>
      </c>
      <c r="H127" s="77">
        <v>0.90849999999999997</v>
      </c>
      <c r="I127" s="77">
        <v>8.4805087203500005</v>
      </c>
      <c r="J127" s="78">
        <v>-5.0000000000000001E-4</v>
      </c>
      <c r="K127" s="78">
        <v>0</v>
      </c>
    </row>
    <row r="128" spans="2:11">
      <c r="B128" t="s">
        <v>3013</v>
      </c>
      <c r="C128" t="s">
        <v>3018</v>
      </c>
      <c r="D128" t="s">
        <v>123</v>
      </c>
      <c r="E128" t="s">
        <v>102</v>
      </c>
      <c r="F128" t="s">
        <v>289</v>
      </c>
      <c r="G128" s="77">
        <v>933688.26</v>
      </c>
      <c r="H128" s="77">
        <v>0.93240000000000001</v>
      </c>
      <c r="I128" s="77">
        <v>8.70570933624</v>
      </c>
      <c r="J128" s="78">
        <v>-5.9999999999999995E-4</v>
      </c>
      <c r="K128" s="78">
        <v>0</v>
      </c>
    </row>
    <row r="129" spans="2:11">
      <c r="B129" t="s">
        <v>3019</v>
      </c>
      <c r="C129" t="s">
        <v>3020</v>
      </c>
      <c r="D129" t="s">
        <v>123</v>
      </c>
      <c r="E129" t="s">
        <v>102</v>
      </c>
      <c r="F129" t="s">
        <v>286</v>
      </c>
      <c r="G129" s="77">
        <v>4540142.25</v>
      </c>
      <c r="H129" s="77">
        <v>-0.89339999999999997</v>
      </c>
      <c r="I129" s="77">
        <v>-40.561630861499999</v>
      </c>
      <c r="J129" s="78">
        <v>2.5999999999999999E-3</v>
      </c>
      <c r="K129" s="78">
        <v>0</v>
      </c>
    </row>
    <row r="130" spans="2:11">
      <c r="B130" t="s">
        <v>3019</v>
      </c>
      <c r="C130" t="s">
        <v>3021</v>
      </c>
      <c r="D130" t="s">
        <v>123</v>
      </c>
      <c r="E130" t="s">
        <v>102</v>
      </c>
      <c r="F130" t="s">
        <v>286</v>
      </c>
      <c r="G130" s="77">
        <v>1709584.61</v>
      </c>
      <c r="H130" s="77">
        <v>-0.86599999999999999</v>
      </c>
      <c r="I130" s="77">
        <v>-14.805002722599999</v>
      </c>
      <c r="J130" s="78">
        <v>8.9999999999999998E-4</v>
      </c>
      <c r="K130" s="78">
        <v>0</v>
      </c>
    </row>
    <row r="131" spans="2:11">
      <c r="B131" t="s">
        <v>3022</v>
      </c>
      <c r="C131" t="s">
        <v>3023</v>
      </c>
      <c r="D131" t="s">
        <v>123</v>
      </c>
      <c r="E131" t="s">
        <v>102</v>
      </c>
      <c r="F131" t="s">
        <v>274</v>
      </c>
      <c r="G131" s="77">
        <v>3158662.8</v>
      </c>
      <c r="H131" s="77">
        <v>-10.0611</v>
      </c>
      <c r="I131" s="77">
        <v>-317.79622297079999</v>
      </c>
      <c r="J131" s="78">
        <v>2.0299999999999999E-2</v>
      </c>
      <c r="K131" s="78">
        <v>-1E-4</v>
      </c>
    </row>
    <row r="132" spans="2:11">
      <c r="B132" t="s">
        <v>3022</v>
      </c>
      <c r="C132" t="s">
        <v>3024</v>
      </c>
      <c r="D132" t="s">
        <v>123</v>
      </c>
      <c r="E132" t="s">
        <v>102</v>
      </c>
      <c r="F132" t="s">
        <v>274</v>
      </c>
      <c r="G132" s="77">
        <v>1596577.12</v>
      </c>
      <c r="H132" s="77">
        <v>-10.0183</v>
      </c>
      <c r="I132" s="77">
        <v>-159.94988561296</v>
      </c>
      <c r="J132" s="78">
        <v>1.0200000000000001E-2</v>
      </c>
      <c r="K132" s="78">
        <v>-1E-4</v>
      </c>
    </row>
    <row r="133" spans="2:11">
      <c r="B133" t="s">
        <v>3022</v>
      </c>
      <c r="C133" t="s">
        <v>3025</v>
      </c>
      <c r="D133" t="s">
        <v>123</v>
      </c>
      <c r="E133" t="s">
        <v>102</v>
      </c>
      <c r="F133" t="s">
        <v>274</v>
      </c>
      <c r="G133" s="77">
        <v>1562332.56</v>
      </c>
      <c r="H133" s="77">
        <v>-10.0875</v>
      </c>
      <c r="I133" s="77">
        <v>-157.60029699</v>
      </c>
      <c r="J133" s="78">
        <v>1.01E-2</v>
      </c>
      <c r="K133" s="78">
        <v>-1E-4</v>
      </c>
    </row>
    <row r="134" spans="2:11">
      <c r="B134" t="s">
        <v>3026</v>
      </c>
      <c r="C134" t="s">
        <v>3027</v>
      </c>
      <c r="D134" t="s">
        <v>123</v>
      </c>
      <c r="E134" t="s">
        <v>102</v>
      </c>
      <c r="F134" t="s">
        <v>289</v>
      </c>
      <c r="G134" s="77">
        <v>1850600.11</v>
      </c>
      <c r="H134" s="77">
        <v>0.73250000000000004</v>
      </c>
      <c r="I134" s="77">
        <v>13.55564580575</v>
      </c>
      <c r="J134" s="78">
        <v>-8.9999999999999998E-4</v>
      </c>
      <c r="K134" s="78">
        <v>0</v>
      </c>
    </row>
    <row r="135" spans="2:11">
      <c r="B135" t="s">
        <v>3026</v>
      </c>
      <c r="C135" t="s">
        <v>3028</v>
      </c>
      <c r="D135" t="s">
        <v>123</v>
      </c>
      <c r="E135" t="s">
        <v>102</v>
      </c>
      <c r="F135" t="s">
        <v>289</v>
      </c>
      <c r="G135" s="77">
        <v>3703191.18</v>
      </c>
      <c r="H135" s="77">
        <v>0.78590000000000004</v>
      </c>
      <c r="I135" s="77">
        <v>29.103379483619999</v>
      </c>
      <c r="J135" s="78">
        <v>-1.9E-3</v>
      </c>
      <c r="K135" s="78">
        <v>0</v>
      </c>
    </row>
    <row r="136" spans="2:11">
      <c r="B136" t="s">
        <v>3029</v>
      </c>
      <c r="C136" t="s">
        <v>3030</v>
      </c>
      <c r="D136" t="s">
        <v>123</v>
      </c>
      <c r="E136" t="s">
        <v>102</v>
      </c>
      <c r="F136" t="s">
        <v>286</v>
      </c>
      <c r="G136" s="77">
        <v>1419541.85</v>
      </c>
      <c r="H136" s="77">
        <v>0.51249999999999996</v>
      </c>
      <c r="I136" s="77">
        <v>7.2751519812499996</v>
      </c>
      <c r="J136" s="78">
        <v>-5.0000000000000001E-4</v>
      </c>
      <c r="K136" s="78">
        <v>0</v>
      </c>
    </row>
    <row r="137" spans="2:11">
      <c r="B137" t="s">
        <v>3029</v>
      </c>
      <c r="C137" t="s">
        <v>3031</v>
      </c>
      <c r="D137" t="s">
        <v>123</v>
      </c>
      <c r="E137" t="s">
        <v>102</v>
      </c>
      <c r="F137" t="s">
        <v>286</v>
      </c>
      <c r="G137" s="77">
        <v>1105880.3999999999</v>
      </c>
      <c r="H137" s="77">
        <v>0.59309999999999996</v>
      </c>
      <c r="I137" s="77">
        <v>6.5589766524000002</v>
      </c>
      <c r="J137" s="78">
        <v>-4.0000000000000002E-4</v>
      </c>
      <c r="K137" s="78">
        <v>0</v>
      </c>
    </row>
    <row r="138" spans="2:11">
      <c r="B138" t="s">
        <v>3029</v>
      </c>
      <c r="C138" t="s">
        <v>3032</v>
      </c>
      <c r="D138" t="s">
        <v>123</v>
      </c>
      <c r="E138" t="s">
        <v>102</v>
      </c>
      <c r="F138" t="s">
        <v>286</v>
      </c>
      <c r="G138" s="77">
        <v>810321.94</v>
      </c>
      <c r="H138" s="77">
        <v>0.51249999999999996</v>
      </c>
      <c r="I138" s="77">
        <v>4.1528999425000004</v>
      </c>
      <c r="J138" s="78">
        <v>-2.9999999999999997E-4</v>
      </c>
      <c r="K138" s="78">
        <v>0</v>
      </c>
    </row>
    <row r="139" spans="2:11">
      <c r="B139" t="s">
        <v>3029</v>
      </c>
      <c r="C139" t="s">
        <v>3033</v>
      </c>
      <c r="D139" t="s">
        <v>123</v>
      </c>
      <c r="E139" t="s">
        <v>102</v>
      </c>
      <c r="F139" t="s">
        <v>286</v>
      </c>
      <c r="G139" s="77">
        <v>260189.82</v>
      </c>
      <c r="H139" s="77">
        <v>0.5927</v>
      </c>
      <c r="I139" s="77">
        <v>1.54214506314</v>
      </c>
      <c r="J139" s="78">
        <v>-1E-4</v>
      </c>
      <c r="K139" s="78">
        <v>0</v>
      </c>
    </row>
    <row r="140" spans="2:11">
      <c r="B140" t="s">
        <v>3034</v>
      </c>
      <c r="C140" t="s">
        <v>3035</v>
      </c>
      <c r="D140" t="s">
        <v>123</v>
      </c>
      <c r="E140" t="s">
        <v>102</v>
      </c>
      <c r="F140" t="s">
        <v>280</v>
      </c>
      <c r="G140" s="77">
        <v>1386892.39</v>
      </c>
      <c r="H140" s="77">
        <v>-1.5228999999999999</v>
      </c>
      <c r="I140" s="77">
        <v>-21.120984207309998</v>
      </c>
      <c r="J140" s="78">
        <v>1.2999999999999999E-3</v>
      </c>
      <c r="K140" s="78">
        <v>0</v>
      </c>
    </row>
    <row r="141" spans="2:11">
      <c r="B141" t="s">
        <v>3034</v>
      </c>
      <c r="C141" t="s">
        <v>3036</v>
      </c>
      <c r="D141" t="s">
        <v>123</v>
      </c>
      <c r="E141" t="s">
        <v>102</v>
      </c>
      <c r="F141" t="s">
        <v>280</v>
      </c>
      <c r="G141" s="77">
        <v>1358015.7</v>
      </c>
      <c r="H141" s="77">
        <v>-1.5904</v>
      </c>
      <c r="I141" s="77">
        <v>-21.597881692800001</v>
      </c>
      <c r="J141" s="78">
        <v>1.4E-3</v>
      </c>
      <c r="K141" s="78">
        <v>0</v>
      </c>
    </row>
    <row r="142" spans="2:11">
      <c r="B142" t="s">
        <v>3034</v>
      </c>
      <c r="C142" t="s">
        <v>3037</v>
      </c>
      <c r="D142" t="s">
        <v>123</v>
      </c>
      <c r="E142" t="s">
        <v>102</v>
      </c>
      <c r="F142" t="s">
        <v>280</v>
      </c>
      <c r="G142" s="77">
        <v>1948913.86</v>
      </c>
      <c r="H142" s="77">
        <v>-1.464</v>
      </c>
      <c r="I142" s="77">
        <v>-28.532098910399998</v>
      </c>
      <c r="J142" s="78">
        <v>1.8E-3</v>
      </c>
      <c r="K142" s="78">
        <v>0</v>
      </c>
    </row>
    <row r="143" spans="2:11">
      <c r="B143" t="s">
        <v>3038</v>
      </c>
      <c r="C143" t="s">
        <v>3039</v>
      </c>
      <c r="D143" t="s">
        <v>123</v>
      </c>
      <c r="E143" t="s">
        <v>102</v>
      </c>
      <c r="F143" t="s">
        <v>280</v>
      </c>
      <c r="G143" s="77">
        <v>2084916.54</v>
      </c>
      <c r="H143" s="77">
        <v>-1.4476</v>
      </c>
      <c r="I143" s="77">
        <v>-30.181251833040001</v>
      </c>
      <c r="J143" s="78">
        <v>1.9E-3</v>
      </c>
      <c r="K143" s="78">
        <v>0</v>
      </c>
    </row>
    <row r="144" spans="2:11">
      <c r="B144" t="s">
        <v>3038</v>
      </c>
      <c r="C144" t="s">
        <v>3040</v>
      </c>
      <c r="D144" t="s">
        <v>123</v>
      </c>
      <c r="E144" t="s">
        <v>102</v>
      </c>
      <c r="F144" t="s">
        <v>280</v>
      </c>
      <c r="G144" s="77">
        <v>2696759.38</v>
      </c>
      <c r="H144" s="77">
        <v>-1.4195</v>
      </c>
      <c r="I144" s="77">
        <v>-38.280499399100002</v>
      </c>
      <c r="J144" s="78">
        <v>2.3999999999999998E-3</v>
      </c>
      <c r="K144" s="78">
        <v>0</v>
      </c>
    </row>
    <row r="145" spans="2:11">
      <c r="B145" t="s">
        <v>3041</v>
      </c>
      <c r="C145" t="s">
        <v>3042</v>
      </c>
      <c r="D145" t="s">
        <v>123</v>
      </c>
      <c r="E145" t="s">
        <v>102</v>
      </c>
      <c r="F145" t="s">
        <v>280</v>
      </c>
      <c r="G145" s="77">
        <v>342416.51</v>
      </c>
      <c r="H145" s="77">
        <v>-2.7942999999999998</v>
      </c>
      <c r="I145" s="77">
        <v>-9.5681445389299995</v>
      </c>
      <c r="J145" s="78">
        <v>5.9999999999999995E-4</v>
      </c>
      <c r="K145" s="78">
        <v>0</v>
      </c>
    </row>
    <row r="146" spans="2:11">
      <c r="B146" t="s">
        <v>3041</v>
      </c>
      <c r="C146" t="s">
        <v>3043</v>
      </c>
      <c r="D146" t="s">
        <v>123</v>
      </c>
      <c r="E146" t="s">
        <v>102</v>
      </c>
      <c r="F146" t="s">
        <v>280</v>
      </c>
      <c r="G146" s="77">
        <v>2928274.65</v>
      </c>
      <c r="H146" s="77">
        <v>-2.9182999999999999</v>
      </c>
      <c r="I146" s="77">
        <v>-85.455839110949995</v>
      </c>
      <c r="J146" s="78">
        <v>5.4999999999999997E-3</v>
      </c>
      <c r="K146" s="78">
        <v>0</v>
      </c>
    </row>
    <row r="147" spans="2:11">
      <c r="B147" t="s">
        <v>3041</v>
      </c>
      <c r="C147" t="s">
        <v>3044</v>
      </c>
      <c r="D147" t="s">
        <v>123</v>
      </c>
      <c r="E147" t="s">
        <v>102</v>
      </c>
      <c r="F147" t="s">
        <v>280</v>
      </c>
      <c r="G147" s="77">
        <v>993020.67</v>
      </c>
      <c r="H147" s="77">
        <v>-3.0078</v>
      </c>
      <c r="I147" s="77">
        <v>-29.868075712260001</v>
      </c>
      <c r="J147" s="78">
        <v>1.9E-3</v>
      </c>
      <c r="K147" s="78">
        <v>0</v>
      </c>
    </row>
    <row r="148" spans="2:11">
      <c r="B148" t="s">
        <v>3041</v>
      </c>
      <c r="C148" t="s">
        <v>3045</v>
      </c>
      <c r="D148" t="s">
        <v>123</v>
      </c>
      <c r="E148" t="s">
        <v>102</v>
      </c>
      <c r="F148" t="s">
        <v>280</v>
      </c>
      <c r="G148" s="77">
        <v>2132321.37</v>
      </c>
      <c r="H148" s="77">
        <v>-2.7942999999999998</v>
      </c>
      <c r="I148" s="77">
        <v>-59.583456041909997</v>
      </c>
      <c r="J148" s="78">
        <v>3.8E-3</v>
      </c>
      <c r="K148" s="78">
        <v>0</v>
      </c>
    </row>
    <row r="149" spans="2:11">
      <c r="B149" t="s">
        <v>3041</v>
      </c>
      <c r="C149" t="s">
        <v>3046</v>
      </c>
      <c r="D149" t="s">
        <v>123</v>
      </c>
      <c r="E149" t="s">
        <v>102</v>
      </c>
      <c r="F149" t="s">
        <v>280</v>
      </c>
      <c r="G149" s="77">
        <v>1242321.0900000001</v>
      </c>
      <c r="H149" s="77">
        <v>-2.9211</v>
      </c>
      <c r="I149" s="77">
        <v>-36.289441359990001</v>
      </c>
      <c r="J149" s="78">
        <v>2.3E-3</v>
      </c>
      <c r="K149" s="78">
        <v>0</v>
      </c>
    </row>
    <row r="150" spans="2:11">
      <c r="B150" t="s">
        <v>3041</v>
      </c>
      <c r="C150" t="s">
        <v>3047</v>
      </c>
      <c r="D150" t="s">
        <v>123</v>
      </c>
      <c r="E150" t="s">
        <v>102</v>
      </c>
      <c r="F150" t="s">
        <v>280</v>
      </c>
      <c r="G150" s="77">
        <v>1792342.64</v>
      </c>
      <c r="H150" s="77">
        <v>-2.6246999999999998</v>
      </c>
      <c r="I150" s="77">
        <v>-47.043617272079999</v>
      </c>
      <c r="J150" s="78">
        <v>3.0000000000000001E-3</v>
      </c>
      <c r="K150" s="78">
        <v>0</v>
      </c>
    </row>
    <row r="151" spans="2:11">
      <c r="B151" t="s">
        <v>3041</v>
      </c>
      <c r="C151" t="s">
        <v>3048</v>
      </c>
      <c r="D151" t="s">
        <v>123</v>
      </c>
      <c r="E151" t="s">
        <v>102</v>
      </c>
      <c r="F151" t="s">
        <v>280</v>
      </c>
      <c r="G151" s="77">
        <v>2672453.2400000002</v>
      </c>
      <c r="H151" s="77">
        <v>-2.9180999999999999</v>
      </c>
      <c r="I151" s="77">
        <v>-77.984857996439999</v>
      </c>
      <c r="J151" s="78">
        <v>5.0000000000000001E-3</v>
      </c>
      <c r="K151" s="78">
        <v>0</v>
      </c>
    </row>
    <row r="152" spans="2:11">
      <c r="B152" t="s">
        <v>3049</v>
      </c>
      <c r="C152" t="s">
        <v>3050</v>
      </c>
      <c r="D152" t="s">
        <v>123</v>
      </c>
      <c r="E152" t="s">
        <v>102</v>
      </c>
      <c r="F152" t="s">
        <v>280</v>
      </c>
      <c r="G152" s="77">
        <v>1720810.84</v>
      </c>
      <c r="H152" s="77">
        <v>-2.0853999999999999</v>
      </c>
      <c r="I152" s="77">
        <v>-35.885789257360003</v>
      </c>
      <c r="J152" s="78">
        <v>2.3E-3</v>
      </c>
      <c r="K152" s="78">
        <v>0</v>
      </c>
    </row>
    <row r="153" spans="2:11">
      <c r="B153" t="s">
        <v>3049</v>
      </c>
      <c r="C153" t="s">
        <v>3051</v>
      </c>
      <c r="D153" t="s">
        <v>123</v>
      </c>
      <c r="E153" t="s">
        <v>102</v>
      </c>
      <c r="F153" t="s">
        <v>280</v>
      </c>
      <c r="G153" s="77">
        <v>1066757.98</v>
      </c>
      <c r="H153" s="77">
        <v>-2.5484</v>
      </c>
      <c r="I153" s="77">
        <v>-27.185260362320001</v>
      </c>
      <c r="J153" s="78">
        <v>1.6999999999999999E-3</v>
      </c>
      <c r="K153" s="78">
        <v>0</v>
      </c>
    </row>
    <row r="154" spans="2:11">
      <c r="B154" t="s">
        <v>3049</v>
      </c>
      <c r="C154" t="s">
        <v>3052</v>
      </c>
      <c r="D154" t="s">
        <v>123</v>
      </c>
      <c r="E154" t="s">
        <v>102</v>
      </c>
      <c r="F154" t="s">
        <v>280</v>
      </c>
      <c r="G154" s="77">
        <v>1785993.36</v>
      </c>
      <c r="H154" s="77">
        <v>-2.0853999999999999</v>
      </c>
      <c r="I154" s="77">
        <v>-37.245105529440004</v>
      </c>
      <c r="J154" s="78">
        <v>2.3999999999999998E-3</v>
      </c>
      <c r="K154" s="78">
        <v>0</v>
      </c>
    </row>
    <row r="155" spans="2:11">
      <c r="B155" t="s">
        <v>3053</v>
      </c>
      <c r="C155" t="s">
        <v>3054</v>
      </c>
      <c r="D155" t="s">
        <v>123</v>
      </c>
      <c r="E155" t="s">
        <v>102</v>
      </c>
      <c r="F155" t="s">
        <v>280</v>
      </c>
      <c r="G155" s="77">
        <v>1629254.8</v>
      </c>
      <c r="H155" s="77">
        <v>-0.8952</v>
      </c>
      <c r="I155" s="77">
        <v>-14.585088969599999</v>
      </c>
      <c r="J155" s="78">
        <v>8.9999999999999998E-4</v>
      </c>
      <c r="K155" s="78">
        <v>0</v>
      </c>
    </row>
    <row r="156" spans="2:11">
      <c r="B156" t="s">
        <v>3053</v>
      </c>
      <c r="C156" t="s">
        <v>3055</v>
      </c>
      <c r="D156" t="s">
        <v>123</v>
      </c>
      <c r="E156" t="s">
        <v>102</v>
      </c>
      <c r="F156" t="s">
        <v>267</v>
      </c>
      <c r="G156" s="77">
        <v>1437156.73</v>
      </c>
      <c r="H156" s="77">
        <v>-1.6724000000000001</v>
      </c>
      <c r="I156" s="77">
        <v>-24.035009152520001</v>
      </c>
      <c r="J156" s="78">
        <v>1.5E-3</v>
      </c>
      <c r="K156" s="78">
        <v>0</v>
      </c>
    </row>
    <row r="157" spans="2:11">
      <c r="B157" t="s">
        <v>3053</v>
      </c>
      <c r="C157" t="s">
        <v>3056</v>
      </c>
      <c r="D157" t="s">
        <v>123</v>
      </c>
      <c r="E157" t="s">
        <v>102</v>
      </c>
      <c r="F157" t="s">
        <v>267</v>
      </c>
      <c r="G157" s="77">
        <v>1797939.14</v>
      </c>
      <c r="H157" s="77">
        <v>-1.5880000000000001</v>
      </c>
      <c r="I157" s="77">
        <v>-28.551273543200001</v>
      </c>
      <c r="J157" s="78">
        <v>1.8E-3</v>
      </c>
      <c r="K157" s="78">
        <v>0</v>
      </c>
    </row>
    <row r="158" spans="2:11">
      <c r="B158" t="s">
        <v>3053</v>
      </c>
      <c r="C158" t="s">
        <v>3057</v>
      </c>
      <c r="D158" t="s">
        <v>123</v>
      </c>
      <c r="E158" t="s">
        <v>102</v>
      </c>
      <c r="F158" t="s">
        <v>280</v>
      </c>
      <c r="G158" s="77">
        <v>1556940.72</v>
      </c>
      <c r="H158" s="77">
        <v>-3.3679000000000001</v>
      </c>
      <c r="I158" s="77">
        <v>-52.436206508879998</v>
      </c>
      <c r="J158" s="78">
        <v>3.3999999999999998E-3</v>
      </c>
      <c r="K158" s="78">
        <v>0</v>
      </c>
    </row>
    <row r="159" spans="2:11">
      <c r="B159" t="s">
        <v>3058</v>
      </c>
      <c r="C159" t="s">
        <v>3059</v>
      </c>
      <c r="D159" t="s">
        <v>123</v>
      </c>
      <c r="E159" t="s">
        <v>102</v>
      </c>
      <c r="F159" t="s">
        <v>289</v>
      </c>
      <c r="G159" s="77">
        <v>1536558.14</v>
      </c>
      <c r="H159" s="77">
        <v>-3.2389000000000001</v>
      </c>
      <c r="I159" s="77">
        <v>-49.767581596459998</v>
      </c>
      <c r="J159" s="78">
        <v>3.2000000000000002E-3</v>
      </c>
      <c r="K159" s="78">
        <v>0</v>
      </c>
    </row>
    <row r="160" spans="2:11">
      <c r="B160" t="s">
        <v>3058</v>
      </c>
      <c r="C160" t="s">
        <v>3060</v>
      </c>
      <c r="D160" t="s">
        <v>123</v>
      </c>
      <c r="E160" t="s">
        <v>102</v>
      </c>
      <c r="F160" t="s">
        <v>289</v>
      </c>
      <c r="G160" s="77">
        <v>1842833.89</v>
      </c>
      <c r="H160" s="77">
        <v>-3.2968999999999999</v>
      </c>
      <c r="I160" s="77">
        <v>-60.756390519409997</v>
      </c>
      <c r="J160" s="78">
        <v>3.8999999999999998E-3</v>
      </c>
      <c r="K160" s="78">
        <v>0</v>
      </c>
    </row>
    <row r="161" spans="2:11">
      <c r="B161" t="s">
        <v>3058</v>
      </c>
      <c r="C161" t="s">
        <v>3061</v>
      </c>
      <c r="D161" t="s">
        <v>123</v>
      </c>
      <c r="E161" t="s">
        <v>102</v>
      </c>
      <c r="F161" t="s">
        <v>274</v>
      </c>
      <c r="G161" s="77">
        <v>1536525.7</v>
      </c>
      <c r="H161" s="77">
        <v>-7.1517999999999997</v>
      </c>
      <c r="I161" s="77">
        <v>-109.8892450126</v>
      </c>
      <c r="J161" s="78">
        <v>7.0000000000000001E-3</v>
      </c>
      <c r="K161" s="78">
        <v>0</v>
      </c>
    </row>
    <row r="162" spans="2:11">
      <c r="B162" t="s">
        <v>3058</v>
      </c>
      <c r="C162" t="s">
        <v>3062</v>
      </c>
      <c r="D162" t="s">
        <v>123</v>
      </c>
      <c r="E162" t="s">
        <v>102</v>
      </c>
      <c r="F162" t="s">
        <v>274</v>
      </c>
      <c r="G162" s="77">
        <v>1572273.44</v>
      </c>
      <c r="H162" s="77">
        <v>-7.0425000000000004</v>
      </c>
      <c r="I162" s="77">
        <v>-110.727357012</v>
      </c>
      <c r="J162" s="78">
        <v>7.1000000000000004E-3</v>
      </c>
      <c r="K162" s="78">
        <v>0</v>
      </c>
    </row>
    <row r="163" spans="2:11">
      <c r="B163" t="s">
        <v>3058</v>
      </c>
      <c r="C163" t="s">
        <v>3063</v>
      </c>
      <c r="D163" t="s">
        <v>123</v>
      </c>
      <c r="E163" t="s">
        <v>102</v>
      </c>
      <c r="F163" t="s">
        <v>274</v>
      </c>
      <c r="G163" s="77">
        <v>682900.31</v>
      </c>
      <c r="H163" s="77">
        <v>-7.1517999999999997</v>
      </c>
      <c r="I163" s="77">
        <v>-48.839664370580003</v>
      </c>
      <c r="J163" s="78">
        <v>3.0999999999999999E-3</v>
      </c>
      <c r="K163" s="78">
        <v>0</v>
      </c>
    </row>
    <row r="164" spans="2:11">
      <c r="B164" t="s">
        <v>3058</v>
      </c>
      <c r="C164" t="s">
        <v>3064</v>
      </c>
      <c r="D164" t="s">
        <v>123</v>
      </c>
      <c r="E164" t="s">
        <v>102</v>
      </c>
      <c r="F164" t="s">
        <v>274</v>
      </c>
      <c r="G164" s="77">
        <v>1230510.7</v>
      </c>
      <c r="H164" s="77">
        <v>-7.0393999999999997</v>
      </c>
      <c r="I164" s="77">
        <v>-86.620570215800001</v>
      </c>
      <c r="J164" s="78">
        <v>5.4999999999999997E-3</v>
      </c>
      <c r="K164" s="78">
        <v>0</v>
      </c>
    </row>
    <row r="165" spans="2:11">
      <c r="B165" t="s">
        <v>3058</v>
      </c>
      <c r="C165" t="s">
        <v>3065</v>
      </c>
      <c r="D165" t="s">
        <v>123</v>
      </c>
      <c r="E165" t="s">
        <v>102</v>
      </c>
      <c r="F165" t="s">
        <v>289</v>
      </c>
      <c r="G165" s="77">
        <v>2141247.7200000002</v>
      </c>
      <c r="H165" s="77">
        <v>-3.2389000000000001</v>
      </c>
      <c r="I165" s="77">
        <v>-69.352872403079999</v>
      </c>
      <c r="J165" s="78">
        <v>4.4000000000000003E-3</v>
      </c>
      <c r="K165" s="78">
        <v>0</v>
      </c>
    </row>
    <row r="166" spans="2:11">
      <c r="B166" t="s">
        <v>3066</v>
      </c>
      <c r="C166" t="s">
        <v>3067</v>
      </c>
      <c r="D166" t="s">
        <v>123</v>
      </c>
      <c r="E166" t="s">
        <v>102</v>
      </c>
      <c r="F166" t="s">
        <v>280</v>
      </c>
      <c r="G166" s="77">
        <v>505999.53</v>
      </c>
      <c r="H166" s="77">
        <v>-4.3322000000000003</v>
      </c>
      <c r="I166" s="77">
        <v>-21.920911638660002</v>
      </c>
      <c r="J166" s="78">
        <v>1.4E-3</v>
      </c>
      <c r="K166" s="78">
        <v>0</v>
      </c>
    </row>
    <row r="167" spans="2:11">
      <c r="B167" t="s">
        <v>3066</v>
      </c>
      <c r="C167" t="s">
        <v>3068</v>
      </c>
      <c r="D167" t="s">
        <v>123</v>
      </c>
      <c r="E167" t="s">
        <v>102</v>
      </c>
      <c r="F167" t="s">
        <v>280</v>
      </c>
      <c r="G167" s="77">
        <v>1440262.63</v>
      </c>
      <c r="H167" s="77">
        <v>-1.4477</v>
      </c>
      <c r="I167" s="77">
        <v>-20.850682094509999</v>
      </c>
      <c r="J167" s="78">
        <v>1.2999999999999999E-3</v>
      </c>
      <c r="K167" s="78">
        <v>0</v>
      </c>
    </row>
    <row r="168" spans="2:11">
      <c r="B168" t="s">
        <v>3066</v>
      </c>
      <c r="C168" t="s">
        <v>3069</v>
      </c>
      <c r="D168" t="s">
        <v>123</v>
      </c>
      <c r="E168" t="s">
        <v>102</v>
      </c>
      <c r="F168" t="s">
        <v>280</v>
      </c>
      <c r="G168" s="77">
        <v>595696.13</v>
      </c>
      <c r="H168" s="77">
        <v>-4.2432999999999996</v>
      </c>
      <c r="I168" s="77">
        <v>-25.277173884290001</v>
      </c>
      <c r="J168" s="78">
        <v>1.6000000000000001E-3</v>
      </c>
      <c r="K168" s="78">
        <v>0</v>
      </c>
    </row>
    <row r="169" spans="2:11">
      <c r="B169" t="s">
        <v>3066</v>
      </c>
      <c r="C169" t="s">
        <v>3070</v>
      </c>
      <c r="D169" t="s">
        <v>123</v>
      </c>
      <c r="E169" t="s">
        <v>102</v>
      </c>
      <c r="F169" t="s">
        <v>280</v>
      </c>
      <c r="G169" s="77">
        <v>1750554.22</v>
      </c>
      <c r="H169" s="77">
        <v>-4.3322000000000003</v>
      </c>
      <c r="I169" s="77">
        <v>-75.837509918839999</v>
      </c>
      <c r="J169" s="78">
        <v>4.7999999999999996E-3</v>
      </c>
      <c r="K169" s="78">
        <v>0</v>
      </c>
    </row>
    <row r="170" spans="2:11">
      <c r="B170" t="s">
        <v>3066</v>
      </c>
      <c r="C170" t="s">
        <v>3071</v>
      </c>
      <c r="D170" t="s">
        <v>123</v>
      </c>
      <c r="E170" t="s">
        <v>102</v>
      </c>
      <c r="F170" t="s">
        <v>280</v>
      </c>
      <c r="G170" s="77">
        <v>701615.36</v>
      </c>
      <c r="H170" s="77">
        <v>-4.125</v>
      </c>
      <c r="I170" s="77">
        <v>-28.941633599999999</v>
      </c>
      <c r="J170" s="78">
        <v>1.8E-3</v>
      </c>
      <c r="K170" s="78">
        <v>0</v>
      </c>
    </row>
    <row r="171" spans="2:11">
      <c r="B171" t="s">
        <v>3066</v>
      </c>
      <c r="C171" t="s">
        <v>3072</v>
      </c>
      <c r="D171" t="s">
        <v>123</v>
      </c>
      <c r="E171" t="s">
        <v>102</v>
      </c>
      <c r="F171" t="s">
        <v>280</v>
      </c>
      <c r="G171" s="77">
        <v>679853.67</v>
      </c>
      <c r="H171" s="77">
        <v>-1.4477</v>
      </c>
      <c r="I171" s="77">
        <v>-9.8422415805900005</v>
      </c>
      <c r="J171" s="78">
        <v>5.9999999999999995E-4</v>
      </c>
      <c r="K171" s="78">
        <v>0</v>
      </c>
    </row>
    <row r="172" spans="2:11">
      <c r="B172" t="s">
        <v>3066</v>
      </c>
      <c r="C172" t="s">
        <v>3073</v>
      </c>
      <c r="D172" t="s">
        <v>123</v>
      </c>
      <c r="E172" t="s">
        <v>102</v>
      </c>
      <c r="F172" t="s">
        <v>280</v>
      </c>
      <c r="G172" s="77">
        <v>564771.26</v>
      </c>
      <c r="H172" s="77">
        <v>-1.4473</v>
      </c>
      <c r="I172" s="77">
        <v>-8.1739344459800005</v>
      </c>
      <c r="J172" s="78">
        <v>5.0000000000000001E-4</v>
      </c>
      <c r="K172" s="78">
        <v>0</v>
      </c>
    </row>
    <row r="173" spans="2:11">
      <c r="B173" t="s">
        <v>3074</v>
      </c>
      <c r="C173" t="s">
        <v>3075</v>
      </c>
      <c r="D173" t="s">
        <v>123</v>
      </c>
      <c r="E173" t="s">
        <v>102</v>
      </c>
      <c r="F173" t="s">
        <v>289</v>
      </c>
      <c r="G173" s="77">
        <v>2110206.5099999998</v>
      </c>
      <c r="H173" s="77">
        <v>-0.64480000000000004</v>
      </c>
      <c r="I173" s="77">
        <v>-13.606611576480001</v>
      </c>
      <c r="J173" s="78">
        <v>8.9999999999999998E-4</v>
      </c>
      <c r="K173" s="78">
        <v>0</v>
      </c>
    </row>
    <row r="174" spans="2:11">
      <c r="B174" t="s">
        <v>3074</v>
      </c>
      <c r="C174" t="s">
        <v>3076</v>
      </c>
      <c r="D174" t="s">
        <v>123</v>
      </c>
      <c r="E174" t="s">
        <v>102</v>
      </c>
      <c r="F174" t="s">
        <v>289</v>
      </c>
      <c r="G174" s="77">
        <v>5397903.2699999996</v>
      </c>
      <c r="H174" s="77">
        <v>-0.61180000000000001</v>
      </c>
      <c r="I174" s="77">
        <v>-33.024372205859997</v>
      </c>
      <c r="J174" s="78">
        <v>2.0999999999999999E-3</v>
      </c>
      <c r="K174" s="78">
        <v>0</v>
      </c>
    </row>
    <row r="175" spans="2:11">
      <c r="B175" t="s">
        <v>3074</v>
      </c>
      <c r="C175" t="s">
        <v>3077</v>
      </c>
      <c r="D175" t="s">
        <v>123</v>
      </c>
      <c r="E175" t="s">
        <v>102</v>
      </c>
      <c r="F175" t="s">
        <v>289</v>
      </c>
      <c r="G175" s="77">
        <v>1278695.99</v>
      </c>
      <c r="H175" s="77">
        <v>-0.55700000000000005</v>
      </c>
      <c r="I175" s="77">
        <v>-7.1223366642999997</v>
      </c>
      <c r="J175" s="78">
        <v>5.0000000000000001E-4</v>
      </c>
      <c r="K175" s="78">
        <v>0</v>
      </c>
    </row>
    <row r="176" spans="2:11">
      <c r="B176" t="s">
        <v>3078</v>
      </c>
      <c r="C176" t="s">
        <v>3079</v>
      </c>
      <c r="D176" t="s">
        <v>123</v>
      </c>
      <c r="E176" t="s">
        <v>102</v>
      </c>
      <c r="F176" t="s">
        <v>289</v>
      </c>
      <c r="G176" s="77">
        <v>2061404.97</v>
      </c>
      <c r="H176" s="77">
        <v>-2.5996999999999999</v>
      </c>
      <c r="I176" s="77">
        <v>-53.590345005090001</v>
      </c>
      <c r="J176" s="78">
        <v>3.3999999999999998E-3</v>
      </c>
      <c r="K176" s="78">
        <v>0</v>
      </c>
    </row>
    <row r="177" spans="2:11">
      <c r="B177" t="s">
        <v>3078</v>
      </c>
      <c r="C177" t="s">
        <v>3080</v>
      </c>
      <c r="D177" t="s">
        <v>123</v>
      </c>
      <c r="E177" t="s">
        <v>102</v>
      </c>
      <c r="F177" t="s">
        <v>274</v>
      </c>
      <c r="G177" s="77">
        <v>5295563.3899999997</v>
      </c>
      <c r="H177" s="77">
        <v>-7.0839999999999996</v>
      </c>
      <c r="I177" s="77">
        <v>-375.13771054760002</v>
      </c>
      <c r="J177" s="78">
        <v>2.4E-2</v>
      </c>
      <c r="K177" s="78">
        <v>-1E-4</v>
      </c>
    </row>
    <row r="178" spans="2:11">
      <c r="B178" t="s">
        <v>3081</v>
      </c>
      <c r="C178" t="s">
        <v>3082</v>
      </c>
      <c r="D178" t="s">
        <v>123</v>
      </c>
      <c r="E178" t="s">
        <v>102</v>
      </c>
      <c r="F178" t="s">
        <v>289</v>
      </c>
      <c r="G178" s="77">
        <v>2502411.5299999998</v>
      </c>
      <c r="H178" s="77">
        <v>-2.7641</v>
      </c>
      <c r="I178" s="77">
        <v>-69.169157100730004</v>
      </c>
      <c r="J178" s="78">
        <v>4.4000000000000003E-3</v>
      </c>
      <c r="K178" s="78">
        <v>0</v>
      </c>
    </row>
    <row r="179" spans="2:11">
      <c r="B179" t="s">
        <v>3081</v>
      </c>
      <c r="C179" t="s">
        <v>3083</v>
      </c>
      <c r="D179" t="s">
        <v>123</v>
      </c>
      <c r="E179" t="s">
        <v>102</v>
      </c>
      <c r="F179" t="s">
        <v>289</v>
      </c>
      <c r="G179" s="77">
        <v>1429511.43</v>
      </c>
      <c r="H179" s="77">
        <v>-2.7955999999999999</v>
      </c>
      <c r="I179" s="77">
        <v>-39.963421537080002</v>
      </c>
      <c r="J179" s="78">
        <v>2.5999999999999999E-3</v>
      </c>
      <c r="K179" s="78">
        <v>0</v>
      </c>
    </row>
    <row r="180" spans="2:11">
      <c r="B180" t="s">
        <v>3081</v>
      </c>
      <c r="C180" t="s">
        <v>3084</v>
      </c>
      <c r="D180" t="s">
        <v>123</v>
      </c>
      <c r="E180" t="s">
        <v>102</v>
      </c>
      <c r="F180" t="s">
        <v>289</v>
      </c>
      <c r="G180" s="77">
        <v>449990.33</v>
      </c>
      <c r="H180" s="77">
        <v>-2.7641</v>
      </c>
      <c r="I180" s="77">
        <v>-12.438182711530001</v>
      </c>
      <c r="J180" s="78">
        <v>8.0000000000000004E-4</v>
      </c>
      <c r="K180" s="78">
        <v>0</v>
      </c>
    </row>
    <row r="181" spans="2:11">
      <c r="B181" t="s">
        <v>3085</v>
      </c>
      <c r="C181" t="s">
        <v>3086</v>
      </c>
      <c r="D181" t="s">
        <v>123</v>
      </c>
      <c r="E181" t="s">
        <v>102</v>
      </c>
      <c r="F181" t="s">
        <v>277</v>
      </c>
      <c r="G181" s="77">
        <v>975887.07</v>
      </c>
      <c r="H181" s="77">
        <v>-8.3573000000000004</v>
      </c>
      <c r="I181" s="77">
        <v>-81.557810101109993</v>
      </c>
      <c r="J181" s="78">
        <v>5.1999999999999998E-3</v>
      </c>
      <c r="K181" s="78">
        <v>0</v>
      </c>
    </row>
    <row r="182" spans="2:11">
      <c r="B182" t="s">
        <v>3085</v>
      </c>
      <c r="C182" t="s">
        <v>3087</v>
      </c>
      <c r="D182" t="s">
        <v>123</v>
      </c>
      <c r="E182" t="s">
        <v>102</v>
      </c>
      <c r="F182" t="s">
        <v>277</v>
      </c>
      <c r="G182" s="77">
        <v>1249847.93</v>
      </c>
      <c r="H182" s="77">
        <v>-8.2997999999999994</v>
      </c>
      <c r="I182" s="77">
        <v>-103.73487849414001</v>
      </c>
      <c r="J182" s="78">
        <v>6.6E-3</v>
      </c>
      <c r="K182" s="78">
        <v>0</v>
      </c>
    </row>
    <row r="183" spans="2:11">
      <c r="B183" t="s">
        <v>3085</v>
      </c>
      <c r="C183" t="s">
        <v>3088</v>
      </c>
      <c r="D183" t="s">
        <v>123</v>
      </c>
      <c r="E183" t="s">
        <v>102</v>
      </c>
      <c r="F183" t="s">
        <v>277</v>
      </c>
      <c r="G183" s="77">
        <v>2430846.37</v>
      </c>
      <c r="H183" s="77">
        <v>-8.3573000000000004</v>
      </c>
      <c r="I183" s="77">
        <v>-203.15312368001</v>
      </c>
      <c r="J183" s="78">
        <v>1.2999999999999999E-2</v>
      </c>
      <c r="K183" s="78">
        <v>-1E-4</v>
      </c>
    </row>
    <row r="184" spans="2:11">
      <c r="B184" t="s">
        <v>3085</v>
      </c>
      <c r="C184" t="s">
        <v>3089</v>
      </c>
      <c r="D184" t="s">
        <v>123</v>
      </c>
      <c r="E184" t="s">
        <v>102</v>
      </c>
      <c r="F184" t="s">
        <v>277</v>
      </c>
      <c r="G184" s="77">
        <v>1519950.93</v>
      </c>
      <c r="H184" s="77">
        <v>-8.3094000000000001</v>
      </c>
      <c r="I184" s="77">
        <v>-126.29880257742001</v>
      </c>
      <c r="J184" s="78">
        <v>8.0999999999999996E-3</v>
      </c>
      <c r="K184" s="78">
        <v>0</v>
      </c>
    </row>
    <row r="185" spans="2:11">
      <c r="B185" t="s">
        <v>3085</v>
      </c>
      <c r="C185" t="s">
        <v>3090</v>
      </c>
      <c r="D185" t="s">
        <v>123</v>
      </c>
      <c r="E185" t="s">
        <v>102</v>
      </c>
      <c r="F185" t="s">
        <v>277</v>
      </c>
      <c r="G185" s="77">
        <v>2126022.91</v>
      </c>
      <c r="H185" s="77">
        <v>-8.2997999999999994</v>
      </c>
      <c r="I185" s="77">
        <v>-176.45564948417999</v>
      </c>
      <c r="J185" s="78">
        <v>1.1299999999999999E-2</v>
      </c>
      <c r="K185" s="78">
        <v>-1E-4</v>
      </c>
    </row>
    <row r="186" spans="2:11">
      <c r="B186" t="s">
        <v>3085</v>
      </c>
      <c r="C186" t="s">
        <v>3091</v>
      </c>
      <c r="D186" t="s">
        <v>123</v>
      </c>
      <c r="E186" t="s">
        <v>102</v>
      </c>
      <c r="F186" t="s">
        <v>277</v>
      </c>
      <c r="G186" s="77">
        <v>1785701.36</v>
      </c>
      <c r="H186" s="77">
        <v>-8.3094000000000001</v>
      </c>
      <c r="I186" s="77">
        <v>-148.38106880783999</v>
      </c>
      <c r="J186" s="78">
        <v>9.4999999999999998E-3</v>
      </c>
      <c r="K186" s="78">
        <v>-1E-4</v>
      </c>
    </row>
    <row r="187" spans="2:11">
      <c r="B187" t="s">
        <v>3092</v>
      </c>
      <c r="C187" t="s">
        <v>3093</v>
      </c>
      <c r="D187" t="s">
        <v>123</v>
      </c>
      <c r="E187" t="s">
        <v>102</v>
      </c>
      <c r="F187" t="s">
        <v>289</v>
      </c>
      <c r="G187" s="77">
        <v>692889.89</v>
      </c>
      <c r="H187" s="77">
        <v>-2.1671999999999998</v>
      </c>
      <c r="I187" s="77">
        <v>-15.01630969608</v>
      </c>
      <c r="J187" s="78">
        <v>1E-3</v>
      </c>
      <c r="K187" s="78">
        <v>0</v>
      </c>
    </row>
    <row r="188" spans="2:11">
      <c r="B188" t="s">
        <v>3092</v>
      </c>
      <c r="C188" t="s">
        <v>3094</v>
      </c>
      <c r="D188" t="s">
        <v>123</v>
      </c>
      <c r="E188" t="s">
        <v>102</v>
      </c>
      <c r="F188" t="s">
        <v>289</v>
      </c>
      <c r="G188" s="77">
        <v>359468.37</v>
      </c>
      <c r="H188" s="77">
        <v>-2.1955</v>
      </c>
      <c r="I188" s="77">
        <v>-7.8921280633500004</v>
      </c>
      <c r="J188" s="78">
        <v>5.0000000000000001E-4</v>
      </c>
      <c r="K188" s="78">
        <v>0</v>
      </c>
    </row>
    <row r="189" spans="2:11">
      <c r="B189" t="s">
        <v>3092</v>
      </c>
      <c r="C189" t="s">
        <v>3095</v>
      </c>
      <c r="D189" t="s">
        <v>123</v>
      </c>
      <c r="E189" t="s">
        <v>102</v>
      </c>
      <c r="F189" t="s">
        <v>289</v>
      </c>
      <c r="G189" s="77">
        <v>1977623.55</v>
      </c>
      <c r="H189" s="77">
        <v>-2.1671999999999998</v>
      </c>
      <c r="I189" s="77">
        <v>-42.859057575599998</v>
      </c>
      <c r="J189" s="78">
        <v>2.7000000000000001E-3</v>
      </c>
      <c r="K189" s="78">
        <v>0</v>
      </c>
    </row>
    <row r="190" spans="2:11">
      <c r="B190" t="s">
        <v>3092</v>
      </c>
      <c r="C190" t="s">
        <v>3096</v>
      </c>
      <c r="D190" t="s">
        <v>123</v>
      </c>
      <c r="E190" t="s">
        <v>102</v>
      </c>
      <c r="F190" t="s">
        <v>289</v>
      </c>
      <c r="G190" s="77">
        <v>3777553.65</v>
      </c>
      <c r="H190" s="77">
        <v>-2.1107</v>
      </c>
      <c r="I190" s="77">
        <v>-79.732824890550006</v>
      </c>
      <c r="J190" s="78">
        <v>5.1000000000000004E-3</v>
      </c>
      <c r="K190" s="78">
        <v>0</v>
      </c>
    </row>
    <row r="191" spans="2:11">
      <c r="B191" t="s">
        <v>3092</v>
      </c>
      <c r="C191" t="s">
        <v>3097</v>
      </c>
      <c r="D191" t="s">
        <v>123</v>
      </c>
      <c r="E191" t="s">
        <v>102</v>
      </c>
      <c r="F191" t="s">
        <v>289</v>
      </c>
      <c r="G191" s="77">
        <v>2609017.64</v>
      </c>
      <c r="H191" s="77">
        <v>-2.2238000000000002</v>
      </c>
      <c r="I191" s="77">
        <v>-58.019334278320002</v>
      </c>
      <c r="J191" s="78">
        <v>3.7000000000000002E-3</v>
      </c>
      <c r="K191" s="78">
        <v>0</v>
      </c>
    </row>
    <row r="192" spans="2:11">
      <c r="B192" t="s">
        <v>3092</v>
      </c>
      <c r="C192" t="s">
        <v>3098</v>
      </c>
      <c r="D192" t="s">
        <v>123</v>
      </c>
      <c r="E192" t="s">
        <v>102</v>
      </c>
      <c r="F192" t="s">
        <v>289</v>
      </c>
      <c r="G192" s="77">
        <v>2537254.7799999998</v>
      </c>
      <c r="H192" s="77">
        <v>-2.1956000000000002</v>
      </c>
      <c r="I192" s="77">
        <v>-55.707965949680002</v>
      </c>
      <c r="J192" s="78">
        <v>3.5999999999999999E-3</v>
      </c>
      <c r="K192" s="78">
        <v>0</v>
      </c>
    </row>
    <row r="193" spans="2:11">
      <c r="B193" t="s">
        <v>3099</v>
      </c>
      <c r="C193" t="s">
        <v>3100</v>
      </c>
      <c r="D193" t="s">
        <v>123</v>
      </c>
      <c r="E193" t="s">
        <v>102</v>
      </c>
      <c r="F193" t="s">
        <v>277</v>
      </c>
      <c r="G193" s="77">
        <v>1295504.5900000001</v>
      </c>
      <c r="H193" s="77">
        <v>-8.8268000000000004</v>
      </c>
      <c r="I193" s="77">
        <v>-114.35159915011999</v>
      </c>
      <c r="J193" s="78">
        <v>7.3000000000000001E-3</v>
      </c>
      <c r="K193" s="78">
        <v>0</v>
      </c>
    </row>
    <row r="194" spans="2:11">
      <c r="B194" t="s">
        <v>3099</v>
      </c>
      <c r="C194" t="s">
        <v>3101</v>
      </c>
      <c r="D194" t="s">
        <v>123</v>
      </c>
      <c r="E194" t="s">
        <v>102</v>
      </c>
      <c r="F194" t="s">
        <v>277</v>
      </c>
      <c r="G194" s="77">
        <v>1680721.19</v>
      </c>
      <c r="H194" s="77">
        <v>-8.8268000000000004</v>
      </c>
      <c r="I194" s="77">
        <v>-148.35389799891999</v>
      </c>
      <c r="J194" s="78">
        <v>9.4999999999999998E-3</v>
      </c>
      <c r="K194" s="78">
        <v>-1E-4</v>
      </c>
    </row>
    <row r="195" spans="2:11">
      <c r="B195" t="s">
        <v>3099</v>
      </c>
      <c r="C195" t="s">
        <v>3102</v>
      </c>
      <c r="D195" t="s">
        <v>123</v>
      </c>
      <c r="E195" t="s">
        <v>102</v>
      </c>
      <c r="F195" t="s">
        <v>277</v>
      </c>
      <c r="G195" s="77">
        <v>2082180.96</v>
      </c>
      <c r="H195" s="77">
        <v>-8.9268000000000001</v>
      </c>
      <c r="I195" s="77">
        <v>-185.87212993727999</v>
      </c>
      <c r="J195" s="78">
        <v>1.1900000000000001E-2</v>
      </c>
      <c r="K195" s="78">
        <v>-1E-4</v>
      </c>
    </row>
    <row r="196" spans="2:11">
      <c r="B196" t="s">
        <v>3099</v>
      </c>
      <c r="C196" t="s">
        <v>3103</v>
      </c>
      <c r="D196" t="s">
        <v>123</v>
      </c>
      <c r="E196" t="s">
        <v>102</v>
      </c>
      <c r="F196" t="s">
        <v>277</v>
      </c>
      <c r="G196" s="77">
        <v>422786.16</v>
      </c>
      <c r="H196" s="77">
        <v>-8.9138999999999999</v>
      </c>
      <c r="I196" s="77">
        <v>-37.686735516239999</v>
      </c>
      <c r="J196" s="78">
        <v>2.3999999999999998E-3</v>
      </c>
      <c r="K196" s="78">
        <v>0</v>
      </c>
    </row>
    <row r="197" spans="2:11">
      <c r="B197" t="s">
        <v>3099</v>
      </c>
      <c r="C197" t="s">
        <v>3104</v>
      </c>
      <c r="D197" t="s">
        <v>123</v>
      </c>
      <c r="E197" t="s">
        <v>102</v>
      </c>
      <c r="F197" t="s">
        <v>277</v>
      </c>
      <c r="G197" s="77">
        <v>4254677.2699999996</v>
      </c>
      <c r="H197" s="77">
        <v>-8.2273999999999994</v>
      </c>
      <c r="I197" s="77">
        <v>-350.04931771198</v>
      </c>
      <c r="J197" s="78">
        <v>2.24E-2</v>
      </c>
      <c r="K197" s="78">
        <v>-1E-4</v>
      </c>
    </row>
    <row r="198" spans="2:11">
      <c r="B198" t="s">
        <v>3105</v>
      </c>
      <c r="C198" t="s">
        <v>3106</v>
      </c>
      <c r="D198" t="s">
        <v>123</v>
      </c>
      <c r="E198" t="s">
        <v>102</v>
      </c>
      <c r="F198" t="s">
        <v>289</v>
      </c>
      <c r="G198" s="77">
        <v>2514974.48</v>
      </c>
      <c r="H198" s="77">
        <v>-2.7366999999999999</v>
      </c>
      <c r="I198" s="77">
        <v>-68.827306594160007</v>
      </c>
      <c r="J198" s="78">
        <v>4.4000000000000003E-3</v>
      </c>
      <c r="K198" s="78">
        <v>0</v>
      </c>
    </row>
    <row r="199" spans="2:11">
      <c r="B199" t="s">
        <v>3107</v>
      </c>
      <c r="C199" t="s">
        <v>3108</v>
      </c>
      <c r="D199" t="s">
        <v>123</v>
      </c>
      <c r="E199" t="s">
        <v>102</v>
      </c>
      <c r="F199" t="s">
        <v>280</v>
      </c>
      <c r="G199" s="77">
        <v>2458092.69</v>
      </c>
      <c r="H199" s="77">
        <v>-3.9994000000000001</v>
      </c>
      <c r="I199" s="77">
        <v>-98.30895904386</v>
      </c>
      <c r="J199" s="78">
        <v>6.3E-3</v>
      </c>
      <c r="K199" s="78">
        <v>0</v>
      </c>
    </row>
    <row r="200" spans="2:11">
      <c r="B200" t="s">
        <v>3107</v>
      </c>
      <c r="C200" t="s">
        <v>3109</v>
      </c>
      <c r="D200" t="s">
        <v>123</v>
      </c>
      <c r="E200" t="s">
        <v>102</v>
      </c>
      <c r="F200" t="s">
        <v>280</v>
      </c>
      <c r="G200" s="77">
        <v>1054214.9099999999</v>
      </c>
      <c r="H200" s="77">
        <v>-3.9258000000000002</v>
      </c>
      <c r="I200" s="77">
        <v>-41.386368936780002</v>
      </c>
      <c r="J200" s="78">
        <v>2.5999999999999999E-3</v>
      </c>
      <c r="K200" s="78">
        <v>0</v>
      </c>
    </row>
    <row r="201" spans="2:11">
      <c r="B201" t="s">
        <v>3110</v>
      </c>
      <c r="C201" t="s">
        <v>3111</v>
      </c>
      <c r="D201" t="s">
        <v>123</v>
      </c>
      <c r="E201" t="s">
        <v>102</v>
      </c>
      <c r="F201" t="s">
        <v>280</v>
      </c>
      <c r="G201" s="77">
        <v>845490.64</v>
      </c>
      <c r="H201" s="77">
        <v>-4.0381</v>
      </c>
      <c r="I201" s="77">
        <v>-34.14175753384</v>
      </c>
      <c r="J201" s="78">
        <v>2.2000000000000001E-3</v>
      </c>
      <c r="K201" s="78">
        <v>0</v>
      </c>
    </row>
    <row r="202" spans="2:11">
      <c r="B202" t="s">
        <v>3110</v>
      </c>
      <c r="C202" t="s">
        <v>3112</v>
      </c>
      <c r="D202" t="s">
        <v>123</v>
      </c>
      <c r="E202" t="s">
        <v>102</v>
      </c>
      <c r="F202" t="s">
        <v>280</v>
      </c>
      <c r="G202" s="77">
        <v>596711.52</v>
      </c>
      <c r="H202" s="77">
        <v>-4.0381999999999998</v>
      </c>
      <c r="I202" s="77">
        <v>-24.09640460064</v>
      </c>
      <c r="J202" s="78">
        <v>1.5E-3</v>
      </c>
      <c r="K202" s="78">
        <v>0</v>
      </c>
    </row>
    <row r="203" spans="2:11">
      <c r="B203" t="s">
        <v>3110</v>
      </c>
      <c r="C203" t="s">
        <v>3113</v>
      </c>
      <c r="D203" t="s">
        <v>123</v>
      </c>
      <c r="E203" t="s">
        <v>102</v>
      </c>
      <c r="F203" t="s">
        <v>280</v>
      </c>
      <c r="G203" s="77">
        <v>2985249.92</v>
      </c>
      <c r="H203" s="77">
        <v>-3.9792000000000001</v>
      </c>
      <c r="I203" s="77">
        <v>-118.78906481664001</v>
      </c>
      <c r="J203" s="78">
        <v>7.6E-3</v>
      </c>
      <c r="K203" s="78">
        <v>0</v>
      </c>
    </row>
    <row r="204" spans="2:11">
      <c r="B204" t="s">
        <v>3114</v>
      </c>
      <c r="C204" t="s">
        <v>3115</v>
      </c>
      <c r="D204" t="s">
        <v>123</v>
      </c>
      <c r="E204" t="s">
        <v>102</v>
      </c>
      <c r="F204" t="s">
        <v>267</v>
      </c>
      <c r="G204" s="77">
        <v>511725.65</v>
      </c>
      <c r="H204" s="77">
        <v>-3.1316999999999999</v>
      </c>
      <c r="I204" s="77">
        <v>-16.02571218105</v>
      </c>
      <c r="J204" s="78">
        <v>1E-3</v>
      </c>
      <c r="K204" s="78">
        <v>0</v>
      </c>
    </row>
    <row r="205" spans="2:11">
      <c r="B205" t="s">
        <v>3114</v>
      </c>
      <c r="C205" t="s">
        <v>3116</v>
      </c>
      <c r="D205" t="s">
        <v>123</v>
      </c>
      <c r="E205" t="s">
        <v>102</v>
      </c>
      <c r="F205" t="s">
        <v>267</v>
      </c>
      <c r="G205" s="77">
        <v>1193422.26</v>
      </c>
      <c r="H205" s="77">
        <v>-3.1839</v>
      </c>
      <c r="I205" s="77">
        <v>-37.997371336139999</v>
      </c>
      <c r="J205" s="78">
        <v>2.3999999999999998E-3</v>
      </c>
      <c r="K205" s="78">
        <v>0</v>
      </c>
    </row>
    <row r="206" spans="2:11">
      <c r="B206" t="s">
        <v>3114</v>
      </c>
      <c r="C206" t="s">
        <v>3117</v>
      </c>
      <c r="D206" t="s">
        <v>123</v>
      </c>
      <c r="E206" t="s">
        <v>102</v>
      </c>
      <c r="F206" t="s">
        <v>267</v>
      </c>
      <c r="G206" s="77">
        <v>708145.72</v>
      </c>
      <c r="H206" s="77">
        <v>-3.1316999999999999</v>
      </c>
      <c r="I206" s="77">
        <v>-22.176999513239998</v>
      </c>
      <c r="J206" s="78">
        <v>1.4E-3</v>
      </c>
      <c r="K206" s="78">
        <v>0</v>
      </c>
    </row>
    <row r="207" spans="2:11">
      <c r="B207" t="s">
        <v>3114</v>
      </c>
      <c r="C207" t="s">
        <v>3118</v>
      </c>
      <c r="D207" t="s">
        <v>123</v>
      </c>
      <c r="E207" t="s">
        <v>102</v>
      </c>
      <c r="F207" t="s">
        <v>267</v>
      </c>
      <c r="G207" s="77">
        <v>354192.32</v>
      </c>
      <c r="H207" s="77">
        <v>-3.0969000000000002</v>
      </c>
      <c r="I207" s="77">
        <v>-10.968981958080001</v>
      </c>
      <c r="J207" s="78">
        <v>6.9999999999999999E-4</v>
      </c>
      <c r="K207" s="78">
        <v>0</v>
      </c>
    </row>
    <row r="208" spans="2:11">
      <c r="B208" t="s">
        <v>3114</v>
      </c>
      <c r="C208" t="s">
        <v>3119</v>
      </c>
      <c r="D208" t="s">
        <v>123</v>
      </c>
      <c r="E208" t="s">
        <v>102</v>
      </c>
      <c r="F208" t="s">
        <v>267</v>
      </c>
      <c r="G208" s="77">
        <v>3008096.22</v>
      </c>
      <c r="H208" s="77">
        <v>-3.1839</v>
      </c>
      <c r="I208" s="77">
        <v>-95.774775548579996</v>
      </c>
      <c r="J208" s="78">
        <v>6.1000000000000004E-3</v>
      </c>
      <c r="K208" s="78">
        <v>0</v>
      </c>
    </row>
    <row r="209" spans="2:11">
      <c r="B209" t="s">
        <v>3114</v>
      </c>
      <c r="C209" t="s">
        <v>3120</v>
      </c>
      <c r="D209" t="s">
        <v>123</v>
      </c>
      <c r="E209" t="s">
        <v>102</v>
      </c>
      <c r="F209" t="s">
        <v>267</v>
      </c>
      <c r="G209" s="77">
        <v>1829136.56</v>
      </c>
      <c r="H209" s="77">
        <v>-3.0303</v>
      </c>
      <c r="I209" s="77">
        <v>-55.428325177680001</v>
      </c>
      <c r="J209" s="78">
        <v>3.5000000000000001E-3</v>
      </c>
      <c r="K209" s="78">
        <v>0</v>
      </c>
    </row>
    <row r="210" spans="2:11">
      <c r="B210" t="s">
        <v>3114</v>
      </c>
      <c r="C210" t="s">
        <v>3121</v>
      </c>
      <c r="D210" t="s">
        <v>123</v>
      </c>
      <c r="E210" t="s">
        <v>102</v>
      </c>
      <c r="F210" t="s">
        <v>267</v>
      </c>
      <c r="G210" s="77">
        <v>1388428.54</v>
      </c>
      <c r="H210" s="77">
        <v>-3.1316999999999999</v>
      </c>
      <c r="I210" s="77">
        <v>-43.48141658718</v>
      </c>
      <c r="J210" s="78">
        <v>2.8E-3</v>
      </c>
      <c r="K210" s="78">
        <v>0</v>
      </c>
    </row>
    <row r="211" spans="2:11">
      <c r="B211" t="s">
        <v>3122</v>
      </c>
      <c r="C211" t="s">
        <v>3123</v>
      </c>
      <c r="D211" t="s">
        <v>123</v>
      </c>
      <c r="E211" t="s">
        <v>102</v>
      </c>
      <c r="F211" t="s">
        <v>277</v>
      </c>
      <c r="G211" s="77">
        <v>1352660.26</v>
      </c>
      <c r="H211" s="77">
        <v>-8.1547999999999998</v>
      </c>
      <c r="I211" s="77">
        <v>-110.30673888248</v>
      </c>
      <c r="J211" s="78">
        <v>7.1000000000000004E-3</v>
      </c>
      <c r="K211" s="78">
        <v>0</v>
      </c>
    </row>
    <row r="212" spans="2:11">
      <c r="B212" t="s">
        <v>3122</v>
      </c>
      <c r="C212" t="s">
        <v>3124</v>
      </c>
      <c r="D212" t="s">
        <v>123</v>
      </c>
      <c r="E212" t="s">
        <v>102</v>
      </c>
      <c r="F212" t="s">
        <v>277</v>
      </c>
      <c r="G212" s="77">
        <v>2098475</v>
      </c>
      <c r="H212" s="77">
        <v>-8.0594000000000001</v>
      </c>
      <c r="I212" s="77">
        <v>-169.12449415</v>
      </c>
      <c r="J212" s="78">
        <v>1.0800000000000001E-2</v>
      </c>
      <c r="K212" s="78">
        <v>-1E-4</v>
      </c>
    </row>
    <row r="213" spans="2:11">
      <c r="B213" t="s">
        <v>3122</v>
      </c>
      <c r="C213" t="s">
        <v>3125</v>
      </c>
      <c r="D213" t="s">
        <v>123</v>
      </c>
      <c r="E213" t="s">
        <v>102</v>
      </c>
      <c r="F213" t="s">
        <v>277</v>
      </c>
      <c r="G213" s="77">
        <v>1520622.88</v>
      </c>
      <c r="H213" s="77">
        <v>-8.2344000000000008</v>
      </c>
      <c r="I213" s="77">
        <v>-125.21417043072</v>
      </c>
      <c r="J213" s="78">
        <v>8.0000000000000002E-3</v>
      </c>
      <c r="K213" s="78">
        <v>0</v>
      </c>
    </row>
    <row r="214" spans="2:11">
      <c r="B214" t="s">
        <v>3126</v>
      </c>
      <c r="C214" t="s">
        <v>3127</v>
      </c>
      <c r="D214" t="s">
        <v>123</v>
      </c>
      <c r="E214" t="s">
        <v>102</v>
      </c>
      <c r="F214" t="s">
        <v>277</v>
      </c>
      <c r="G214" s="77">
        <v>1194692.28</v>
      </c>
      <c r="H214" s="77">
        <v>-7.1432000000000002</v>
      </c>
      <c r="I214" s="77">
        <v>-85.339258944959994</v>
      </c>
      <c r="J214" s="78">
        <v>5.4999999999999997E-3</v>
      </c>
      <c r="K214" s="78">
        <v>0</v>
      </c>
    </row>
    <row r="215" spans="2:11">
      <c r="B215" t="s">
        <v>3126</v>
      </c>
      <c r="C215" t="s">
        <v>3128</v>
      </c>
      <c r="D215" t="s">
        <v>123</v>
      </c>
      <c r="E215" t="s">
        <v>102</v>
      </c>
      <c r="F215" t="s">
        <v>289</v>
      </c>
      <c r="G215" s="77">
        <v>1073925.44</v>
      </c>
      <c r="H215" s="77">
        <v>-2.1644999999999999</v>
      </c>
      <c r="I215" s="77">
        <v>-23.245116148800001</v>
      </c>
      <c r="J215" s="78">
        <v>1.5E-3</v>
      </c>
      <c r="K215" s="78">
        <v>0</v>
      </c>
    </row>
    <row r="216" spans="2:11">
      <c r="B216" t="s">
        <v>3126</v>
      </c>
      <c r="C216" t="s">
        <v>3129</v>
      </c>
      <c r="D216" t="s">
        <v>123</v>
      </c>
      <c r="E216" t="s">
        <v>102</v>
      </c>
      <c r="F216" t="s">
        <v>277</v>
      </c>
      <c r="G216" s="77">
        <v>3677460.28</v>
      </c>
      <c r="H216" s="77">
        <v>-7.0465</v>
      </c>
      <c r="I216" s="77">
        <v>-259.13223863019999</v>
      </c>
      <c r="J216" s="78">
        <v>1.66E-2</v>
      </c>
      <c r="K216" s="78">
        <v>-1E-4</v>
      </c>
    </row>
    <row r="217" spans="2:11">
      <c r="B217" t="s">
        <v>3126</v>
      </c>
      <c r="C217" t="s">
        <v>3130</v>
      </c>
      <c r="D217" t="s">
        <v>123</v>
      </c>
      <c r="E217" t="s">
        <v>102</v>
      </c>
      <c r="F217" t="s">
        <v>277</v>
      </c>
      <c r="G217" s="77">
        <v>2679423.4900000002</v>
      </c>
      <c r="H217" s="77">
        <v>-7.0465</v>
      </c>
      <c r="I217" s="77">
        <v>-188.80557622284999</v>
      </c>
      <c r="J217" s="78">
        <v>1.21E-2</v>
      </c>
      <c r="K217" s="78">
        <v>-1E-4</v>
      </c>
    </row>
    <row r="218" spans="2:11">
      <c r="B218" t="s">
        <v>3131</v>
      </c>
      <c r="C218" t="s">
        <v>3132</v>
      </c>
      <c r="D218" t="s">
        <v>123</v>
      </c>
      <c r="E218" t="s">
        <v>102</v>
      </c>
      <c r="F218" t="s">
        <v>286</v>
      </c>
      <c r="G218" s="77">
        <v>1328418.3</v>
      </c>
      <c r="H218" s="77">
        <v>0.4703</v>
      </c>
      <c r="I218" s="77">
        <v>6.2475512649000002</v>
      </c>
      <c r="J218" s="78">
        <v>-4.0000000000000002E-4</v>
      </c>
      <c r="K218" s="78">
        <v>0</v>
      </c>
    </row>
    <row r="219" spans="2:11">
      <c r="B219" t="s">
        <v>3131</v>
      </c>
      <c r="C219" t="s">
        <v>3133</v>
      </c>
      <c r="D219" t="s">
        <v>123</v>
      </c>
      <c r="E219" t="s">
        <v>102</v>
      </c>
      <c r="F219" t="s">
        <v>289</v>
      </c>
      <c r="G219" s="77">
        <v>1301251.74</v>
      </c>
      <c r="H219" s="77">
        <v>-1.7575000000000001</v>
      </c>
      <c r="I219" s="77">
        <v>-22.869499330499998</v>
      </c>
      <c r="J219" s="78">
        <v>1.5E-3</v>
      </c>
      <c r="K219" s="78">
        <v>0</v>
      </c>
    </row>
    <row r="220" spans="2:11">
      <c r="B220" t="s">
        <v>3131</v>
      </c>
      <c r="C220" t="s">
        <v>3134</v>
      </c>
      <c r="D220" t="s">
        <v>123</v>
      </c>
      <c r="E220" t="s">
        <v>102</v>
      </c>
      <c r="F220" t="s">
        <v>286</v>
      </c>
      <c r="G220" s="77">
        <v>1857953.43</v>
      </c>
      <c r="H220" s="77">
        <v>0.4703</v>
      </c>
      <c r="I220" s="77">
        <v>8.7379549812900006</v>
      </c>
      <c r="J220" s="78">
        <v>-5.9999999999999995E-4</v>
      </c>
      <c r="K220" s="78">
        <v>0</v>
      </c>
    </row>
    <row r="221" spans="2:11">
      <c r="B221" t="s">
        <v>3131</v>
      </c>
      <c r="C221" t="s">
        <v>3135</v>
      </c>
      <c r="D221" t="s">
        <v>123</v>
      </c>
      <c r="E221" t="s">
        <v>102</v>
      </c>
      <c r="F221" t="s">
        <v>286</v>
      </c>
      <c r="G221" s="77">
        <v>2459131.79</v>
      </c>
      <c r="H221" s="77">
        <v>0.36280000000000001</v>
      </c>
      <c r="I221" s="77">
        <v>8.9217301341200006</v>
      </c>
      <c r="J221" s="78">
        <v>-5.9999999999999995E-4</v>
      </c>
      <c r="K221" s="78">
        <v>0</v>
      </c>
    </row>
    <row r="222" spans="2:11">
      <c r="B222" t="s">
        <v>3136</v>
      </c>
      <c r="C222" t="s">
        <v>3137</v>
      </c>
      <c r="D222" t="s">
        <v>123</v>
      </c>
      <c r="E222" t="s">
        <v>102</v>
      </c>
      <c r="F222" t="s">
        <v>277</v>
      </c>
      <c r="G222" s="77">
        <v>657075.23</v>
      </c>
      <c r="H222" s="77">
        <v>-7.2504999999999997</v>
      </c>
      <c r="I222" s="77">
        <v>-47.641239551150001</v>
      </c>
      <c r="J222" s="78">
        <v>3.0000000000000001E-3</v>
      </c>
      <c r="K222" s="78">
        <v>0</v>
      </c>
    </row>
    <row r="223" spans="2:11">
      <c r="B223" t="s">
        <v>3136</v>
      </c>
      <c r="C223" t="s">
        <v>3138</v>
      </c>
      <c r="D223" t="s">
        <v>123</v>
      </c>
      <c r="E223" t="s">
        <v>102</v>
      </c>
      <c r="F223" t="s">
        <v>277</v>
      </c>
      <c r="G223" s="77">
        <v>681964.56</v>
      </c>
      <c r="H223" s="77">
        <v>-7.2504999999999997</v>
      </c>
      <c r="I223" s="77">
        <v>-49.445840422800003</v>
      </c>
      <c r="J223" s="78">
        <v>3.2000000000000002E-3</v>
      </c>
      <c r="K223" s="78">
        <v>0</v>
      </c>
    </row>
    <row r="224" spans="2:11">
      <c r="B224" t="s">
        <v>3136</v>
      </c>
      <c r="C224" t="s">
        <v>3139</v>
      </c>
      <c r="D224" t="s">
        <v>123</v>
      </c>
      <c r="E224" t="s">
        <v>102</v>
      </c>
      <c r="F224" t="s">
        <v>277</v>
      </c>
      <c r="G224" s="77">
        <v>858153.14</v>
      </c>
      <c r="H224" s="77">
        <v>-7.2849000000000004</v>
      </c>
      <c r="I224" s="77">
        <v>-62.51559809586</v>
      </c>
      <c r="J224" s="78">
        <v>4.0000000000000001E-3</v>
      </c>
      <c r="K224" s="78">
        <v>0</v>
      </c>
    </row>
    <row r="225" spans="2:11">
      <c r="B225" t="s">
        <v>3136</v>
      </c>
      <c r="C225" t="s">
        <v>3140</v>
      </c>
      <c r="D225" t="s">
        <v>123</v>
      </c>
      <c r="E225" t="s">
        <v>102</v>
      </c>
      <c r="F225" t="s">
        <v>277</v>
      </c>
      <c r="G225" s="77">
        <v>858428.82</v>
      </c>
      <c r="H225" s="77">
        <v>-7.2504999999999997</v>
      </c>
      <c r="I225" s="77">
        <v>-62.2403815941</v>
      </c>
      <c r="J225" s="78">
        <v>4.0000000000000001E-3</v>
      </c>
      <c r="K225" s="78">
        <v>0</v>
      </c>
    </row>
    <row r="226" spans="2:11">
      <c r="B226" t="s">
        <v>3136</v>
      </c>
      <c r="C226" t="s">
        <v>3141</v>
      </c>
      <c r="D226" t="s">
        <v>123</v>
      </c>
      <c r="E226" t="s">
        <v>102</v>
      </c>
      <c r="F226" t="s">
        <v>277</v>
      </c>
      <c r="G226" s="77">
        <v>2575963.12</v>
      </c>
      <c r="H226" s="77">
        <v>-7.2222999999999997</v>
      </c>
      <c r="I226" s="77">
        <v>-186.04378441576</v>
      </c>
      <c r="J226" s="78">
        <v>1.1900000000000001E-2</v>
      </c>
      <c r="K226" s="78">
        <v>-1E-4</v>
      </c>
    </row>
    <row r="227" spans="2:11">
      <c r="B227" t="s">
        <v>3136</v>
      </c>
      <c r="C227" t="s">
        <v>3142</v>
      </c>
      <c r="D227" t="s">
        <v>123</v>
      </c>
      <c r="E227" t="s">
        <v>102</v>
      </c>
      <c r="F227" t="s">
        <v>277</v>
      </c>
      <c r="G227" s="77">
        <v>2099719.96</v>
      </c>
      <c r="H227" s="77">
        <v>-7.2881</v>
      </c>
      <c r="I227" s="77">
        <v>-153.02969040476</v>
      </c>
      <c r="J227" s="78">
        <v>9.7999999999999997E-3</v>
      </c>
      <c r="K227" s="78">
        <v>-1E-4</v>
      </c>
    </row>
    <row r="228" spans="2:11">
      <c r="B228" t="s">
        <v>3136</v>
      </c>
      <c r="C228" t="s">
        <v>3143</v>
      </c>
      <c r="D228" t="s">
        <v>123</v>
      </c>
      <c r="E228" t="s">
        <v>102</v>
      </c>
      <c r="F228" t="s">
        <v>277</v>
      </c>
      <c r="G228" s="77">
        <v>2352533.8199999998</v>
      </c>
      <c r="H228" s="77">
        <v>-7.2849000000000004</v>
      </c>
      <c r="I228" s="77">
        <v>-171.37973625318</v>
      </c>
      <c r="J228" s="78">
        <v>1.0999999999999999E-2</v>
      </c>
      <c r="K228" s="78">
        <v>-1E-4</v>
      </c>
    </row>
    <row r="229" spans="2:11">
      <c r="B229" t="s">
        <v>3144</v>
      </c>
      <c r="C229" t="s">
        <v>3145</v>
      </c>
      <c r="D229" t="s">
        <v>123</v>
      </c>
      <c r="E229" t="s">
        <v>102</v>
      </c>
      <c r="F229" t="s">
        <v>286</v>
      </c>
      <c r="G229" s="77">
        <v>1066958.3500000001</v>
      </c>
      <c r="H229" s="77">
        <v>0.50700000000000001</v>
      </c>
      <c r="I229" s="77">
        <v>5.4094788344999998</v>
      </c>
      <c r="J229" s="78">
        <v>-2.9999999999999997E-4</v>
      </c>
      <c r="K229" s="78">
        <v>0</v>
      </c>
    </row>
    <row r="230" spans="2:11">
      <c r="B230" t="s">
        <v>3144</v>
      </c>
      <c r="C230" t="s">
        <v>3146</v>
      </c>
      <c r="D230" t="s">
        <v>123</v>
      </c>
      <c r="E230" t="s">
        <v>102</v>
      </c>
      <c r="F230" t="s">
        <v>286</v>
      </c>
      <c r="G230" s="77">
        <v>1102226.29</v>
      </c>
      <c r="H230" s="77">
        <v>0.48020000000000002</v>
      </c>
      <c r="I230" s="77">
        <v>5.2928906445799999</v>
      </c>
      <c r="J230" s="78">
        <v>-2.9999999999999997E-4</v>
      </c>
      <c r="K230" s="78">
        <v>0</v>
      </c>
    </row>
    <row r="231" spans="2:11">
      <c r="B231" t="s">
        <v>3144</v>
      </c>
      <c r="C231" t="s">
        <v>3147</v>
      </c>
      <c r="D231" t="s">
        <v>123</v>
      </c>
      <c r="E231" t="s">
        <v>102</v>
      </c>
      <c r="F231" t="s">
        <v>286</v>
      </c>
      <c r="G231" s="77">
        <v>2690941.65</v>
      </c>
      <c r="H231" s="77">
        <v>0.58750000000000002</v>
      </c>
      <c r="I231" s="77">
        <v>15.809282193750001</v>
      </c>
      <c r="J231" s="78">
        <v>-1E-3</v>
      </c>
      <c r="K231" s="78">
        <v>0</v>
      </c>
    </row>
    <row r="232" spans="2:11">
      <c r="B232" t="s">
        <v>3148</v>
      </c>
      <c r="C232" t="s">
        <v>3149</v>
      </c>
      <c r="D232" t="s">
        <v>123</v>
      </c>
      <c r="E232" t="s">
        <v>102</v>
      </c>
      <c r="F232" t="s">
        <v>277</v>
      </c>
      <c r="G232" s="77">
        <v>1339356.92</v>
      </c>
      <c r="H232" s="77">
        <v>-5.2267999999999999</v>
      </c>
      <c r="I232" s="77">
        <v>-70.005507494560007</v>
      </c>
      <c r="J232" s="78">
        <v>4.4999999999999997E-3</v>
      </c>
      <c r="K232" s="78">
        <v>0</v>
      </c>
    </row>
    <row r="233" spans="2:11">
      <c r="B233" t="s">
        <v>3148</v>
      </c>
      <c r="C233" t="s">
        <v>3150</v>
      </c>
      <c r="D233" t="s">
        <v>123</v>
      </c>
      <c r="E233" t="s">
        <v>102</v>
      </c>
      <c r="F233" t="s">
        <v>280</v>
      </c>
      <c r="G233" s="77">
        <v>1206850.3600000001</v>
      </c>
      <c r="H233" s="77">
        <v>-2.1827000000000001</v>
      </c>
      <c r="I233" s="77">
        <v>-26.34192280772</v>
      </c>
      <c r="J233" s="78">
        <v>1.6999999999999999E-3</v>
      </c>
      <c r="K233" s="78">
        <v>0</v>
      </c>
    </row>
    <row r="234" spans="2:11">
      <c r="B234" t="s">
        <v>3148</v>
      </c>
      <c r="C234" t="s">
        <v>3151</v>
      </c>
      <c r="D234" t="s">
        <v>123</v>
      </c>
      <c r="E234" t="s">
        <v>102</v>
      </c>
      <c r="F234" t="s">
        <v>277</v>
      </c>
      <c r="G234" s="77">
        <v>347582.32</v>
      </c>
      <c r="H234" s="77">
        <v>-5.2087000000000003</v>
      </c>
      <c r="I234" s="77">
        <v>-18.104520301840001</v>
      </c>
      <c r="J234" s="78">
        <v>1.1999999999999999E-3</v>
      </c>
      <c r="K234" s="78">
        <v>0</v>
      </c>
    </row>
    <row r="235" spans="2:11">
      <c r="B235" t="s">
        <v>3148</v>
      </c>
      <c r="C235" t="s">
        <v>3152</v>
      </c>
      <c r="D235" t="s">
        <v>123</v>
      </c>
      <c r="E235" t="s">
        <v>102</v>
      </c>
      <c r="F235" t="s">
        <v>277</v>
      </c>
      <c r="G235" s="77">
        <v>1737612.96</v>
      </c>
      <c r="H235" s="77">
        <v>-5.2267999999999999</v>
      </c>
      <c r="I235" s="77">
        <v>-90.821554193279994</v>
      </c>
      <c r="J235" s="78">
        <v>5.7999999999999996E-3</v>
      </c>
      <c r="K235" s="78">
        <v>0</v>
      </c>
    </row>
    <row r="236" spans="2:11">
      <c r="B236" t="s">
        <v>3148</v>
      </c>
      <c r="C236" t="s">
        <v>3153</v>
      </c>
      <c r="D236" t="s">
        <v>123</v>
      </c>
      <c r="E236" t="s">
        <v>102</v>
      </c>
      <c r="F236" t="s">
        <v>277</v>
      </c>
      <c r="G236" s="77">
        <v>874643.56</v>
      </c>
      <c r="H236" s="77">
        <v>-5.2568999999999999</v>
      </c>
      <c r="I236" s="77">
        <v>-45.979137305640002</v>
      </c>
      <c r="J236" s="78">
        <v>2.8999999999999998E-3</v>
      </c>
      <c r="K236" s="78">
        <v>0</v>
      </c>
    </row>
    <row r="237" spans="2:11">
      <c r="B237" t="s">
        <v>3148</v>
      </c>
      <c r="C237" t="s">
        <v>3154</v>
      </c>
      <c r="D237" t="s">
        <v>123</v>
      </c>
      <c r="E237" t="s">
        <v>102</v>
      </c>
      <c r="F237" t="s">
        <v>277</v>
      </c>
      <c r="G237" s="77">
        <v>1529749.08</v>
      </c>
      <c r="H237" s="77">
        <v>-5.3173000000000004</v>
      </c>
      <c r="I237" s="77">
        <v>-81.341347830839993</v>
      </c>
      <c r="J237" s="78">
        <v>5.1999999999999998E-3</v>
      </c>
      <c r="K237" s="78">
        <v>0</v>
      </c>
    </row>
    <row r="238" spans="2:11">
      <c r="B238" t="s">
        <v>3148</v>
      </c>
      <c r="C238" t="s">
        <v>3155</v>
      </c>
      <c r="D238" t="s">
        <v>123</v>
      </c>
      <c r="E238" t="s">
        <v>102</v>
      </c>
      <c r="F238" t="s">
        <v>280</v>
      </c>
      <c r="G238" s="77">
        <v>225239.51</v>
      </c>
      <c r="H238" s="77">
        <v>-2.1827000000000001</v>
      </c>
      <c r="I238" s="77">
        <v>-4.91630278477</v>
      </c>
      <c r="J238" s="78">
        <v>2.9999999999999997E-4</v>
      </c>
      <c r="K238" s="78">
        <v>0</v>
      </c>
    </row>
    <row r="239" spans="2:11">
      <c r="B239" t="s">
        <v>3148</v>
      </c>
      <c r="C239" t="s">
        <v>3156</v>
      </c>
      <c r="D239" t="s">
        <v>123</v>
      </c>
      <c r="E239" t="s">
        <v>102</v>
      </c>
      <c r="F239" t="s">
        <v>280</v>
      </c>
      <c r="G239" s="77">
        <v>1351812.99</v>
      </c>
      <c r="H239" s="77">
        <v>-2.1543000000000001</v>
      </c>
      <c r="I239" s="77">
        <v>-29.122107243569999</v>
      </c>
      <c r="J239" s="78">
        <v>1.9E-3</v>
      </c>
      <c r="K239" s="78">
        <v>0</v>
      </c>
    </row>
    <row r="240" spans="2:11">
      <c r="B240" t="s">
        <v>3157</v>
      </c>
      <c r="C240" t="s">
        <v>3158</v>
      </c>
      <c r="D240" t="s">
        <v>123</v>
      </c>
      <c r="E240" t="s">
        <v>102</v>
      </c>
      <c r="F240" t="s">
        <v>267</v>
      </c>
      <c r="G240" s="77">
        <v>2076655.45</v>
      </c>
      <c r="H240" s="77">
        <v>-1.6256999999999999</v>
      </c>
      <c r="I240" s="77">
        <v>-33.760187650650003</v>
      </c>
      <c r="J240" s="78">
        <v>2.2000000000000001E-3</v>
      </c>
      <c r="K240" s="78">
        <v>0</v>
      </c>
    </row>
    <row r="241" spans="2:11">
      <c r="B241" t="s">
        <v>3157</v>
      </c>
      <c r="C241" t="s">
        <v>3159</v>
      </c>
      <c r="D241" t="s">
        <v>123</v>
      </c>
      <c r="E241" t="s">
        <v>102</v>
      </c>
      <c r="F241" t="s">
        <v>267</v>
      </c>
      <c r="G241" s="77">
        <v>1395230.71</v>
      </c>
      <c r="H241" s="77">
        <v>-1.6396999999999999</v>
      </c>
      <c r="I241" s="77">
        <v>-22.877597951870001</v>
      </c>
      <c r="J241" s="78">
        <v>1.5E-3</v>
      </c>
      <c r="K241" s="78">
        <v>0</v>
      </c>
    </row>
    <row r="242" spans="2:11">
      <c r="B242" t="s">
        <v>3157</v>
      </c>
      <c r="C242" t="s">
        <v>3160</v>
      </c>
      <c r="D242" t="s">
        <v>123</v>
      </c>
      <c r="E242" t="s">
        <v>102</v>
      </c>
      <c r="F242" t="s">
        <v>267</v>
      </c>
      <c r="G242" s="77">
        <v>1796097.5</v>
      </c>
      <c r="H242" s="77">
        <v>-1.6256999999999999</v>
      </c>
      <c r="I242" s="77">
        <v>-29.199157057499999</v>
      </c>
      <c r="J242" s="78">
        <v>1.9E-3</v>
      </c>
      <c r="K242" s="78">
        <v>0</v>
      </c>
    </row>
    <row r="243" spans="2:11">
      <c r="B243" t="s">
        <v>3157</v>
      </c>
      <c r="C243" t="s">
        <v>3161</v>
      </c>
      <c r="D243" t="s">
        <v>123</v>
      </c>
      <c r="E243" t="s">
        <v>102</v>
      </c>
      <c r="F243" t="s">
        <v>267</v>
      </c>
      <c r="G243" s="77">
        <v>1616487.75</v>
      </c>
      <c r="H243" s="77">
        <v>-1.6256999999999999</v>
      </c>
      <c r="I243" s="77">
        <v>-26.279241351749999</v>
      </c>
      <c r="J243" s="78">
        <v>1.6999999999999999E-3</v>
      </c>
      <c r="K243" s="78">
        <v>0</v>
      </c>
    </row>
    <row r="244" spans="2:11">
      <c r="B244" t="s">
        <v>3157</v>
      </c>
      <c r="C244" t="s">
        <v>3162</v>
      </c>
      <c r="D244" t="s">
        <v>123</v>
      </c>
      <c r="E244" t="s">
        <v>102</v>
      </c>
      <c r="F244" t="s">
        <v>267</v>
      </c>
      <c r="G244" s="77">
        <v>1435683.42</v>
      </c>
      <c r="H244" s="77">
        <v>-1.7101999999999999</v>
      </c>
      <c r="I244" s="77">
        <v>-24.553057848840002</v>
      </c>
      <c r="J244" s="78">
        <v>1.6000000000000001E-3</v>
      </c>
      <c r="K244" s="78">
        <v>0</v>
      </c>
    </row>
    <row r="245" spans="2:11">
      <c r="B245" t="s">
        <v>3163</v>
      </c>
      <c r="C245" t="s">
        <v>3164</v>
      </c>
      <c r="D245" t="s">
        <v>123</v>
      </c>
      <c r="E245" t="s">
        <v>102</v>
      </c>
      <c r="F245" t="s">
        <v>267</v>
      </c>
      <c r="G245" s="77">
        <v>4786225.28</v>
      </c>
      <c r="H245" s="77">
        <v>-1.4361999999999999</v>
      </c>
      <c r="I245" s="77">
        <v>-68.739767471359997</v>
      </c>
      <c r="J245" s="78">
        <v>4.4000000000000003E-3</v>
      </c>
      <c r="K245" s="78">
        <v>0</v>
      </c>
    </row>
    <row r="246" spans="2:11">
      <c r="B246" t="s">
        <v>3163</v>
      </c>
      <c r="C246" t="s">
        <v>3165</v>
      </c>
      <c r="D246" t="s">
        <v>123</v>
      </c>
      <c r="E246" t="s">
        <v>102</v>
      </c>
      <c r="F246" t="s">
        <v>267</v>
      </c>
      <c r="G246" s="77">
        <v>1948375.04</v>
      </c>
      <c r="H246" s="77">
        <v>-1.4081999999999999</v>
      </c>
      <c r="I246" s="77">
        <v>-27.437017313279998</v>
      </c>
      <c r="J246" s="78">
        <v>1.8E-3</v>
      </c>
      <c r="K246" s="78">
        <v>0</v>
      </c>
    </row>
    <row r="247" spans="2:11">
      <c r="B247" t="s">
        <v>3163</v>
      </c>
      <c r="C247" t="s">
        <v>3166</v>
      </c>
      <c r="D247" t="s">
        <v>123</v>
      </c>
      <c r="E247" t="s">
        <v>102</v>
      </c>
      <c r="F247" t="s">
        <v>267</v>
      </c>
      <c r="G247" s="77">
        <v>369566.08</v>
      </c>
      <c r="H247" s="77">
        <v>-1.4081999999999999</v>
      </c>
      <c r="I247" s="77">
        <v>-5.2042295385599999</v>
      </c>
      <c r="J247" s="78">
        <v>2.9999999999999997E-4</v>
      </c>
      <c r="K247" s="78">
        <v>0</v>
      </c>
    </row>
    <row r="248" spans="2:11">
      <c r="B248" t="s">
        <v>3163</v>
      </c>
      <c r="C248" t="s">
        <v>3167</v>
      </c>
      <c r="D248" t="s">
        <v>123</v>
      </c>
      <c r="E248" t="s">
        <v>102</v>
      </c>
      <c r="F248" t="s">
        <v>267</v>
      </c>
      <c r="G248" s="77">
        <v>1129230.23</v>
      </c>
      <c r="H248" s="77">
        <v>-1.4077</v>
      </c>
      <c r="I248" s="77">
        <v>-15.89617394771</v>
      </c>
      <c r="J248" s="78">
        <v>1E-3</v>
      </c>
      <c r="K248" s="78">
        <v>0</v>
      </c>
    </row>
    <row r="249" spans="2:11">
      <c r="B249" t="s">
        <v>3168</v>
      </c>
      <c r="C249" t="s">
        <v>3169</v>
      </c>
      <c r="D249" t="s">
        <v>123</v>
      </c>
      <c r="E249" t="s">
        <v>102</v>
      </c>
      <c r="F249" t="s">
        <v>267</v>
      </c>
      <c r="G249" s="77">
        <v>1441457.21</v>
      </c>
      <c r="H249" s="77">
        <v>-1.2894000000000001</v>
      </c>
      <c r="I249" s="77">
        <v>-18.586149265740001</v>
      </c>
      <c r="J249" s="78">
        <v>1.1999999999999999E-3</v>
      </c>
      <c r="K249" s="78">
        <v>0</v>
      </c>
    </row>
    <row r="250" spans="2:11">
      <c r="B250" t="s">
        <v>3168</v>
      </c>
      <c r="C250" t="s">
        <v>3170</v>
      </c>
      <c r="D250" t="s">
        <v>123</v>
      </c>
      <c r="E250" t="s">
        <v>102</v>
      </c>
      <c r="F250" t="s">
        <v>267</v>
      </c>
      <c r="G250" s="77">
        <v>1801821.52</v>
      </c>
      <c r="H250" s="77">
        <v>-1.2894000000000001</v>
      </c>
      <c r="I250" s="77">
        <v>-23.23268667888</v>
      </c>
      <c r="J250" s="78">
        <v>1.5E-3</v>
      </c>
      <c r="K250" s="78">
        <v>0</v>
      </c>
    </row>
    <row r="251" spans="2:11">
      <c r="B251" t="s">
        <v>3168</v>
      </c>
      <c r="C251" t="s">
        <v>3171</v>
      </c>
      <c r="D251" t="s">
        <v>123</v>
      </c>
      <c r="E251" t="s">
        <v>102</v>
      </c>
      <c r="F251" t="s">
        <v>267</v>
      </c>
      <c r="G251" s="77">
        <v>2880525.27</v>
      </c>
      <c r="H251" s="77">
        <v>-1.3734</v>
      </c>
      <c r="I251" s="77">
        <v>-39.561134058180002</v>
      </c>
      <c r="J251" s="78">
        <v>2.5000000000000001E-3</v>
      </c>
      <c r="K251" s="78">
        <v>0</v>
      </c>
    </row>
    <row r="252" spans="2:11">
      <c r="B252" t="s">
        <v>3168</v>
      </c>
      <c r="C252" t="s">
        <v>3172</v>
      </c>
      <c r="D252" t="s">
        <v>123</v>
      </c>
      <c r="E252" t="s">
        <v>102</v>
      </c>
      <c r="F252" t="s">
        <v>267</v>
      </c>
      <c r="G252" s="77">
        <v>1441457.21</v>
      </c>
      <c r="H252" s="77">
        <v>-1.2894000000000001</v>
      </c>
      <c r="I252" s="77">
        <v>-18.586149265740001</v>
      </c>
      <c r="J252" s="78">
        <v>1.1999999999999999E-3</v>
      </c>
      <c r="K252" s="78">
        <v>0</v>
      </c>
    </row>
    <row r="253" spans="2:11">
      <c r="B253" t="s">
        <v>3168</v>
      </c>
      <c r="C253" t="s">
        <v>3173</v>
      </c>
      <c r="D253" t="s">
        <v>123</v>
      </c>
      <c r="E253" t="s">
        <v>102</v>
      </c>
      <c r="F253" t="s">
        <v>267</v>
      </c>
      <c r="G253" s="77">
        <v>907223.4</v>
      </c>
      <c r="H253" s="77">
        <v>-1.2894000000000001</v>
      </c>
      <c r="I253" s="77">
        <v>-11.6977385196</v>
      </c>
      <c r="J253" s="78">
        <v>6.9999999999999999E-4</v>
      </c>
      <c r="K253" s="78">
        <v>0</v>
      </c>
    </row>
    <row r="254" spans="2:11">
      <c r="B254" t="s">
        <v>3168</v>
      </c>
      <c r="C254" t="s">
        <v>3174</v>
      </c>
      <c r="D254" t="s">
        <v>123</v>
      </c>
      <c r="E254" t="s">
        <v>102</v>
      </c>
      <c r="F254" t="s">
        <v>267</v>
      </c>
      <c r="G254" s="77">
        <v>1134029.26</v>
      </c>
      <c r="H254" s="77">
        <v>-1.2894000000000001</v>
      </c>
      <c r="I254" s="77">
        <v>-14.62217327844</v>
      </c>
      <c r="J254" s="78">
        <v>8.9999999999999998E-4</v>
      </c>
      <c r="K254" s="78">
        <v>0</v>
      </c>
    </row>
    <row r="255" spans="2:11">
      <c r="B255" t="s">
        <v>3175</v>
      </c>
      <c r="C255" t="s">
        <v>3176</v>
      </c>
      <c r="D255" t="s">
        <v>123</v>
      </c>
      <c r="E255" t="s">
        <v>102</v>
      </c>
      <c r="F255" t="s">
        <v>289</v>
      </c>
      <c r="G255" s="77">
        <v>680420.94</v>
      </c>
      <c r="H255" s="77">
        <v>-3.3672</v>
      </c>
      <c r="I255" s="77">
        <v>-22.911133891679999</v>
      </c>
      <c r="J255" s="78">
        <v>1.5E-3</v>
      </c>
      <c r="K255" s="78">
        <v>0</v>
      </c>
    </row>
    <row r="256" spans="2:11">
      <c r="B256" t="s">
        <v>3175</v>
      </c>
      <c r="C256" t="s">
        <v>3177</v>
      </c>
      <c r="D256" t="s">
        <v>123</v>
      </c>
      <c r="E256" t="s">
        <v>102</v>
      </c>
      <c r="F256" t="s">
        <v>286</v>
      </c>
      <c r="G256" s="77">
        <v>2892232.13</v>
      </c>
      <c r="H256" s="77">
        <v>-0.95640000000000003</v>
      </c>
      <c r="I256" s="77">
        <v>-27.661308091319999</v>
      </c>
      <c r="J256" s="78">
        <v>1.8E-3</v>
      </c>
      <c r="K256" s="78">
        <v>0</v>
      </c>
    </row>
    <row r="257" spans="2:11">
      <c r="B257" t="s">
        <v>3175</v>
      </c>
      <c r="C257" t="s">
        <v>3178</v>
      </c>
      <c r="D257" t="s">
        <v>123</v>
      </c>
      <c r="E257" t="s">
        <v>102</v>
      </c>
      <c r="F257" t="s">
        <v>286</v>
      </c>
      <c r="G257" s="77">
        <v>1445439.14</v>
      </c>
      <c r="H257" s="77">
        <v>-1.0037</v>
      </c>
      <c r="I257" s="77">
        <v>-14.507872648179999</v>
      </c>
      <c r="J257" s="78">
        <v>8.9999999999999998E-4</v>
      </c>
      <c r="K257" s="78">
        <v>0</v>
      </c>
    </row>
    <row r="258" spans="2:11">
      <c r="B258" t="s">
        <v>3175</v>
      </c>
      <c r="C258" t="s">
        <v>3179</v>
      </c>
      <c r="D258" t="s">
        <v>123</v>
      </c>
      <c r="E258" t="s">
        <v>102</v>
      </c>
      <c r="F258" t="s">
        <v>286</v>
      </c>
      <c r="G258" s="77">
        <v>2168158.71</v>
      </c>
      <c r="H258" s="77">
        <v>-1.0037</v>
      </c>
      <c r="I258" s="77">
        <v>-21.76180897227</v>
      </c>
      <c r="J258" s="78">
        <v>1.4E-3</v>
      </c>
      <c r="K258" s="78">
        <v>0</v>
      </c>
    </row>
    <row r="259" spans="2:11">
      <c r="B259" t="s">
        <v>3175</v>
      </c>
      <c r="C259" t="s">
        <v>3180</v>
      </c>
      <c r="D259" t="s">
        <v>123</v>
      </c>
      <c r="E259" t="s">
        <v>102</v>
      </c>
      <c r="F259" t="s">
        <v>289</v>
      </c>
      <c r="G259" s="77">
        <v>2992865.36</v>
      </c>
      <c r="H259" s="77">
        <v>-3.6594000000000002</v>
      </c>
      <c r="I259" s="77">
        <v>-109.52091498384</v>
      </c>
      <c r="J259" s="78">
        <v>7.0000000000000001E-3</v>
      </c>
      <c r="K259" s="78">
        <v>0</v>
      </c>
    </row>
    <row r="260" spans="2:11">
      <c r="B260" t="s">
        <v>3175</v>
      </c>
      <c r="C260" t="s">
        <v>3181</v>
      </c>
      <c r="D260" t="s">
        <v>123</v>
      </c>
      <c r="E260" t="s">
        <v>102</v>
      </c>
      <c r="F260" t="s">
        <v>289</v>
      </c>
      <c r="G260" s="77">
        <v>1234098.42</v>
      </c>
      <c r="H260" s="77">
        <v>-3.5131000000000001</v>
      </c>
      <c r="I260" s="77">
        <v>-43.355111593019998</v>
      </c>
      <c r="J260" s="78">
        <v>2.8E-3</v>
      </c>
      <c r="K260" s="78">
        <v>0</v>
      </c>
    </row>
    <row r="261" spans="2:11">
      <c r="B261" t="s">
        <v>3175</v>
      </c>
      <c r="C261" t="s">
        <v>3182</v>
      </c>
      <c r="D261" t="s">
        <v>123</v>
      </c>
      <c r="E261" t="s">
        <v>102</v>
      </c>
      <c r="F261" t="s">
        <v>286</v>
      </c>
      <c r="G261" s="77">
        <v>2274323.87</v>
      </c>
      <c r="H261" s="77">
        <v>-1.0037</v>
      </c>
      <c r="I261" s="77">
        <v>-22.827388683190001</v>
      </c>
      <c r="J261" s="78">
        <v>1.5E-3</v>
      </c>
      <c r="K261" s="78">
        <v>0</v>
      </c>
    </row>
    <row r="262" spans="2:11">
      <c r="B262" t="s">
        <v>3175</v>
      </c>
      <c r="C262" t="s">
        <v>3183</v>
      </c>
      <c r="D262" t="s">
        <v>123</v>
      </c>
      <c r="E262" t="s">
        <v>102</v>
      </c>
      <c r="F262" t="s">
        <v>286</v>
      </c>
      <c r="G262" s="77">
        <v>2041252.66</v>
      </c>
      <c r="H262" s="77">
        <v>-1.2827</v>
      </c>
      <c r="I262" s="77">
        <v>-26.183147869820001</v>
      </c>
      <c r="J262" s="78">
        <v>1.6999999999999999E-3</v>
      </c>
      <c r="K262" s="78">
        <v>0</v>
      </c>
    </row>
    <row r="263" spans="2:11">
      <c r="B263" t="s">
        <v>3175</v>
      </c>
      <c r="C263" t="s">
        <v>3184</v>
      </c>
      <c r="D263" t="s">
        <v>123</v>
      </c>
      <c r="E263" t="s">
        <v>102</v>
      </c>
      <c r="F263" t="s">
        <v>289</v>
      </c>
      <c r="G263" s="77">
        <v>1495371.26</v>
      </c>
      <c r="H263" s="77">
        <v>-3.3673999999999999</v>
      </c>
      <c r="I263" s="77">
        <v>-50.35513180924</v>
      </c>
      <c r="J263" s="78">
        <v>3.2000000000000002E-3</v>
      </c>
      <c r="K263" s="78">
        <v>0</v>
      </c>
    </row>
    <row r="264" spans="2:11">
      <c r="B264" t="s">
        <v>3185</v>
      </c>
      <c r="C264" t="s">
        <v>3186</v>
      </c>
      <c r="D264" t="s">
        <v>123</v>
      </c>
      <c r="E264" t="s">
        <v>106</v>
      </c>
      <c r="F264" t="s">
        <v>3187</v>
      </c>
      <c r="G264" s="77">
        <v>-800000</v>
      </c>
      <c r="H264" s="77">
        <v>24.377500000000001</v>
      </c>
      <c r="I264" s="77">
        <v>-195.02</v>
      </c>
      <c r="J264" s="78">
        <v>1.2500000000000001E-2</v>
      </c>
      <c r="K264" s="78">
        <v>-1E-4</v>
      </c>
    </row>
    <row r="265" spans="2:11">
      <c r="B265" t="s">
        <v>3188</v>
      </c>
      <c r="C265" t="s">
        <v>3189</v>
      </c>
      <c r="D265" t="s">
        <v>123</v>
      </c>
      <c r="E265" t="s">
        <v>106</v>
      </c>
      <c r="F265" t="s">
        <v>3190</v>
      </c>
      <c r="G265" s="77">
        <v>-2800000</v>
      </c>
      <c r="H265" s="77">
        <v>24.213999999999999</v>
      </c>
      <c r="I265" s="77">
        <v>-677.99199999999996</v>
      </c>
      <c r="J265" s="78">
        <v>4.3299999999999998E-2</v>
      </c>
      <c r="K265" s="78">
        <v>-2.9999999999999997E-4</v>
      </c>
    </row>
    <row r="266" spans="2:11">
      <c r="B266" t="s">
        <v>3191</v>
      </c>
      <c r="C266" t="s">
        <v>3192</v>
      </c>
      <c r="D266" t="s">
        <v>123</v>
      </c>
      <c r="E266" t="s">
        <v>106</v>
      </c>
      <c r="F266" t="s">
        <v>3190</v>
      </c>
      <c r="G266" s="77">
        <v>-4000000</v>
      </c>
      <c r="H266" s="77">
        <v>25.1784</v>
      </c>
      <c r="I266" s="77">
        <v>-1007.136</v>
      </c>
      <c r="J266" s="78">
        <v>6.4399999999999999E-2</v>
      </c>
      <c r="K266" s="78">
        <v>-4.0000000000000002E-4</v>
      </c>
    </row>
    <row r="267" spans="2:11">
      <c r="B267" t="s">
        <v>3193</v>
      </c>
      <c r="C267" t="s">
        <v>3194</v>
      </c>
      <c r="D267" t="s">
        <v>123</v>
      </c>
      <c r="E267" t="s">
        <v>106</v>
      </c>
      <c r="F267" t="s">
        <v>3195</v>
      </c>
      <c r="G267" s="77">
        <v>-2700000</v>
      </c>
      <c r="H267" s="77">
        <v>15.6623</v>
      </c>
      <c r="I267" s="77">
        <v>-422.88209999999998</v>
      </c>
      <c r="J267" s="78">
        <v>2.7E-2</v>
      </c>
      <c r="K267" s="78">
        <v>-2.0000000000000001E-4</v>
      </c>
    </row>
    <row r="268" spans="2:11">
      <c r="B268" t="s">
        <v>3196</v>
      </c>
      <c r="C268" t="s">
        <v>3197</v>
      </c>
      <c r="D268" t="s">
        <v>123</v>
      </c>
      <c r="E268" t="s">
        <v>106</v>
      </c>
      <c r="F268" t="s">
        <v>3198</v>
      </c>
      <c r="G268" s="77">
        <v>-21797000</v>
      </c>
      <c r="H268" s="77">
        <v>19.320792264990594</v>
      </c>
      <c r="I268" s="77">
        <v>-4211.3530899999996</v>
      </c>
      <c r="J268" s="78">
        <v>0.26919999999999999</v>
      </c>
      <c r="K268" s="78">
        <v>-1.6000000000000001E-3</v>
      </c>
    </row>
    <row r="269" spans="2:11">
      <c r="B269" t="s">
        <v>3199</v>
      </c>
      <c r="C269" t="s">
        <v>3200</v>
      </c>
      <c r="D269" t="s">
        <v>123</v>
      </c>
      <c r="E269" t="s">
        <v>106</v>
      </c>
      <c r="F269" t="s">
        <v>3201</v>
      </c>
      <c r="G269" s="77">
        <v>-2100000</v>
      </c>
      <c r="H269" s="77">
        <v>8.2650485714285722</v>
      </c>
      <c r="I269" s="77">
        <v>-173.56602000000001</v>
      </c>
      <c r="J269" s="78">
        <v>1.11E-2</v>
      </c>
      <c r="K269" s="78">
        <v>-1E-4</v>
      </c>
    </row>
    <row r="270" spans="2:11">
      <c r="B270" t="s">
        <v>3202</v>
      </c>
      <c r="C270" t="s">
        <v>3203</v>
      </c>
      <c r="D270" t="s">
        <v>123</v>
      </c>
      <c r="E270" t="s">
        <v>106</v>
      </c>
      <c r="F270" t="s">
        <v>3204</v>
      </c>
      <c r="G270" s="77">
        <v>-1600000</v>
      </c>
      <c r="H270" s="77">
        <v>12.203656875</v>
      </c>
      <c r="I270" s="77">
        <v>-195.25851</v>
      </c>
      <c r="J270" s="78">
        <v>1.2500000000000001E-2</v>
      </c>
      <c r="K270" s="78">
        <v>-1E-4</v>
      </c>
    </row>
    <row r="271" spans="2:11">
      <c r="B271" t="s">
        <v>3205</v>
      </c>
      <c r="C271" t="s">
        <v>3206</v>
      </c>
      <c r="D271" t="s">
        <v>123</v>
      </c>
      <c r="E271" t="s">
        <v>106</v>
      </c>
      <c r="F271" t="s">
        <v>3207</v>
      </c>
      <c r="G271" s="77">
        <v>-1200000</v>
      </c>
      <c r="H271" s="77">
        <v>5.0865216666666671</v>
      </c>
      <c r="I271" s="77">
        <v>-61.038260000000001</v>
      </c>
      <c r="J271" s="78">
        <v>3.8999999999999998E-3</v>
      </c>
      <c r="K271" s="78">
        <v>0</v>
      </c>
    </row>
    <row r="272" spans="2:11">
      <c r="B272" t="s">
        <v>3208</v>
      </c>
      <c r="C272" t="s">
        <v>3209</v>
      </c>
      <c r="D272" t="s">
        <v>123</v>
      </c>
      <c r="E272" t="s">
        <v>106</v>
      </c>
      <c r="F272" t="s">
        <v>3210</v>
      </c>
      <c r="G272" s="77">
        <v>1100000</v>
      </c>
      <c r="H272" s="77">
        <v>6.290808181818182</v>
      </c>
      <c r="I272" s="77">
        <v>69.198890000000006</v>
      </c>
      <c r="J272" s="78">
        <v>-4.4000000000000003E-3</v>
      </c>
      <c r="K272" s="78">
        <v>0</v>
      </c>
    </row>
    <row r="273" spans="2:11">
      <c r="B273" t="s">
        <v>3211</v>
      </c>
      <c r="C273" t="s">
        <v>3212</v>
      </c>
      <c r="D273" t="s">
        <v>123</v>
      </c>
      <c r="E273" t="s">
        <v>106</v>
      </c>
      <c r="F273" t="s">
        <v>3213</v>
      </c>
      <c r="G273" s="77">
        <v>-2200000</v>
      </c>
      <c r="H273" s="77">
        <v>4.4152804545454503</v>
      </c>
      <c r="I273" s="77">
        <v>-97.136169999999893</v>
      </c>
      <c r="J273" s="78">
        <v>6.1999999999999998E-3</v>
      </c>
      <c r="K273" s="78">
        <v>0</v>
      </c>
    </row>
    <row r="274" spans="2:11">
      <c r="B274" t="s">
        <v>3214</v>
      </c>
      <c r="C274" t="s">
        <v>3215</v>
      </c>
      <c r="D274" t="s">
        <v>123</v>
      </c>
      <c r="E274" t="s">
        <v>106</v>
      </c>
      <c r="F274" t="s">
        <v>3216</v>
      </c>
      <c r="G274" s="77">
        <v>-27592700</v>
      </c>
      <c r="H274" s="77">
        <v>3.4895826432353485</v>
      </c>
      <c r="I274" s="77">
        <v>-962.87007000000006</v>
      </c>
      <c r="J274" s="78">
        <v>6.1499999999999999E-2</v>
      </c>
      <c r="K274" s="78">
        <v>-4.0000000000000002E-4</v>
      </c>
    </row>
    <row r="275" spans="2:11">
      <c r="B275" t="s">
        <v>3217</v>
      </c>
      <c r="C275" t="s">
        <v>3218</v>
      </c>
      <c r="D275" t="s">
        <v>123</v>
      </c>
      <c r="E275" t="s">
        <v>106</v>
      </c>
      <c r="F275" t="s">
        <v>3219</v>
      </c>
      <c r="G275" s="77">
        <v>-1000000</v>
      </c>
      <c r="H275" s="77">
        <v>9.9426039999999993</v>
      </c>
      <c r="I275" s="77">
        <v>-99.42604</v>
      </c>
      <c r="J275" s="78">
        <v>6.4000000000000003E-3</v>
      </c>
      <c r="K275" s="78">
        <v>0</v>
      </c>
    </row>
    <row r="276" spans="2:11">
      <c r="B276" t="s">
        <v>3220</v>
      </c>
      <c r="C276" t="s">
        <v>3221</v>
      </c>
      <c r="D276" t="s">
        <v>123</v>
      </c>
      <c r="E276" t="s">
        <v>106</v>
      </c>
      <c r="F276" t="s">
        <v>3222</v>
      </c>
      <c r="G276" s="77">
        <v>-2300000</v>
      </c>
      <c r="H276" s="77">
        <v>8.5949460869565222</v>
      </c>
      <c r="I276" s="77">
        <v>-197.68376000000001</v>
      </c>
      <c r="J276" s="78">
        <v>1.26E-2</v>
      </c>
      <c r="K276" s="78">
        <v>-1E-4</v>
      </c>
    </row>
    <row r="277" spans="2:11">
      <c r="B277" s="79" t="s">
        <v>2866</v>
      </c>
      <c r="C277" s="16"/>
      <c r="D277" s="16"/>
      <c r="G277" s="81">
        <v>-58728453.539999999</v>
      </c>
      <c r="I277" s="81">
        <v>-1861.6706068745452</v>
      </c>
      <c r="J277" s="80">
        <v>0.11899999999999999</v>
      </c>
      <c r="K277" s="80">
        <v>-6.9999999999999999E-4</v>
      </c>
    </row>
    <row r="278" spans="2:11">
      <c r="B278" t="s">
        <v>3223</v>
      </c>
      <c r="C278" t="s">
        <v>3224</v>
      </c>
      <c r="D278" t="s">
        <v>123</v>
      </c>
      <c r="E278" t="s">
        <v>106</v>
      </c>
      <c r="F278" t="s">
        <v>286</v>
      </c>
      <c r="G278" s="77">
        <v>419555.63</v>
      </c>
      <c r="H278" s="77">
        <v>-2.3573999999999975</v>
      </c>
      <c r="I278" s="77">
        <v>-36.516111524621003</v>
      </c>
      <c r="J278" s="78">
        <v>2.3E-3</v>
      </c>
      <c r="K278" s="78">
        <v>0</v>
      </c>
    </row>
    <row r="279" spans="2:11">
      <c r="B279" t="s">
        <v>3223</v>
      </c>
      <c r="C279" t="s">
        <v>3225</v>
      </c>
      <c r="D279" t="s">
        <v>123</v>
      </c>
      <c r="E279" t="s">
        <v>106</v>
      </c>
      <c r="F279" t="s">
        <v>289</v>
      </c>
      <c r="G279" s="77">
        <v>213899.65</v>
      </c>
      <c r="H279" s="77">
        <v>-1.6791</v>
      </c>
      <c r="I279" s="77">
        <v>-13.2601466734698</v>
      </c>
      <c r="J279" s="78">
        <v>8.0000000000000004E-4</v>
      </c>
      <c r="K279" s="78">
        <v>0</v>
      </c>
    </row>
    <row r="280" spans="2:11">
      <c r="B280" t="s">
        <v>3223</v>
      </c>
      <c r="C280" t="s">
        <v>3226</v>
      </c>
      <c r="D280" t="s">
        <v>123</v>
      </c>
      <c r="E280" t="s">
        <v>106</v>
      </c>
      <c r="F280" t="s">
        <v>289</v>
      </c>
      <c r="G280" s="77">
        <v>431946.89</v>
      </c>
      <c r="H280" s="77">
        <v>0.57899999999999996</v>
      </c>
      <c r="I280" s="77">
        <v>9.2335904445252002</v>
      </c>
      <c r="J280" s="78">
        <v>-5.9999999999999995E-4</v>
      </c>
      <c r="K280" s="78">
        <v>0</v>
      </c>
    </row>
    <row r="281" spans="2:11">
      <c r="B281" t="s">
        <v>3223</v>
      </c>
      <c r="C281" t="s">
        <v>3227</v>
      </c>
      <c r="D281" t="s">
        <v>123</v>
      </c>
      <c r="E281" t="s">
        <v>106</v>
      </c>
      <c r="F281" t="s">
        <v>289</v>
      </c>
      <c r="G281" s="77">
        <v>333336.98</v>
      </c>
      <c r="H281" s="77">
        <v>0.89819999999999833</v>
      </c>
      <c r="I281" s="77">
        <v>11.053968929097101</v>
      </c>
      <c r="J281" s="78">
        <v>-6.9999999999999999E-4</v>
      </c>
      <c r="K281" s="78">
        <v>0</v>
      </c>
    </row>
    <row r="282" spans="2:11">
      <c r="B282" t="s">
        <v>3223</v>
      </c>
      <c r="C282" t="s">
        <v>3228</v>
      </c>
      <c r="D282" t="s">
        <v>123</v>
      </c>
      <c r="E282" t="s">
        <v>106</v>
      </c>
      <c r="F282" t="s">
        <v>289</v>
      </c>
      <c r="G282" s="77">
        <v>333536.08</v>
      </c>
      <c r="H282" s="77">
        <v>0.95730000000000159</v>
      </c>
      <c r="I282" s="77">
        <v>11.788337780057301</v>
      </c>
      <c r="J282" s="78">
        <v>-8.0000000000000004E-4</v>
      </c>
      <c r="K282" s="78">
        <v>0</v>
      </c>
    </row>
    <row r="283" spans="2:11">
      <c r="B283" t="s">
        <v>3223</v>
      </c>
      <c r="C283" t="s">
        <v>3229</v>
      </c>
      <c r="D283" t="s">
        <v>123</v>
      </c>
      <c r="E283" t="s">
        <v>106</v>
      </c>
      <c r="F283" t="s">
        <v>289</v>
      </c>
      <c r="G283" s="77">
        <v>235391.56</v>
      </c>
      <c r="H283" s="77">
        <v>1.7635999999999976</v>
      </c>
      <c r="I283" s="77">
        <v>15.326841618574701</v>
      </c>
      <c r="J283" s="78">
        <v>-1E-3</v>
      </c>
      <c r="K283" s="78">
        <v>0</v>
      </c>
    </row>
    <row r="284" spans="2:11">
      <c r="B284" t="s">
        <v>3223</v>
      </c>
      <c r="C284" t="s">
        <v>3230</v>
      </c>
      <c r="D284" t="s">
        <v>123</v>
      </c>
      <c r="E284" t="s">
        <v>106</v>
      </c>
      <c r="F284" t="s">
        <v>289</v>
      </c>
      <c r="G284" s="77">
        <v>202480.94</v>
      </c>
      <c r="H284" s="77">
        <v>2.1113999999999975</v>
      </c>
      <c r="I284" s="77">
        <v>15.7839740379547</v>
      </c>
      <c r="J284" s="78">
        <v>-1E-3</v>
      </c>
      <c r="K284" s="78">
        <v>0</v>
      </c>
    </row>
    <row r="285" spans="2:11">
      <c r="B285" t="s">
        <v>3223</v>
      </c>
      <c r="C285" t="s">
        <v>3231</v>
      </c>
      <c r="D285" t="s">
        <v>123</v>
      </c>
      <c r="E285" t="s">
        <v>106</v>
      </c>
      <c r="F285" t="s">
        <v>289</v>
      </c>
      <c r="G285" s="77">
        <v>304294.8</v>
      </c>
      <c r="H285" s="77">
        <v>2.2957999999999998</v>
      </c>
      <c r="I285" s="77">
        <v>25.792312067932802</v>
      </c>
      <c r="J285" s="78">
        <v>-1.6000000000000001E-3</v>
      </c>
      <c r="K285" s="78">
        <v>0</v>
      </c>
    </row>
    <row r="286" spans="2:11">
      <c r="B286" t="s">
        <v>3223</v>
      </c>
      <c r="C286" t="s">
        <v>3232</v>
      </c>
      <c r="D286" t="s">
        <v>123</v>
      </c>
      <c r="E286" t="s">
        <v>106</v>
      </c>
      <c r="F286" t="s">
        <v>289</v>
      </c>
      <c r="G286" s="77">
        <v>511916.21</v>
      </c>
      <c r="H286" s="77">
        <v>0.66080000000000216</v>
      </c>
      <c r="I286" s="77">
        <v>12.4890846294906</v>
      </c>
      <c r="J286" s="78">
        <v>-8.0000000000000004E-4</v>
      </c>
      <c r="K286" s="78">
        <v>0</v>
      </c>
    </row>
    <row r="287" spans="2:11">
      <c r="B287" t="s">
        <v>3233</v>
      </c>
      <c r="C287" t="s">
        <v>3234</v>
      </c>
      <c r="D287" t="s">
        <v>123</v>
      </c>
      <c r="E287" t="s">
        <v>106</v>
      </c>
      <c r="F287" t="s">
        <v>277</v>
      </c>
      <c r="G287" s="77">
        <v>1061649.1100000001</v>
      </c>
      <c r="H287" s="77">
        <v>-0.3845999999999995</v>
      </c>
      <c r="I287" s="77">
        <v>-15.0748143453055</v>
      </c>
      <c r="J287" s="78">
        <v>1E-3</v>
      </c>
      <c r="K287" s="78">
        <v>0</v>
      </c>
    </row>
    <row r="288" spans="2:11">
      <c r="B288" t="s">
        <v>3233</v>
      </c>
      <c r="C288" t="s">
        <v>3235</v>
      </c>
      <c r="D288" t="s">
        <v>123</v>
      </c>
      <c r="E288" t="s">
        <v>106</v>
      </c>
      <c r="F288" t="s">
        <v>277</v>
      </c>
      <c r="G288" s="77">
        <v>299118.55</v>
      </c>
      <c r="H288" s="77">
        <v>-0.4239</v>
      </c>
      <c r="I288" s="77">
        <v>-4.6813213654974</v>
      </c>
      <c r="J288" s="78">
        <v>2.9999999999999997E-4</v>
      </c>
      <c r="K288" s="78">
        <v>0</v>
      </c>
    </row>
    <row r="289" spans="2:11">
      <c r="B289" t="s">
        <v>3233</v>
      </c>
      <c r="C289" t="s">
        <v>3236</v>
      </c>
      <c r="D289" t="s">
        <v>123</v>
      </c>
      <c r="E289" t="s">
        <v>106</v>
      </c>
      <c r="F289" t="s">
        <v>277</v>
      </c>
      <c r="G289" s="77">
        <v>224423.21</v>
      </c>
      <c r="H289" s="77">
        <v>-0.3861</v>
      </c>
      <c r="I289" s="77">
        <v>-3.1991106669865199</v>
      </c>
      <c r="J289" s="78">
        <v>2.0000000000000001E-4</v>
      </c>
      <c r="K289" s="78">
        <v>0</v>
      </c>
    </row>
    <row r="290" spans="2:11">
      <c r="B290" t="s">
        <v>3237</v>
      </c>
      <c r="C290" t="s">
        <v>3238</v>
      </c>
      <c r="D290" t="s">
        <v>123</v>
      </c>
      <c r="E290" t="s">
        <v>106</v>
      </c>
      <c r="F290" t="s">
        <v>267</v>
      </c>
      <c r="G290" s="77">
        <v>1727014.11</v>
      </c>
      <c r="H290" s="77">
        <v>0.59109999999999974</v>
      </c>
      <c r="I290" s="77">
        <v>37.689340452343302</v>
      </c>
      <c r="J290" s="78">
        <v>-2.3999999999999998E-3</v>
      </c>
      <c r="K290" s="78">
        <v>0</v>
      </c>
    </row>
    <row r="291" spans="2:11">
      <c r="B291" t="s">
        <v>3237</v>
      </c>
      <c r="C291" t="s">
        <v>3239</v>
      </c>
      <c r="D291" t="s">
        <v>123</v>
      </c>
      <c r="E291" t="s">
        <v>106</v>
      </c>
      <c r="F291" t="s">
        <v>267</v>
      </c>
      <c r="G291" s="77">
        <v>328682.11</v>
      </c>
      <c r="H291" s="77">
        <v>0.56850000000000001</v>
      </c>
      <c r="I291" s="77">
        <v>6.8987153804321997</v>
      </c>
      <c r="J291" s="78">
        <v>-4.0000000000000002E-4</v>
      </c>
      <c r="K291" s="78">
        <v>0</v>
      </c>
    </row>
    <row r="292" spans="2:11">
      <c r="B292" t="s">
        <v>3237</v>
      </c>
      <c r="C292" t="s">
        <v>3240</v>
      </c>
      <c r="D292" t="s">
        <v>123</v>
      </c>
      <c r="E292" t="s">
        <v>106</v>
      </c>
      <c r="F292" t="s">
        <v>267</v>
      </c>
      <c r="G292" s="77">
        <v>551802.35</v>
      </c>
      <c r="H292" s="77">
        <v>0.59740000000000004</v>
      </c>
      <c r="I292" s="77">
        <v>12.1705570460188</v>
      </c>
      <c r="J292" s="78">
        <v>-8.0000000000000004E-4</v>
      </c>
      <c r="K292" s="78">
        <v>0</v>
      </c>
    </row>
    <row r="293" spans="2:11">
      <c r="B293" t="s">
        <v>3237</v>
      </c>
      <c r="C293" t="s">
        <v>3241</v>
      </c>
      <c r="D293" t="s">
        <v>123</v>
      </c>
      <c r="E293" t="s">
        <v>106</v>
      </c>
      <c r="F293" t="s">
        <v>267</v>
      </c>
      <c r="G293" s="77">
        <v>413945.74</v>
      </c>
      <c r="H293" s="77">
        <v>0.62</v>
      </c>
      <c r="I293" s="77">
        <v>9.4753835668959994</v>
      </c>
      <c r="J293" s="78">
        <v>-5.9999999999999995E-4</v>
      </c>
      <c r="K293" s="78">
        <v>0</v>
      </c>
    </row>
    <row r="294" spans="2:11">
      <c r="B294" t="s">
        <v>3242</v>
      </c>
      <c r="C294" t="s">
        <v>3243</v>
      </c>
      <c r="D294" t="s">
        <v>123</v>
      </c>
      <c r="E294" t="s">
        <v>106</v>
      </c>
      <c r="F294" t="s">
        <v>289</v>
      </c>
      <c r="G294" s="77">
        <v>217721.76</v>
      </c>
      <c r="H294" s="77">
        <v>6.5600000000000006E-2</v>
      </c>
      <c r="I294" s="77">
        <v>0.52731165207552</v>
      </c>
      <c r="J294" s="78">
        <v>0</v>
      </c>
      <c r="K294" s="78">
        <v>0</v>
      </c>
    </row>
    <row r="295" spans="2:11">
      <c r="B295" t="s">
        <v>3244</v>
      </c>
      <c r="C295" t="s">
        <v>3245</v>
      </c>
      <c r="D295" t="s">
        <v>123</v>
      </c>
      <c r="E295" t="s">
        <v>106</v>
      </c>
      <c r="F295" t="s">
        <v>289</v>
      </c>
      <c r="G295" s="77">
        <v>1049617.77</v>
      </c>
      <c r="H295" s="77">
        <v>-2.2140999999999988</v>
      </c>
      <c r="I295" s="77">
        <v>-85.800555372244403</v>
      </c>
      <c r="J295" s="78">
        <v>5.4999999999999997E-3</v>
      </c>
      <c r="K295" s="78">
        <v>0</v>
      </c>
    </row>
    <row r="296" spans="2:11">
      <c r="B296" t="s">
        <v>3244</v>
      </c>
      <c r="C296" t="s">
        <v>3246</v>
      </c>
      <c r="D296" t="s">
        <v>123</v>
      </c>
      <c r="E296" t="s">
        <v>106</v>
      </c>
      <c r="F296" t="s">
        <v>289</v>
      </c>
      <c r="G296" s="77">
        <v>267759.64</v>
      </c>
      <c r="H296" s="77">
        <v>-2.214100000000002</v>
      </c>
      <c r="I296" s="77">
        <v>-21.887897170674101</v>
      </c>
      <c r="J296" s="78">
        <v>1.4E-3</v>
      </c>
      <c r="K296" s="78">
        <v>0</v>
      </c>
    </row>
    <row r="297" spans="2:11">
      <c r="B297" t="s">
        <v>3244</v>
      </c>
      <c r="C297" t="s">
        <v>3247</v>
      </c>
      <c r="D297" t="s">
        <v>123</v>
      </c>
      <c r="E297" t="s">
        <v>106</v>
      </c>
      <c r="F297" t="s">
        <v>289</v>
      </c>
      <c r="G297" s="77">
        <v>390971.94</v>
      </c>
      <c r="H297" s="77">
        <v>-2.2141000000000015</v>
      </c>
      <c r="I297" s="77">
        <v>-31.9598338993097</v>
      </c>
      <c r="J297" s="78">
        <v>2E-3</v>
      </c>
      <c r="K297" s="78">
        <v>0</v>
      </c>
    </row>
    <row r="298" spans="2:11">
      <c r="B298" t="s">
        <v>3248</v>
      </c>
      <c r="C298" t="s">
        <v>3249</v>
      </c>
      <c r="D298" t="s">
        <v>123</v>
      </c>
      <c r="E298" t="s">
        <v>106</v>
      </c>
      <c r="F298" t="s">
        <v>289</v>
      </c>
      <c r="G298" s="77">
        <v>211158.01</v>
      </c>
      <c r="H298" s="77">
        <v>0.60580000000000001</v>
      </c>
      <c r="I298" s="77">
        <v>4.7227887691493597</v>
      </c>
      <c r="J298" s="78">
        <v>-2.9999999999999997E-4</v>
      </c>
      <c r="K298" s="78">
        <v>0</v>
      </c>
    </row>
    <row r="299" spans="2:11">
      <c r="B299" t="s">
        <v>3248</v>
      </c>
      <c r="C299" t="s">
        <v>3250</v>
      </c>
      <c r="D299" t="s">
        <v>123</v>
      </c>
      <c r="E299" t="s">
        <v>106</v>
      </c>
      <c r="F299" t="s">
        <v>289</v>
      </c>
      <c r="G299" s="77">
        <v>751625.32</v>
      </c>
      <c r="H299" s="77">
        <v>0.60579999999999923</v>
      </c>
      <c r="I299" s="77">
        <v>16.810954128163502</v>
      </c>
      <c r="J299" s="78">
        <v>-1.1000000000000001E-3</v>
      </c>
      <c r="K299" s="78">
        <v>0</v>
      </c>
    </row>
    <row r="300" spans="2:11">
      <c r="B300" t="s">
        <v>3248</v>
      </c>
      <c r="C300" t="s">
        <v>3251</v>
      </c>
      <c r="D300" t="s">
        <v>123</v>
      </c>
      <c r="E300" t="s">
        <v>106</v>
      </c>
      <c r="F300" t="s">
        <v>289</v>
      </c>
      <c r="G300" s="77">
        <v>324816.56</v>
      </c>
      <c r="H300" s="77">
        <v>0.60540000000000005</v>
      </c>
      <c r="I300" s="77">
        <v>7.2600944650540802</v>
      </c>
      <c r="J300" s="78">
        <v>-5.0000000000000001E-4</v>
      </c>
      <c r="K300" s="78">
        <v>0</v>
      </c>
    </row>
    <row r="301" spans="2:11">
      <c r="B301" t="s">
        <v>3252</v>
      </c>
      <c r="C301" t="s">
        <v>3253</v>
      </c>
      <c r="D301" t="s">
        <v>123</v>
      </c>
      <c r="E301" t="s">
        <v>106</v>
      </c>
      <c r="F301" t="s">
        <v>267</v>
      </c>
      <c r="G301" s="77">
        <v>748913.89</v>
      </c>
      <c r="H301" s="77">
        <v>0.224</v>
      </c>
      <c r="I301" s="77">
        <v>6.1935777834112002</v>
      </c>
      <c r="J301" s="78">
        <v>-4.0000000000000002E-4</v>
      </c>
      <c r="K301" s="78">
        <v>0</v>
      </c>
    </row>
    <row r="302" spans="2:11">
      <c r="B302" t="s">
        <v>3252</v>
      </c>
      <c r="C302" t="s">
        <v>3254</v>
      </c>
      <c r="D302" t="s">
        <v>123</v>
      </c>
      <c r="E302" t="s">
        <v>106</v>
      </c>
      <c r="F302" t="s">
        <v>267</v>
      </c>
      <c r="G302" s="77">
        <v>984585.95</v>
      </c>
      <c r="H302" s="77">
        <v>0.20580000000000001</v>
      </c>
      <c r="I302" s="77">
        <v>7.4810179517891999</v>
      </c>
      <c r="J302" s="78">
        <v>-5.0000000000000001E-4</v>
      </c>
      <c r="K302" s="78">
        <v>0</v>
      </c>
    </row>
    <row r="303" spans="2:11">
      <c r="B303" t="s">
        <v>3252</v>
      </c>
      <c r="C303" t="s">
        <v>3255</v>
      </c>
      <c r="D303" t="s">
        <v>123</v>
      </c>
      <c r="E303" t="s">
        <v>106</v>
      </c>
      <c r="F303" t="s">
        <v>267</v>
      </c>
      <c r="G303" s="77">
        <v>343936.66</v>
      </c>
      <c r="H303" s="77">
        <v>0.1104</v>
      </c>
      <c r="I303" s="77">
        <v>1.40187482018688</v>
      </c>
      <c r="J303" s="78">
        <v>-1E-4</v>
      </c>
      <c r="K303" s="78">
        <v>0</v>
      </c>
    </row>
    <row r="304" spans="2:11">
      <c r="B304" t="s">
        <v>3256</v>
      </c>
      <c r="C304" t="s">
        <v>3257</v>
      </c>
      <c r="D304" t="s">
        <v>123</v>
      </c>
      <c r="E304" t="s">
        <v>106</v>
      </c>
      <c r="F304" t="s">
        <v>286</v>
      </c>
      <c r="G304" s="77">
        <v>219652.99</v>
      </c>
      <c r="H304" s="77">
        <v>0.58520000000000005</v>
      </c>
      <c r="I304" s="77">
        <v>4.7457311262961603</v>
      </c>
      <c r="J304" s="78">
        <v>-2.9999999999999997E-4</v>
      </c>
      <c r="K304" s="78">
        <v>0</v>
      </c>
    </row>
    <row r="305" spans="2:11">
      <c r="B305" t="s">
        <v>3256</v>
      </c>
      <c r="C305" t="s">
        <v>3258</v>
      </c>
      <c r="D305" t="s">
        <v>123</v>
      </c>
      <c r="E305" t="s">
        <v>106</v>
      </c>
      <c r="F305" t="s">
        <v>286</v>
      </c>
      <c r="G305" s="77">
        <v>604051.21</v>
      </c>
      <c r="H305" s="77">
        <v>0.58609999999999907</v>
      </c>
      <c r="I305" s="77">
        <v>13.0709505715625</v>
      </c>
      <c r="J305" s="78">
        <v>-8.0000000000000004E-4</v>
      </c>
      <c r="K305" s="78">
        <v>0</v>
      </c>
    </row>
    <row r="306" spans="2:11">
      <c r="B306" t="s">
        <v>3256</v>
      </c>
      <c r="C306" t="s">
        <v>3259</v>
      </c>
      <c r="D306" t="s">
        <v>123</v>
      </c>
      <c r="E306" t="s">
        <v>106</v>
      </c>
      <c r="F306" t="s">
        <v>286</v>
      </c>
      <c r="G306" s="77">
        <v>1312851.8799999999</v>
      </c>
      <c r="H306" s="77">
        <v>0.54919999999999958</v>
      </c>
      <c r="I306" s="77">
        <v>26.619993882152301</v>
      </c>
      <c r="J306" s="78">
        <v>-1.6999999999999999E-3</v>
      </c>
      <c r="K306" s="78">
        <v>0</v>
      </c>
    </row>
    <row r="307" spans="2:11">
      <c r="B307" t="s">
        <v>3256</v>
      </c>
      <c r="C307" t="s">
        <v>3260</v>
      </c>
      <c r="D307" t="s">
        <v>123</v>
      </c>
      <c r="E307" t="s">
        <v>106</v>
      </c>
      <c r="F307" t="s">
        <v>286</v>
      </c>
      <c r="G307" s="77">
        <v>21180.959999999999</v>
      </c>
      <c r="H307" s="77">
        <v>0.54930000000000001</v>
      </c>
      <c r="I307" s="77">
        <v>0.42955317302975998</v>
      </c>
      <c r="J307" s="78">
        <v>0</v>
      </c>
      <c r="K307" s="78">
        <v>0</v>
      </c>
    </row>
    <row r="308" spans="2:11">
      <c r="B308" t="s">
        <v>3261</v>
      </c>
      <c r="C308" t="s">
        <v>3262</v>
      </c>
      <c r="D308" t="s">
        <v>123</v>
      </c>
      <c r="E308" t="s">
        <v>106</v>
      </c>
      <c r="F308" t="s">
        <v>280</v>
      </c>
      <c r="G308" s="77">
        <v>334610</v>
      </c>
      <c r="H308" s="77">
        <v>-1.3237000000000001</v>
      </c>
      <c r="I308" s="77">
        <v>-16.352726648440001</v>
      </c>
      <c r="J308" s="78">
        <v>1E-3</v>
      </c>
      <c r="K308" s="78">
        <v>0</v>
      </c>
    </row>
    <row r="309" spans="2:11">
      <c r="B309" t="s">
        <v>3261</v>
      </c>
      <c r="C309" t="s">
        <v>3263</v>
      </c>
      <c r="D309" t="s">
        <v>123</v>
      </c>
      <c r="E309" t="s">
        <v>106</v>
      </c>
      <c r="F309" t="s">
        <v>280</v>
      </c>
      <c r="G309" s="77">
        <v>322498.68</v>
      </c>
      <c r="H309" s="77">
        <v>-1.4105000000000001</v>
      </c>
      <c r="I309" s="77">
        <v>-16.7943316101288</v>
      </c>
      <c r="J309" s="78">
        <v>1.1000000000000001E-3</v>
      </c>
      <c r="K309" s="78">
        <v>0</v>
      </c>
    </row>
    <row r="310" spans="2:11">
      <c r="B310" t="s">
        <v>3261</v>
      </c>
      <c r="C310" t="s">
        <v>3264</v>
      </c>
      <c r="D310" t="s">
        <v>123</v>
      </c>
      <c r="E310" t="s">
        <v>106</v>
      </c>
      <c r="F310" t="s">
        <v>280</v>
      </c>
      <c r="G310" s="77">
        <v>215123.55</v>
      </c>
      <c r="H310" s="77">
        <v>-1.3517999999999999</v>
      </c>
      <c r="I310" s="77">
        <v>-10.736484229738799</v>
      </c>
      <c r="J310" s="78">
        <v>6.9999999999999999E-4</v>
      </c>
      <c r="K310" s="78">
        <v>0</v>
      </c>
    </row>
    <row r="311" spans="2:11">
      <c r="B311" t="s">
        <v>3261</v>
      </c>
      <c r="C311" t="s">
        <v>3265</v>
      </c>
      <c r="D311" t="s">
        <v>123</v>
      </c>
      <c r="E311" t="s">
        <v>106</v>
      </c>
      <c r="F311" t="s">
        <v>289</v>
      </c>
      <c r="G311" s="77">
        <v>404925.92</v>
      </c>
      <c r="H311" s="77">
        <v>8.6099999999999996E-2</v>
      </c>
      <c r="I311" s="77">
        <v>1.2871833736070399</v>
      </c>
      <c r="J311" s="78">
        <v>-1E-4</v>
      </c>
      <c r="K311" s="78">
        <v>0</v>
      </c>
    </row>
    <row r="312" spans="2:11">
      <c r="B312" t="s">
        <v>3261</v>
      </c>
      <c r="C312" t="s">
        <v>3266</v>
      </c>
      <c r="D312" t="s">
        <v>123</v>
      </c>
      <c r="E312" t="s">
        <v>106</v>
      </c>
      <c r="F312" t="s">
        <v>280</v>
      </c>
      <c r="G312" s="77">
        <v>169357.61</v>
      </c>
      <c r="H312" s="77">
        <v>-1.3237000000000001</v>
      </c>
      <c r="I312" s="77">
        <v>-8.2766764357404394</v>
      </c>
      <c r="J312" s="78">
        <v>5.0000000000000001E-4</v>
      </c>
      <c r="K312" s="78">
        <v>0</v>
      </c>
    </row>
    <row r="313" spans="2:11">
      <c r="B313" t="s">
        <v>3261</v>
      </c>
      <c r="C313" t="s">
        <v>3267</v>
      </c>
      <c r="D313" t="s">
        <v>123</v>
      </c>
      <c r="E313" t="s">
        <v>106</v>
      </c>
      <c r="F313" t="s">
        <v>280</v>
      </c>
      <c r="G313" s="77">
        <v>135394.32</v>
      </c>
      <c r="H313" s="77">
        <v>-1.3517999999999999</v>
      </c>
      <c r="I313" s="77">
        <v>-6.7573214623699203</v>
      </c>
      <c r="J313" s="78">
        <v>4.0000000000000002E-4</v>
      </c>
      <c r="K313" s="78">
        <v>0</v>
      </c>
    </row>
    <row r="314" spans="2:11">
      <c r="B314" t="s">
        <v>3268</v>
      </c>
      <c r="C314" t="s">
        <v>3269</v>
      </c>
      <c r="D314" t="s">
        <v>123</v>
      </c>
      <c r="E314" t="s">
        <v>106</v>
      </c>
      <c r="F314" t="s">
        <v>267</v>
      </c>
      <c r="G314" s="77">
        <v>1575182.61</v>
      </c>
      <c r="H314" s="77">
        <v>1.1330999999999996</v>
      </c>
      <c r="I314" s="77">
        <v>65.896271216235704</v>
      </c>
      <c r="J314" s="78">
        <v>-4.1999999999999997E-3</v>
      </c>
      <c r="K314" s="78">
        <v>0</v>
      </c>
    </row>
    <row r="315" spans="2:11">
      <c r="B315" t="s">
        <v>3268</v>
      </c>
      <c r="C315" t="s">
        <v>3270</v>
      </c>
      <c r="D315" t="s">
        <v>123</v>
      </c>
      <c r="E315" t="s">
        <v>106</v>
      </c>
      <c r="F315" t="s">
        <v>267</v>
      </c>
      <c r="G315" s="77">
        <v>1360910.93</v>
      </c>
      <c r="H315" s="77">
        <v>1.1303999999999992</v>
      </c>
      <c r="I315" s="77">
        <v>56.796757567842199</v>
      </c>
      <c r="J315" s="78">
        <v>-3.5999999999999999E-3</v>
      </c>
      <c r="K315" s="78">
        <v>0</v>
      </c>
    </row>
    <row r="316" spans="2:11">
      <c r="B316" t="s">
        <v>3268</v>
      </c>
      <c r="C316" t="s">
        <v>3271</v>
      </c>
      <c r="D316" t="s">
        <v>123</v>
      </c>
      <c r="E316" t="s">
        <v>106</v>
      </c>
      <c r="F316" t="s">
        <v>267</v>
      </c>
      <c r="G316" s="77">
        <v>335097.28999999998</v>
      </c>
      <c r="H316" s="77">
        <v>1.1331000000000016</v>
      </c>
      <c r="I316" s="77">
        <v>14.0184774549191</v>
      </c>
      <c r="J316" s="78">
        <v>-8.9999999999999998E-4</v>
      </c>
      <c r="K316" s="78">
        <v>0</v>
      </c>
    </row>
    <row r="317" spans="2:11">
      <c r="B317" t="s">
        <v>3268</v>
      </c>
      <c r="C317" t="s">
        <v>3272</v>
      </c>
      <c r="D317" t="s">
        <v>123</v>
      </c>
      <c r="E317" t="s">
        <v>106</v>
      </c>
      <c r="F317" t="s">
        <v>267</v>
      </c>
      <c r="G317" s="77">
        <v>217916.14</v>
      </c>
      <c r="H317" s="77">
        <v>1.1482000000000001</v>
      </c>
      <c r="I317" s="77">
        <v>9.2378016371201603</v>
      </c>
      <c r="J317" s="78">
        <v>-5.9999999999999995E-4</v>
      </c>
      <c r="K317" s="78">
        <v>0</v>
      </c>
    </row>
    <row r="318" spans="2:11">
      <c r="B318" t="s">
        <v>3273</v>
      </c>
      <c r="C318" t="s">
        <v>3274</v>
      </c>
      <c r="D318" t="s">
        <v>123</v>
      </c>
      <c r="E318" t="s">
        <v>106</v>
      </c>
      <c r="F318" t="s">
        <v>280</v>
      </c>
      <c r="G318" s="77">
        <v>887927.91</v>
      </c>
      <c r="H318" s="77">
        <v>-2.0785</v>
      </c>
      <c r="I318" s="77">
        <v>-68.138007301720194</v>
      </c>
      <c r="J318" s="78">
        <v>4.4000000000000003E-3</v>
      </c>
      <c r="K318" s="78">
        <v>0</v>
      </c>
    </row>
    <row r="319" spans="2:11">
      <c r="B319" t="s">
        <v>3273</v>
      </c>
      <c r="C319" t="s">
        <v>3275</v>
      </c>
      <c r="D319" t="s">
        <v>123</v>
      </c>
      <c r="E319" t="s">
        <v>106</v>
      </c>
      <c r="F319" t="s">
        <v>280</v>
      </c>
      <c r="G319" s="77">
        <v>746744.52</v>
      </c>
      <c r="H319" s="77">
        <v>-2.0717999999999992</v>
      </c>
      <c r="I319" s="77">
        <v>-57.119127548109098</v>
      </c>
      <c r="J319" s="78">
        <v>3.7000000000000002E-3</v>
      </c>
      <c r="K319" s="78">
        <v>0</v>
      </c>
    </row>
    <row r="320" spans="2:11">
      <c r="B320" t="s">
        <v>3273</v>
      </c>
      <c r="C320" t="s">
        <v>3276</v>
      </c>
      <c r="D320" t="s">
        <v>123</v>
      </c>
      <c r="E320" t="s">
        <v>106</v>
      </c>
      <c r="F320" t="s">
        <v>280</v>
      </c>
      <c r="G320" s="77">
        <v>266677.05</v>
      </c>
      <c r="H320" s="77">
        <v>-2.0785</v>
      </c>
      <c r="I320" s="77">
        <v>-20.464322131850999</v>
      </c>
      <c r="J320" s="78">
        <v>1.2999999999999999E-3</v>
      </c>
      <c r="K320" s="78">
        <v>0</v>
      </c>
    </row>
    <row r="321" spans="2:11">
      <c r="B321" t="s">
        <v>3273</v>
      </c>
      <c r="C321" t="s">
        <v>3277</v>
      </c>
      <c r="D321" t="s">
        <v>123</v>
      </c>
      <c r="E321" t="s">
        <v>106</v>
      </c>
      <c r="F321" t="s">
        <v>280</v>
      </c>
      <c r="G321" s="77">
        <v>341999.66</v>
      </c>
      <c r="H321" s="77">
        <v>-1.8835999999999984</v>
      </c>
      <c r="I321" s="77">
        <v>-23.7835154595459</v>
      </c>
      <c r="J321" s="78">
        <v>1.5E-3</v>
      </c>
      <c r="K321" s="78">
        <v>0</v>
      </c>
    </row>
    <row r="322" spans="2:11">
      <c r="B322" t="s">
        <v>3273</v>
      </c>
      <c r="C322" t="s">
        <v>3278</v>
      </c>
      <c r="D322" t="s">
        <v>123</v>
      </c>
      <c r="E322" t="s">
        <v>106</v>
      </c>
      <c r="F322" t="s">
        <v>280</v>
      </c>
      <c r="G322" s="77">
        <v>768040.55</v>
      </c>
      <c r="H322" s="77">
        <v>-2.0785</v>
      </c>
      <c r="I322" s="77">
        <v>-58.938064694821001</v>
      </c>
      <c r="J322" s="78">
        <v>3.8E-3</v>
      </c>
      <c r="K322" s="78">
        <v>0</v>
      </c>
    </row>
    <row r="323" spans="2:11">
      <c r="B323" t="s">
        <v>3279</v>
      </c>
      <c r="C323" t="s">
        <v>3280</v>
      </c>
      <c r="D323" t="s">
        <v>123</v>
      </c>
      <c r="E323" t="s">
        <v>106</v>
      </c>
      <c r="F323" t="s">
        <v>277</v>
      </c>
      <c r="G323" s="77">
        <v>578713.69999999995</v>
      </c>
      <c r="H323" s="77">
        <v>-3.9828000000000001</v>
      </c>
      <c r="I323" s="77">
        <v>-85.096942127371193</v>
      </c>
      <c r="J323" s="78">
        <v>5.4000000000000003E-3</v>
      </c>
      <c r="K323" s="78">
        <v>0</v>
      </c>
    </row>
    <row r="324" spans="2:11">
      <c r="B324" t="s">
        <v>3279</v>
      </c>
      <c r="C324" t="s">
        <v>3281</v>
      </c>
      <c r="D324" t="s">
        <v>123</v>
      </c>
      <c r="E324" t="s">
        <v>106</v>
      </c>
      <c r="F324" t="s">
        <v>277</v>
      </c>
      <c r="G324" s="77">
        <v>848385.17</v>
      </c>
      <c r="H324" s="77">
        <v>-3.9393000000000153</v>
      </c>
      <c r="I324" s="77">
        <v>-123.38825341068301</v>
      </c>
      <c r="J324" s="78">
        <v>7.9000000000000008E-3</v>
      </c>
      <c r="K324" s="78">
        <v>0</v>
      </c>
    </row>
    <row r="325" spans="2:11">
      <c r="B325" t="s">
        <v>3279</v>
      </c>
      <c r="C325" t="s">
        <v>3282</v>
      </c>
      <c r="D325" t="s">
        <v>123</v>
      </c>
      <c r="E325" t="s">
        <v>106</v>
      </c>
      <c r="F325" t="s">
        <v>277</v>
      </c>
      <c r="G325" s="77">
        <v>908588.41</v>
      </c>
      <c r="H325" s="77">
        <v>-3.9845999999999964</v>
      </c>
      <c r="I325" s="77">
        <v>-133.66374209370301</v>
      </c>
      <c r="J325" s="78">
        <v>8.5000000000000006E-3</v>
      </c>
      <c r="K325" s="78">
        <v>-1E-4</v>
      </c>
    </row>
    <row r="326" spans="2:11">
      <c r="B326" t="s">
        <v>3279</v>
      </c>
      <c r="C326" t="s">
        <v>3283</v>
      </c>
      <c r="D326" t="s">
        <v>123</v>
      </c>
      <c r="E326" t="s">
        <v>106</v>
      </c>
      <c r="F326" t="s">
        <v>277</v>
      </c>
      <c r="G326" s="77">
        <v>55401.43</v>
      </c>
      <c r="H326" s="77">
        <v>-3.9828999999999999</v>
      </c>
      <c r="I326" s="77">
        <v>-8.1467064867952406</v>
      </c>
      <c r="J326" s="78">
        <v>5.0000000000000001E-4</v>
      </c>
      <c r="K326" s="78">
        <v>0</v>
      </c>
    </row>
    <row r="327" spans="2:11">
      <c r="B327" t="s">
        <v>3284</v>
      </c>
      <c r="C327" t="s">
        <v>3285</v>
      </c>
      <c r="D327" t="s">
        <v>123</v>
      </c>
      <c r="E327" t="s">
        <v>106</v>
      </c>
      <c r="F327" t="s">
        <v>267</v>
      </c>
      <c r="G327" s="77">
        <v>489602.15</v>
      </c>
      <c r="H327" s="77">
        <v>-1.6506000000000001</v>
      </c>
      <c r="I327" s="77">
        <v>-29.8364294405268</v>
      </c>
      <c r="J327" s="78">
        <v>1.9E-3</v>
      </c>
      <c r="K327" s="78">
        <v>0</v>
      </c>
    </row>
    <row r="328" spans="2:11">
      <c r="B328" t="s">
        <v>3286</v>
      </c>
      <c r="C328" t="s">
        <v>3287</v>
      </c>
      <c r="D328" t="s">
        <v>123</v>
      </c>
      <c r="E328" t="s">
        <v>106</v>
      </c>
      <c r="F328" t="s">
        <v>286</v>
      </c>
      <c r="G328" s="77">
        <v>745404.6</v>
      </c>
      <c r="H328" s="77">
        <v>-1.4186000000000001</v>
      </c>
      <c r="I328" s="77">
        <v>-39.040351248475197</v>
      </c>
      <c r="J328" s="78">
        <v>2.5000000000000001E-3</v>
      </c>
      <c r="K328" s="78">
        <v>0</v>
      </c>
    </row>
    <row r="329" spans="2:11">
      <c r="B329" t="s">
        <v>3286</v>
      </c>
      <c r="C329" t="s">
        <v>3288</v>
      </c>
      <c r="D329" t="s">
        <v>123</v>
      </c>
      <c r="E329" t="s">
        <v>106</v>
      </c>
      <c r="F329" t="s">
        <v>286</v>
      </c>
      <c r="G329" s="77">
        <v>534112.46</v>
      </c>
      <c r="H329" s="77">
        <v>-1.436400000000001</v>
      </c>
      <c r="I329" s="77">
        <v>-28.324992158124498</v>
      </c>
      <c r="J329" s="78">
        <v>1.8E-3</v>
      </c>
      <c r="K329" s="78">
        <v>0</v>
      </c>
    </row>
    <row r="330" spans="2:11">
      <c r="B330" t="s">
        <v>3286</v>
      </c>
      <c r="C330" t="s">
        <v>3289</v>
      </c>
      <c r="D330" t="s">
        <v>123</v>
      </c>
      <c r="E330" t="s">
        <v>106</v>
      </c>
      <c r="F330" t="s">
        <v>286</v>
      </c>
      <c r="G330" s="77">
        <v>248060.05</v>
      </c>
      <c r="H330" s="77">
        <v>-1.5853999999999999</v>
      </c>
      <c r="I330" s="77">
        <v>-14.519690968728399</v>
      </c>
      <c r="J330" s="78">
        <v>8.9999999999999998E-4</v>
      </c>
      <c r="K330" s="78">
        <v>0</v>
      </c>
    </row>
    <row r="331" spans="2:11">
      <c r="B331" t="s">
        <v>3290</v>
      </c>
      <c r="C331" t="s">
        <v>3291</v>
      </c>
      <c r="D331" t="s">
        <v>123</v>
      </c>
      <c r="E331" t="s">
        <v>106</v>
      </c>
      <c r="F331" t="s">
        <v>286</v>
      </c>
      <c r="G331" s="77">
        <v>108819.58</v>
      </c>
      <c r="H331" s="77">
        <v>4.4668999999999901</v>
      </c>
      <c r="I331" s="77">
        <v>17.946301835821799</v>
      </c>
      <c r="J331" s="78">
        <v>-1.1000000000000001E-3</v>
      </c>
      <c r="K331" s="78">
        <v>0</v>
      </c>
    </row>
    <row r="332" spans="2:11">
      <c r="B332" t="s">
        <v>3290</v>
      </c>
      <c r="C332" t="s">
        <v>3292</v>
      </c>
      <c r="D332" t="s">
        <v>123</v>
      </c>
      <c r="E332" t="s">
        <v>106</v>
      </c>
      <c r="F332" t="s">
        <v>286</v>
      </c>
      <c r="G332" s="77">
        <v>106146.8</v>
      </c>
      <c r="H332" s="77">
        <v>4.4122000000000003</v>
      </c>
      <c r="I332" s="77">
        <v>17.291146432643199</v>
      </c>
      <c r="J332" s="78">
        <v>-1.1000000000000001E-3</v>
      </c>
      <c r="K332" s="78">
        <v>0</v>
      </c>
    </row>
    <row r="333" spans="2:11">
      <c r="B333" t="s">
        <v>3290</v>
      </c>
      <c r="C333" t="s">
        <v>3293</v>
      </c>
      <c r="D333" t="s">
        <v>123</v>
      </c>
      <c r="E333" t="s">
        <v>106</v>
      </c>
      <c r="F333" t="s">
        <v>286</v>
      </c>
      <c r="G333" s="77">
        <v>301116.62</v>
      </c>
      <c r="H333" s="77">
        <v>3.5655000000000001</v>
      </c>
      <c r="I333" s="77">
        <v>39.6384679138812</v>
      </c>
      <c r="J333" s="78">
        <v>-2.5000000000000001E-3</v>
      </c>
      <c r="K333" s="78">
        <v>0</v>
      </c>
    </row>
    <row r="334" spans="2:11">
      <c r="B334" t="s">
        <v>3290</v>
      </c>
      <c r="C334" t="s">
        <v>3294</v>
      </c>
      <c r="D334" t="s">
        <v>123</v>
      </c>
      <c r="E334" t="s">
        <v>106</v>
      </c>
      <c r="F334" t="s">
        <v>286</v>
      </c>
      <c r="G334" s="77">
        <v>429025.21</v>
      </c>
      <c r="H334" s="77">
        <v>3.0800999999999989</v>
      </c>
      <c r="I334" s="77">
        <v>48.787585080931301</v>
      </c>
      <c r="J334" s="78">
        <v>-3.0999999999999999E-3</v>
      </c>
      <c r="K334" s="78">
        <v>0</v>
      </c>
    </row>
    <row r="335" spans="2:11">
      <c r="B335" t="s">
        <v>3290</v>
      </c>
      <c r="C335" t="s">
        <v>3295</v>
      </c>
      <c r="D335" t="s">
        <v>123</v>
      </c>
      <c r="E335" t="s">
        <v>106</v>
      </c>
      <c r="F335" t="s">
        <v>289</v>
      </c>
      <c r="G335" s="77">
        <v>251453.16</v>
      </c>
      <c r="H335" s="77">
        <v>3.5364000000000022</v>
      </c>
      <c r="I335" s="77">
        <v>32.830702219486099</v>
      </c>
      <c r="J335" s="78">
        <v>-2.0999999999999999E-3</v>
      </c>
      <c r="K335" s="78">
        <v>0</v>
      </c>
    </row>
    <row r="336" spans="2:11">
      <c r="B336" t="s">
        <v>3290</v>
      </c>
      <c r="C336" t="s">
        <v>3296</v>
      </c>
      <c r="D336" t="s">
        <v>123</v>
      </c>
      <c r="E336" t="s">
        <v>106</v>
      </c>
      <c r="F336" t="s">
        <v>289</v>
      </c>
      <c r="G336" s="77">
        <v>201165.43</v>
      </c>
      <c r="H336" s="77">
        <v>3.5378000000000025</v>
      </c>
      <c r="I336" s="77">
        <v>26.275338510737701</v>
      </c>
      <c r="J336" s="78">
        <v>-1.6999999999999999E-3</v>
      </c>
      <c r="K336" s="78">
        <v>0</v>
      </c>
    </row>
    <row r="337" spans="2:11">
      <c r="B337" t="s">
        <v>3290</v>
      </c>
      <c r="C337" t="s">
        <v>3297</v>
      </c>
      <c r="D337" t="s">
        <v>123</v>
      </c>
      <c r="E337" t="s">
        <v>106</v>
      </c>
      <c r="F337" t="s">
        <v>289</v>
      </c>
      <c r="G337" s="77">
        <v>251929.52</v>
      </c>
      <c r="H337" s="77">
        <v>3.7180999999999957</v>
      </c>
      <c r="I337" s="77">
        <v>34.582932555679001</v>
      </c>
      <c r="J337" s="78">
        <v>-2.2000000000000001E-3</v>
      </c>
      <c r="K337" s="78">
        <v>0</v>
      </c>
    </row>
    <row r="338" spans="2:11">
      <c r="B338" t="s">
        <v>3290</v>
      </c>
      <c r="C338" t="s">
        <v>3298</v>
      </c>
      <c r="D338" t="s">
        <v>123</v>
      </c>
      <c r="E338" t="s">
        <v>106</v>
      </c>
      <c r="F338" t="s">
        <v>289</v>
      </c>
      <c r="G338" s="77">
        <v>215877.15</v>
      </c>
      <c r="H338" s="77">
        <v>3.6903000000000001</v>
      </c>
      <c r="I338" s="77">
        <v>29.4123714101334</v>
      </c>
      <c r="J338" s="78">
        <v>-1.9E-3</v>
      </c>
      <c r="K338" s="78">
        <v>0</v>
      </c>
    </row>
    <row r="339" spans="2:11">
      <c r="B339" t="s">
        <v>3290</v>
      </c>
      <c r="C339" t="s">
        <v>3299</v>
      </c>
      <c r="D339" t="s">
        <v>123</v>
      </c>
      <c r="E339" t="s">
        <v>106</v>
      </c>
      <c r="F339" t="s">
        <v>289</v>
      </c>
      <c r="G339" s="77">
        <v>21500.68</v>
      </c>
      <c r="H339" s="77">
        <v>3.3018999999999998</v>
      </c>
      <c r="I339" s="77">
        <v>2.6210650781806399</v>
      </c>
      <c r="J339" s="78">
        <v>-2.0000000000000001E-4</v>
      </c>
      <c r="K339" s="78">
        <v>0</v>
      </c>
    </row>
    <row r="340" spans="2:11">
      <c r="B340" t="s">
        <v>3290</v>
      </c>
      <c r="C340" t="s">
        <v>3300</v>
      </c>
      <c r="D340" t="s">
        <v>123</v>
      </c>
      <c r="E340" t="s">
        <v>106</v>
      </c>
      <c r="F340" t="s">
        <v>289</v>
      </c>
      <c r="G340" s="77">
        <v>287462.17</v>
      </c>
      <c r="H340" s="77">
        <v>3.5655000000000001</v>
      </c>
      <c r="I340" s="77">
        <v>37.841019874624202</v>
      </c>
      <c r="J340" s="78">
        <v>-2.3999999999999998E-3</v>
      </c>
      <c r="K340" s="78">
        <v>0</v>
      </c>
    </row>
    <row r="341" spans="2:11">
      <c r="B341" t="s">
        <v>3290</v>
      </c>
      <c r="C341" t="s">
        <v>3301</v>
      </c>
      <c r="D341" t="s">
        <v>123</v>
      </c>
      <c r="E341" t="s">
        <v>106</v>
      </c>
      <c r="F341" t="s">
        <v>289</v>
      </c>
      <c r="G341" s="77">
        <v>251711.11</v>
      </c>
      <c r="H341" s="77">
        <v>3.6349000000000022</v>
      </c>
      <c r="I341" s="77">
        <v>33.779758831243903</v>
      </c>
      <c r="J341" s="78">
        <v>-2.2000000000000001E-3</v>
      </c>
      <c r="K341" s="78">
        <v>0</v>
      </c>
    </row>
    <row r="342" spans="2:11">
      <c r="B342" t="s">
        <v>3290</v>
      </c>
      <c r="C342" t="s">
        <v>3302</v>
      </c>
      <c r="D342" t="s">
        <v>123</v>
      </c>
      <c r="E342" t="s">
        <v>106</v>
      </c>
      <c r="F342" t="s">
        <v>289</v>
      </c>
      <c r="G342" s="77">
        <v>251732.94</v>
      </c>
      <c r="H342" s="77">
        <v>3.6432000000000042</v>
      </c>
      <c r="I342" s="77">
        <v>33.859828463535401</v>
      </c>
      <c r="J342" s="78">
        <v>-2.2000000000000001E-3</v>
      </c>
      <c r="K342" s="78">
        <v>0</v>
      </c>
    </row>
    <row r="343" spans="2:11">
      <c r="B343" t="s">
        <v>3290</v>
      </c>
      <c r="C343" t="s">
        <v>3303</v>
      </c>
      <c r="D343" t="s">
        <v>123</v>
      </c>
      <c r="E343" t="s">
        <v>106</v>
      </c>
      <c r="F343" t="s">
        <v>289</v>
      </c>
      <c r="G343" s="77">
        <v>200918.92</v>
      </c>
      <c r="H343" s="77">
        <v>3.4199000000000055</v>
      </c>
      <c r="I343" s="77">
        <v>25.368566927635399</v>
      </c>
      <c r="J343" s="78">
        <v>-1.6000000000000001E-3</v>
      </c>
      <c r="K343" s="78">
        <v>0</v>
      </c>
    </row>
    <row r="344" spans="2:11">
      <c r="B344" t="s">
        <v>3304</v>
      </c>
      <c r="C344" t="s">
        <v>3305</v>
      </c>
      <c r="D344" t="s">
        <v>123</v>
      </c>
      <c r="E344" t="s">
        <v>120</v>
      </c>
      <c r="F344" t="s">
        <v>277</v>
      </c>
      <c r="G344" s="77">
        <v>255243.77</v>
      </c>
      <c r="H344" s="77">
        <v>-5.5659999999999972</v>
      </c>
      <c r="I344" s="77">
        <v>-34.786937568056501</v>
      </c>
      <c r="J344" s="78">
        <v>2.2000000000000001E-3</v>
      </c>
      <c r="K344" s="78">
        <v>0</v>
      </c>
    </row>
    <row r="345" spans="2:11">
      <c r="B345" t="s">
        <v>3304</v>
      </c>
      <c r="C345" t="s">
        <v>3306</v>
      </c>
      <c r="D345" t="s">
        <v>123</v>
      </c>
      <c r="E345" t="s">
        <v>120</v>
      </c>
      <c r="F345" t="s">
        <v>277</v>
      </c>
      <c r="G345" s="77">
        <v>453630.96</v>
      </c>
      <c r="H345" s="77">
        <v>-5.502699999999999</v>
      </c>
      <c r="I345" s="77">
        <v>-61.121832816833702</v>
      </c>
      <c r="J345" s="78">
        <v>3.8999999999999998E-3</v>
      </c>
      <c r="K345" s="78">
        <v>0</v>
      </c>
    </row>
    <row r="346" spans="2:11">
      <c r="B346" t="s">
        <v>3304</v>
      </c>
      <c r="C346" t="s">
        <v>3307</v>
      </c>
      <c r="D346" t="s">
        <v>123</v>
      </c>
      <c r="E346" t="s">
        <v>120</v>
      </c>
      <c r="F346" t="s">
        <v>286</v>
      </c>
      <c r="G346" s="77">
        <v>521134.57</v>
      </c>
      <c r="H346" s="77">
        <v>-2.1539000000000019</v>
      </c>
      <c r="I346" s="77">
        <v>-27.484843278408999</v>
      </c>
      <c r="J346" s="78">
        <v>1.8E-3</v>
      </c>
      <c r="K346" s="78">
        <v>0</v>
      </c>
    </row>
    <row r="347" spans="2:11">
      <c r="B347" t="s">
        <v>3304</v>
      </c>
      <c r="C347" t="s">
        <v>3308</v>
      </c>
      <c r="D347" t="s">
        <v>123</v>
      </c>
      <c r="E347" t="s">
        <v>120</v>
      </c>
      <c r="F347" t="s">
        <v>289</v>
      </c>
      <c r="G347" s="77">
        <v>497740.75</v>
      </c>
      <c r="H347" s="77">
        <v>-2.5051999999999999</v>
      </c>
      <c r="I347" s="77">
        <v>-30.532575947273401</v>
      </c>
      <c r="J347" s="78">
        <v>2E-3</v>
      </c>
      <c r="K347" s="78">
        <v>0</v>
      </c>
    </row>
    <row r="348" spans="2:11">
      <c r="B348" t="s">
        <v>3309</v>
      </c>
      <c r="C348" t="s">
        <v>3310</v>
      </c>
      <c r="D348" t="s">
        <v>123</v>
      </c>
      <c r="E348" t="s">
        <v>116</v>
      </c>
      <c r="F348" t="s">
        <v>267</v>
      </c>
      <c r="G348" s="77">
        <v>453939.56</v>
      </c>
      <c r="H348" s="77">
        <v>1.588800000000002</v>
      </c>
      <c r="I348" s="77">
        <v>20.080184212661401</v>
      </c>
      <c r="J348" s="78">
        <v>-1.2999999999999999E-3</v>
      </c>
      <c r="K348" s="78">
        <v>0</v>
      </c>
    </row>
    <row r="349" spans="2:11">
      <c r="B349" t="s">
        <v>3311</v>
      </c>
      <c r="C349" t="s">
        <v>3312</v>
      </c>
      <c r="D349" t="s">
        <v>123</v>
      </c>
      <c r="E349" t="s">
        <v>110</v>
      </c>
      <c r="F349" t="s">
        <v>289</v>
      </c>
      <c r="G349" s="77">
        <v>298644.45</v>
      </c>
      <c r="H349" s="77">
        <v>1.798</v>
      </c>
      <c r="I349" s="77">
        <v>21.657854392847401</v>
      </c>
      <c r="J349" s="78">
        <v>-1.4E-3</v>
      </c>
      <c r="K349" s="78">
        <v>0</v>
      </c>
    </row>
    <row r="350" spans="2:11">
      <c r="B350" t="s">
        <v>3313</v>
      </c>
      <c r="C350" t="s">
        <v>3314</v>
      </c>
      <c r="D350" t="s">
        <v>123</v>
      </c>
      <c r="E350" t="s">
        <v>110</v>
      </c>
      <c r="F350" t="s">
        <v>289</v>
      </c>
      <c r="G350" s="77">
        <v>368626.8</v>
      </c>
      <c r="H350" s="77">
        <v>-9.0899999999999995E-2</v>
      </c>
      <c r="I350" s="77">
        <v>-1.3515187756240801</v>
      </c>
      <c r="J350" s="78">
        <v>1E-4</v>
      </c>
      <c r="K350" s="78">
        <v>0</v>
      </c>
    </row>
    <row r="351" spans="2:11">
      <c r="B351" t="s">
        <v>3315</v>
      </c>
      <c r="C351" t="s">
        <v>3316</v>
      </c>
      <c r="D351" t="s">
        <v>123</v>
      </c>
      <c r="E351" t="s">
        <v>110</v>
      </c>
      <c r="F351" t="s">
        <v>286</v>
      </c>
      <c r="G351" s="77">
        <v>157982.91</v>
      </c>
      <c r="H351" s="77">
        <v>0.8212999999999997</v>
      </c>
      <c r="I351" s="77">
        <v>5.2333915148903198</v>
      </c>
      <c r="J351" s="78">
        <v>-2.9999999999999997E-4</v>
      </c>
      <c r="K351" s="78">
        <v>0</v>
      </c>
    </row>
    <row r="352" spans="2:11">
      <c r="B352" t="s">
        <v>3315</v>
      </c>
      <c r="C352" t="s">
        <v>3317</v>
      </c>
      <c r="D352" t="s">
        <v>123</v>
      </c>
      <c r="E352" t="s">
        <v>110</v>
      </c>
      <c r="F352" t="s">
        <v>286</v>
      </c>
      <c r="G352" s="77">
        <v>398192.6</v>
      </c>
      <c r="H352" s="77">
        <v>0.82129999999999881</v>
      </c>
      <c r="I352" s="77">
        <v>13.1906531797149</v>
      </c>
      <c r="J352" s="78">
        <v>-8.0000000000000004E-4</v>
      </c>
      <c r="K352" s="78">
        <v>0</v>
      </c>
    </row>
    <row r="353" spans="2:11">
      <c r="B353" t="s">
        <v>3318</v>
      </c>
      <c r="C353" t="s">
        <v>3319</v>
      </c>
      <c r="D353" t="s">
        <v>123</v>
      </c>
      <c r="E353" t="s">
        <v>113</v>
      </c>
      <c r="F353" t="s">
        <v>289</v>
      </c>
      <c r="G353" s="77">
        <v>248870.38</v>
      </c>
      <c r="H353" s="77">
        <v>1.4099000000000039</v>
      </c>
      <c r="I353" s="77">
        <v>16.392170687114401</v>
      </c>
      <c r="J353" s="78">
        <v>-1E-3</v>
      </c>
      <c r="K353" s="78">
        <v>0</v>
      </c>
    </row>
    <row r="354" spans="2:11">
      <c r="B354" t="s">
        <v>3320</v>
      </c>
      <c r="C354" t="s">
        <v>3321</v>
      </c>
      <c r="D354" t="s">
        <v>123</v>
      </c>
      <c r="E354" t="s">
        <v>113</v>
      </c>
      <c r="F354" t="s">
        <v>289</v>
      </c>
      <c r="G354" s="77">
        <v>200491.36</v>
      </c>
      <c r="H354" s="77">
        <v>2.0573000000000023</v>
      </c>
      <c r="I354" s="77">
        <v>19.2694018640114</v>
      </c>
      <c r="J354" s="78">
        <v>-1.1999999999999999E-3</v>
      </c>
      <c r="K354" s="78">
        <v>0</v>
      </c>
    </row>
    <row r="355" spans="2:11">
      <c r="B355" t="s">
        <v>3322</v>
      </c>
      <c r="C355" t="s">
        <v>3323</v>
      </c>
      <c r="D355" t="s">
        <v>123</v>
      </c>
      <c r="E355" t="s">
        <v>200</v>
      </c>
      <c r="F355" t="s">
        <v>277</v>
      </c>
      <c r="G355" s="77">
        <v>1542996.33</v>
      </c>
      <c r="H355" s="77">
        <v>-1093.44</v>
      </c>
      <c r="I355" s="77">
        <v>-431.933391950322</v>
      </c>
      <c r="J355" s="78">
        <v>2.76E-2</v>
      </c>
      <c r="K355" s="78">
        <v>-2.0000000000000001E-4</v>
      </c>
    </row>
    <row r="356" spans="2:11">
      <c r="B356" t="s">
        <v>3322</v>
      </c>
      <c r="C356" t="s">
        <v>3324</v>
      </c>
      <c r="D356" t="s">
        <v>123</v>
      </c>
      <c r="E356" t="s">
        <v>200</v>
      </c>
      <c r="F356" t="s">
        <v>277</v>
      </c>
      <c r="G356" s="77">
        <v>696827.1</v>
      </c>
      <c r="H356" s="77">
        <v>-1110.31</v>
      </c>
      <c r="I356" s="77">
        <v>-198.07342587562999</v>
      </c>
      <c r="J356" s="78">
        <v>1.2699999999999999E-2</v>
      </c>
      <c r="K356" s="78">
        <v>-1E-4</v>
      </c>
    </row>
    <row r="357" spans="2:11">
      <c r="B357" t="s">
        <v>3322</v>
      </c>
      <c r="C357" t="s">
        <v>3325</v>
      </c>
      <c r="D357" t="s">
        <v>123</v>
      </c>
      <c r="E357" t="s">
        <v>200</v>
      </c>
      <c r="F357" t="s">
        <v>277</v>
      </c>
      <c r="G357" s="77">
        <v>895933.35</v>
      </c>
      <c r="H357" s="77">
        <v>-1088.1899999999985</v>
      </c>
      <c r="I357" s="77">
        <v>-249.595851764065</v>
      </c>
      <c r="J357" s="78">
        <v>1.6E-2</v>
      </c>
      <c r="K357" s="78">
        <v>-1E-4</v>
      </c>
    </row>
    <row r="358" spans="2:11">
      <c r="B358" t="s">
        <v>3322</v>
      </c>
      <c r="C358" t="s">
        <v>3326</v>
      </c>
      <c r="D358" t="s">
        <v>123</v>
      </c>
      <c r="E358" t="s">
        <v>200</v>
      </c>
      <c r="F358" t="s">
        <v>277</v>
      </c>
      <c r="G358" s="77">
        <v>1769667.46</v>
      </c>
      <c r="H358" s="77">
        <v>-1076.0499999999993</v>
      </c>
      <c r="I358" s="77">
        <v>-487.50721411195099</v>
      </c>
      <c r="J358" s="78">
        <v>3.1199999999999999E-2</v>
      </c>
      <c r="K358" s="78">
        <v>-2.0000000000000001E-4</v>
      </c>
    </row>
    <row r="359" spans="2:11">
      <c r="B359" t="s">
        <v>3322</v>
      </c>
      <c r="C359" t="s">
        <v>3327</v>
      </c>
      <c r="D359" t="s">
        <v>123</v>
      </c>
      <c r="E359" t="s">
        <v>200</v>
      </c>
      <c r="F359" t="s">
        <v>280</v>
      </c>
      <c r="G359" s="77">
        <v>155295.10999999999</v>
      </c>
      <c r="H359" s="77">
        <v>-742.67999999999881</v>
      </c>
      <c r="I359" s="77">
        <v>-29.526803853191701</v>
      </c>
      <c r="J359" s="78">
        <v>1.9E-3</v>
      </c>
      <c r="K359" s="78">
        <v>0</v>
      </c>
    </row>
    <row r="360" spans="2:11">
      <c r="B360" t="s">
        <v>3322</v>
      </c>
      <c r="C360" t="s">
        <v>3328</v>
      </c>
      <c r="D360" t="s">
        <v>123</v>
      </c>
      <c r="E360" t="s">
        <v>200</v>
      </c>
      <c r="F360" t="s">
        <v>280</v>
      </c>
      <c r="G360" s="77">
        <v>695841.57</v>
      </c>
      <c r="H360" s="77">
        <v>-741.08000000000254</v>
      </c>
      <c r="I360" s="77">
        <v>-132.01777004078099</v>
      </c>
      <c r="J360" s="78">
        <v>8.3999999999999995E-3</v>
      </c>
      <c r="K360" s="78">
        <v>-1E-4</v>
      </c>
    </row>
    <row r="361" spans="2:11">
      <c r="B361" t="s">
        <v>3322</v>
      </c>
      <c r="C361" t="s">
        <v>3329</v>
      </c>
      <c r="D361" t="s">
        <v>123</v>
      </c>
      <c r="E361" t="s">
        <v>200</v>
      </c>
      <c r="F361" t="s">
        <v>280</v>
      </c>
      <c r="G361" s="77">
        <v>217014.97</v>
      </c>
      <c r="H361" s="77">
        <v>-741.08000000000038</v>
      </c>
      <c r="I361" s="77">
        <v>-41.172924470245299</v>
      </c>
      <c r="J361" s="78">
        <v>2.5999999999999999E-3</v>
      </c>
      <c r="K361" s="78">
        <v>0</v>
      </c>
    </row>
    <row r="362" spans="2:11">
      <c r="B362" t="s">
        <v>3330</v>
      </c>
      <c r="C362" t="s">
        <v>3331</v>
      </c>
      <c r="D362" t="s">
        <v>123</v>
      </c>
      <c r="E362" t="s">
        <v>113</v>
      </c>
      <c r="F362" t="s">
        <v>3332</v>
      </c>
      <c r="G362" s="77">
        <v>-1467000</v>
      </c>
      <c r="H362" s="77">
        <v>6.5821008861622428</v>
      </c>
      <c r="I362" s="77">
        <v>-96.559420000000102</v>
      </c>
      <c r="J362" s="78">
        <v>6.1999999999999998E-3</v>
      </c>
      <c r="K362" s="78">
        <v>0</v>
      </c>
    </row>
    <row r="363" spans="2:11">
      <c r="B363" t="s">
        <v>3333</v>
      </c>
      <c r="C363" t="s">
        <v>3334</v>
      </c>
      <c r="D363" t="s">
        <v>123</v>
      </c>
      <c r="E363" t="s">
        <v>106</v>
      </c>
      <c r="F363" t="s">
        <v>2840</v>
      </c>
      <c r="G363" s="77">
        <v>-47000000</v>
      </c>
      <c r="H363" s="77">
        <v>-4.19E-2</v>
      </c>
      <c r="I363" s="77">
        <v>19.693000000000001</v>
      </c>
      <c r="J363" s="78">
        <v>-1.2999999999999999E-3</v>
      </c>
      <c r="K363" s="78">
        <v>0</v>
      </c>
    </row>
    <row r="364" spans="2:11">
      <c r="B364" t="s">
        <v>3335</v>
      </c>
      <c r="C364" t="s">
        <v>3336</v>
      </c>
      <c r="D364" t="s">
        <v>123</v>
      </c>
      <c r="E364" t="s">
        <v>106</v>
      </c>
      <c r="F364" t="s">
        <v>267</v>
      </c>
      <c r="G364" s="77">
        <v>2700000</v>
      </c>
      <c r="H364" s="77">
        <v>6.7570990559167781</v>
      </c>
      <c r="I364" s="77">
        <v>182.441674509753</v>
      </c>
      <c r="J364" s="78">
        <v>-1.17E-2</v>
      </c>
      <c r="K364" s="78">
        <v>1E-4</v>
      </c>
    </row>
    <row r="365" spans="2:11">
      <c r="B365" t="s">
        <v>3337</v>
      </c>
      <c r="C365" t="s">
        <v>3338</v>
      </c>
      <c r="D365" t="s">
        <v>123</v>
      </c>
      <c r="E365" t="s">
        <v>120</v>
      </c>
      <c r="F365" t="s">
        <v>3339</v>
      </c>
      <c r="G365" s="77">
        <v>-170200</v>
      </c>
      <c r="H365" s="77">
        <v>-13.4945</v>
      </c>
      <c r="I365" s="77">
        <v>22.967638999999998</v>
      </c>
      <c r="J365" s="78">
        <v>-1.5E-3</v>
      </c>
      <c r="K365" s="78">
        <v>0</v>
      </c>
    </row>
    <row r="366" spans="2:11">
      <c r="B366" t="s">
        <v>3340</v>
      </c>
      <c r="C366" t="s">
        <v>3341</v>
      </c>
      <c r="D366" t="s">
        <v>123</v>
      </c>
      <c r="E366" t="s">
        <v>110</v>
      </c>
      <c r="F366" t="s">
        <v>3342</v>
      </c>
      <c r="G366" s="77">
        <v>-1633500</v>
      </c>
      <c r="H366" s="77">
        <v>5.4528999999999996</v>
      </c>
      <c r="I366" s="77">
        <v>-89.073121499999999</v>
      </c>
      <c r="J366" s="78">
        <v>5.7000000000000002E-3</v>
      </c>
      <c r="K366" s="78">
        <v>0</v>
      </c>
    </row>
    <row r="367" spans="2:11">
      <c r="B367" t="s">
        <v>3343</v>
      </c>
      <c r="C367" t="s">
        <v>3344</v>
      </c>
      <c r="D367" t="s">
        <v>123</v>
      </c>
      <c r="E367" t="s">
        <v>110</v>
      </c>
      <c r="F367" t="s">
        <v>3345</v>
      </c>
      <c r="G367" s="77">
        <v>-55000</v>
      </c>
      <c r="H367" s="77">
        <v>6.0607333899187452</v>
      </c>
      <c r="I367" s="77">
        <v>-3.33340336445531</v>
      </c>
      <c r="J367" s="78">
        <v>2.0000000000000001E-4</v>
      </c>
      <c r="K367" s="78">
        <v>0</v>
      </c>
    </row>
    <row r="368" spans="2:11">
      <c r="B368" t="s">
        <v>3346</v>
      </c>
      <c r="C368" t="s">
        <v>3347</v>
      </c>
      <c r="D368" t="s">
        <v>123</v>
      </c>
      <c r="E368" t="s">
        <v>110</v>
      </c>
      <c r="F368" t="s">
        <v>3222</v>
      </c>
      <c r="G368" s="77">
        <v>-45000</v>
      </c>
      <c r="H368" s="77">
        <v>4.2163562014704441</v>
      </c>
      <c r="I368" s="77">
        <v>-1.8973602906617</v>
      </c>
      <c r="J368" s="78">
        <v>1E-4</v>
      </c>
      <c r="K368" s="78">
        <v>0</v>
      </c>
    </row>
    <row r="369" spans="2:11">
      <c r="B369" t="s">
        <v>3348</v>
      </c>
      <c r="C369" t="s">
        <v>3349</v>
      </c>
      <c r="D369" t="s">
        <v>123</v>
      </c>
      <c r="E369" t="s">
        <v>110</v>
      </c>
      <c r="F369" t="s">
        <v>3350</v>
      </c>
      <c r="G369" s="77">
        <v>-2614600</v>
      </c>
      <c r="H369" s="77">
        <v>-0.81189999999999996</v>
      </c>
      <c r="I369" s="77">
        <v>21.227937399999998</v>
      </c>
      <c r="J369" s="78">
        <v>-1.4E-3</v>
      </c>
      <c r="K369" s="78">
        <v>0</v>
      </c>
    </row>
    <row r="370" spans="2:11">
      <c r="B370" t="s">
        <v>3351</v>
      </c>
      <c r="C370" t="s">
        <v>3352</v>
      </c>
      <c r="D370" t="s">
        <v>123</v>
      </c>
      <c r="E370" t="s">
        <v>110</v>
      </c>
      <c r="F370" t="s">
        <v>2840</v>
      </c>
      <c r="G370" s="77">
        <v>-697800</v>
      </c>
      <c r="H370" s="77">
        <v>-3.1046763882543709</v>
      </c>
      <c r="I370" s="77">
        <v>21.664431837239</v>
      </c>
      <c r="J370" s="78">
        <v>-1.4E-3</v>
      </c>
      <c r="K370" s="78">
        <v>0</v>
      </c>
    </row>
    <row r="371" spans="2:11">
      <c r="B371" t="s">
        <v>3353</v>
      </c>
      <c r="C371" t="s">
        <v>3354</v>
      </c>
      <c r="D371" t="s">
        <v>123</v>
      </c>
      <c r="E371" t="s">
        <v>113</v>
      </c>
      <c r="F371" t="s">
        <v>3345</v>
      </c>
      <c r="G371" s="77">
        <v>-1014500</v>
      </c>
      <c r="H371" s="77">
        <v>7.1919437739464369</v>
      </c>
      <c r="I371" s="77">
        <v>-72.962269586686602</v>
      </c>
      <c r="J371" s="78">
        <v>4.7000000000000002E-3</v>
      </c>
      <c r="K371" s="78">
        <v>0</v>
      </c>
    </row>
    <row r="372" spans="2:11">
      <c r="B372" t="s">
        <v>3355</v>
      </c>
      <c r="C372" t="s">
        <v>3356</v>
      </c>
      <c r="D372" t="s">
        <v>123</v>
      </c>
      <c r="E372" t="s">
        <v>200</v>
      </c>
      <c r="F372" t="s">
        <v>3345</v>
      </c>
      <c r="G372" s="77">
        <v>-36000000</v>
      </c>
      <c r="H372" s="77">
        <v>-0.28039999999999998</v>
      </c>
      <c r="I372" s="77">
        <v>100.944</v>
      </c>
      <c r="J372" s="78">
        <v>-6.4999999999999997E-3</v>
      </c>
      <c r="K372" s="78">
        <v>0</v>
      </c>
    </row>
    <row r="373" spans="2:11">
      <c r="B373" t="s">
        <v>3357</v>
      </c>
      <c r="C373" t="s">
        <v>3358</v>
      </c>
      <c r="D373" t="s">
        <v>123</v>
      </c>
      <c r="E373" t="s">
        <v>120</v>
      </c>
      <c r="F373" t="s">
        <v>3339</v>
      </c>
      <c r="G373" s="77">
        <v>-570000</v>
      </c>
      <c r="H373" s="77">
        <v>-13.586715006305193</v>
      </c>
      <c r="I373" s="77">
        <v>77.444275535939596</v>
      </c>
      <c r="J373" s="78">
        <v>-4.8999999999999998E-3</v>
      </c>
      <c r="K373" s="78">
        <v>0</v>
      </c>
    </row>
    <row r="374" spans="2:11">
      <c r="B374" t="s">
        <v>3359</v>
      </c>
      <c r="C374" t="s">
        <v>3360</v>
      </c>
      <c r="D374" t="s">
        <v>123</v>
      </c>
      <c r="E374" t="s">
        <v>110</v>
      </c>
      <c r="F374" t="s">
        <v>3361</v>
      </c>
      <c r="G374" s="77">
        <v>-414800</v>
      </c>
      <c r="H374" s="77">
        <v>8.1792092574734809</v>
      </c>
      <c r="I374" s="77">
        <v>-33.92736</v>
      </c>
      <c r="J374" s="78">
        <v>2.2000000000000001E-3</v>
      </c>
      <c r="K374" s="78">
        <v>0</v>
      </c>
    </row>
    <row r="375" spans="2:11">
      <c r="B375" t="s">
        <v>3362</v>
      </c>
      <c r="C375" t="s">
        <v>3363</v>
      </c>
      <c r="D375" t="s">
        <v>123</v>
      </c>
      <c r="E375" t="s">
        <v>110</v>
      </c>
      <c r="F375" t="s">
        <v>3364</v>
      </c>
      <c r="G375" s="77">
        <v>-4000</v>
      </c>
      <c r="H375" s="77">
        <v>10.817</v>
      </c>
      <c r="I375" s="77">
        <v>-0.43268000000000001</v>
      </c>
      <c r="J375" s="78">
        <v>0</v>
      </c>
      <c r="K375" s="78">
        <v>0</v>
      </c>
    </row>
    <row r="376" spans="2:11">
      <c r="B376" t="s">
        <v>3365</v>
      </c>
      <c r="C376" t="s">
        <v>3366</v>
      </c>
      <c r="D376" t="s">
        <v>123</v>
      </c>
      <c r="E376" t="s">
        <v>110</v>
      </c>
      <c r="F376" t="s">
        <v>2771</v>
      </c>
      <c r="G376" s="77">
        <v>-3780000</v>
      </c>
      <c r="H376" s="77">
        <v>5.1982253968253964</v>
      </c>
      <c r="I376" s="77">
        <v>-196.49292</v>
      </c>
      <c r="J376" s="78">
        <v>1.26E-2</v>
      </c>
      <c r="K376" s="78">
        <v>-1E-4</v>
      </c>
    </row>
    <row r="377" spans="2:11">
      <c r="B377" t="s">
        <v>3367</v>
      </c>
      <c r="C377" t="s">
        <v>3368</v>
      </c>
      <c r="D377" t="s">
        <v>123</v>
      </c>
      <c r="E377" t="s">
        <v>110</v>
      </c>
      <c r="F377" t="s">
        <v>3350</v>
      </c>
      <c r="G377" s="77">
        <v>-1786600</v>
      </c>
      <c r="H377" s="77">
        <v>-0.95833034814731888</v>
      </c>
      <c r="I377" s="77">
        <v>17.12153</v>
      </c>
      <c r="J377" s="78">
        <v>-1.1000000000000001E-3</v>
      </c>
      <c r="K377" s="78">
        <v>0</v>
      </c>
    </row>
    <row r="378" spans="2:11">
      <c r="B378" t="s">
        <v>3369</v>
      </c>
      <c r="C378" t="s">
        <v>3370</v>
      </c>
      <c r="D378" t="s">
        <v>123</v>
      </c>
      <c r="E378" t="s">
        <v>110</v>
      </c>
      <c r="F378" t="s">
        <v>3207</v>
      </c>
      <c r="G378" s="77">
        <v>-1323100</v>
      </c>
      <c r="H378" s="77">
        <v>-4.6383606681278815</v>
      </c>
      <c r="I378" s="77">
        <v>61.370150000000002</v>
      </c>
      <c r="J378" s="78">
        <v>-3.8999999999999998E-3</v>
      </c>
      <c r="K378" s="78">
        <v>0</v>
      </c>
    </row>
    <row r="379" spans="2:11">
      <c r="B379" t="s">
        <v>3371</v>
      </c>
      <c r="C379" t="s">
        <v>3372</v>
      </c>
      <c r="D379" t="s">
        <v>123</v>
      </c>
      <c r="E379" t="s">
        <v>113</v>
      </c>
      <c r="F379" t="s">
        <v>3373</v>
      </c>
      <c r="G379" s="77">
        <v>-1577200</v>
      </c>
      <c r="H379" s="77">
        <v>7.5468310930763378</v>
      </c>
      <c r="I379" s="77">
        <v>-119.02862</v>
      </c>
      <c r="J379" s="78">
        <v>7.6E-3</v>
      </c>
      <c r="K379" s="78">
        <v>0</v>
      </c>
    </row>
    <row r="380" spans="2:11">
      <c r="B380" t="s">
        <v>3374</v>
      </c>
      <c r="C380" t="s">
        <v>3375</v>
      </c>
      <c r="D380" t="s">
        <v>123</v>
      </c>
      <c r="E380" t="s">
        <v>110</v>
      </c>
      <c r="F380" t="s">
        <v>3376</v>
      </c>
      <c r="G380" s="77">
        <v>-3214600</v>
      </c>
      <c r="H380" s="77">
        <v>-2.4230461021588998</v>
      </c>
      <c r="I380" s="77">
        <v>77.891239999999996</v>
      </c>
      <c r="J380" s="78">
        <v>-5.0000000000000001E-3</v>
      </c>
      <c r="K380" s="78">
        <v>0</v>
      </c>
    </row>
    <row r="381" spans="2:11">
      <c r="B381" t="s">
        <v>3377</v>
      </c>
      <c r="C381" t="s">
        <v>3378</v>
      </c>
      <c r="D381" t="s">
        <v>123</v>
      </c>
      <c r="E381" t="s">
        <v>110</v>
      </c>
      <c r="F381" t="s">
        <v>3379</v>
      </c>
      <c r="G381" s="77">
        <v>1700000</v>
      </c>
      <c r="H381" s="77">
        <v>-2.5957617647058822</v>
      </c>
      <c r="I381" s="77">
        <v>-44.127949999999998</v>
      </c>
      <c r="J381" s="78">
        <v>2.8E-3</v>
      </c>
      <c r="K381" s="78">
        <v>0</v>
      </c>
    </row>
    <row r="382" spans="2:11">
      <c r="B382" s="79" t="s">
        <v>2183</v>
      </c>
      <c r="C382" s="16"/>
      <c r="D382" s="16"/>
      <c r="G382" s="81">
        <v>1122730.1499999999</v>
      </c>
      <c r="I382" s="81">
        <v>4.3404747599000002</v>
      </c>
      <c r="J382" s="80">
        <v>-2.9999999999999997E-4</v>
      </c>
      <c r="K382" s="80">
        <v>0</v>
      </c>
    </row>
    <row r="383" spans="2:11">
      <c r="B383" t="s">
        <v>3380</v>
      </c>
      <c r="C383" t="s">
        <v>3381</v>
      </c>
      <c r="D383" t="s">
        <v>123</v>
      </c>
      <c r="E383" t="s">
        <v>102</v>
      </c>
      <c r="F383" t="s">
        <v>289</v>
      </c>
      <c r="G383" s="77">
        <v>1122730.1499999999</v>
      </c>
      <c r="H383" s="77">
        <v>0.3866</v>
      </c>
      <c r="I383" s="77">
        <v>4.3404747599000002</v>
      </c>
      <c r="J383" s="78">
        <v>-2.9999999999999997E-4</v>
      </c>
      <c r="K383" s="78">
        <v>0</v>
      </c>
    </row>
    <row r="384" spans="2:11">
      <c r="B384" s="79" t="s">
        <v>939</v>
      </c>
      <c r="C384" s="16"/>
      <c r="D384" s="16"/>
      <c r="G384" s="81">
        <v>0</v>
      </c>
      <c r="I384" s="81">
        <v>0</v>
      </c>
      <c r="J384" s="80">
        <v>0</v>
      </c>
      <c r="K384" s="80">
        <v>0</v>
      </c>
    </row>
    <row r="385" spans="2:11">
      <c r="B385" t="s">
        <v>213</v>
      </c>
      <c r="C385" t="s">
        <v>213</v>
      </c>
      <c r="D385" t="s">
        <v>213</v>
      </c>
      <c r="E385" t="s">
        <v>213</v>
      </c>
      <c r="G385" s="77">
        <v>0</v>
      </c>
      <c r="H385" s="77">
        <v>0</v>
      </c>
      <c r="I385" s="77">
        <v>0</v>
      </c>
      <c r="J385" s="78">
        <v>0</v>
      </c>
      <c r="K385" s="78">
        <v>0</v>
      </c>
    </row>
    <row r="386" spans="2:11">
      <c r="B386" s="79" t="s">
        <v>235</v>
      </c>
      <c r="C386" s="16"/>
      <c r="D386" s="16"/>
      <c r="G386" s="81">
        <v>24200115.93</v>
      </c>
      <c r="I386" s="81">
        <v>5403.949782160541</v>
      </c>
      <c r="J386" s="80">
        <v>-0.34539999999999998</v>
      </c>
      <c r="K386" s="80">
        <v>2.0999999999999999E-3</v>
      </c>
    </row>
    <row r="387" spans="2:11">
      <c r="B387" s="79" t="s">
        <v>2173</v>
      </c>
      <c r="C387" s="16"/>
      <c r="D387" s="16"/>
      <c r="G387" s="81">
        <v>24200115.93</v>
      </c>
      <c r="I387" s="81">
        <v>5403.949782160541</v>
      </c>
      <c r="J387" s="80">
        <v>-0.34539999999999998</v>
      </c>
      <c r="K387" s="80">
        <v>2.0999999999999999E-3</v>
      </c>
    </row>
    <row r="388" spans="2:11">
      <c r="B388" t="s">
        <v>3382</v>
      </c>
      <c r="C388" t="s">
        <v>3383</v>
      </c>
      <c r="D388" t="s">
        <v>123</v>
      </c>
      <c r="E388" t="s">
        <v>200</v>
      </c>
      <c r="F388" t="s">
        <v>289</v>
      </c>
      <c r="G388" s="77">
        <v>1824566.3</v>
      </c>
      <c r="H388" s="77">
        <v>357.63000000000068</v>
      </c>
      <c r="I388" s="77">
        <v>167.051554538923</v>
      </c>
      <c r="J388" s="78">
        <v>-1.0699999999999999E-2</v>
      </c>
      <c r="K388" s="78">
        <v>1E-4</v>
      </c>
    </row>
    <row r="389" spans="2:11">
      <c r="B389" t="s">
        <v>3384</v>
      </c>
      <c r="C389" t="s">
        <v>3385</v>
      </c>
      <c r="D389" t="s">
        <v>123</v>
      </c>
      <c r="E389" t="s">
        <v>200</v>
      </c>
      <c r="F389" t="s">
        <v>277</v>
      </c>
      <c r="G389" s="77">
        <v>3496335.63</v>
      </c>
      <c r="H389" s="77">
        <v>1630.459999999998</v>
      </c>
      <c r="I389" s="77">
        <v>1459.4196665241</v>
      </c>
      <c r="J389" s="78">
        <v>-9.3299999999999994E-2</v>
      </c>
      <c r="K389" s="78">
        <v>5.9999999999999995E-4</v>
      </c>
    </row>
    <row r="390" spans="2:11">
      <c r="B390" t="s">
        <v>3386</v>
      </c>
      <c r="C390" t="s">
        <v>3387</v>
      </c>
      <c r="D390" t="s">
        <v>123</v>
      </c>
      <c r="E390" t="s">
        <v>200</v>
      </c>
      <c r="F390" t="s">
        <v>283</v>
      </c>
      <c r="G390" s="77">
        <v>2584286.04</v>
      </c>
      <c r="H390" s="77">
        <v>2002.509999999997</v>
      </c>
      <c r="I390" s="77">
        <v>1324.8667619042401</v>
      </c>
      <c r="J390" s="78">
        <v>-8.4699999999999998E-2</v>
      </c>
      <c r="K390" s="78">
        <v>5.0000000000000001E-4</v>
      </c>
    </row>
    <row r="391" spans="2:11">
      <c r="B391" t="s">
        <v>3388</v>
      </c>
      <c r="C391" t="s">
        <v>3389</v>
      </c>
      <c r="D391" t="s">
        <v>123</v>
      </c>
      <c r="E391" t="s">
        <v>106</v>
      </c>
      <c r="F391" t="s">
        <v>512</v>
      </c>
      <c r="G391" s="77">
        <v>1120622.6299999999</v>
      </c>
      <c r="H391" s="77">
        <v>21.008000000000006</v>
      </c>
      <c r="I391" s="77">
        <v>869.17212459159703</v>
      </c>
      <c r="J391" s="78">
        <v>-5.5599999999999997E-2</v>
      </c>
      <c r="K391" s="78">
        <v>2.9999999999999997E-4</v>
      </c>
    </row>
    <row r="392" spans="2:11">
      <c r="B392" t="s">
        <v>3390</v>
      </c>
      <c r="C392" t="s">
        <v>3391</v>
      </c>
      <c r="D392" t="s">
        <v>123</v>
      </c>
      <c r="E392" t="s">
        <v>106</v>
      </c>
      <c r="F392" t="s">
        <v>389</v>
      </c>
      <c r="G392" s="77">
        <v>5027332.0599999996</v>
      </c>
      <c r="H392" s="77">
        <v>0.29790000000000011</v>
      </c>
      <c r="I392" s="77">
        <v>55.292950787284099</v>
      </c>
      <c r="J392" s="78">
        <v>-3.5000000000000001E-3</v>
      </c>
      <c r="K392" s="78">
        <v>0</v>
      </c>
    </row>
    <row r="393" spans="2:11">
      <c r="B393" t="s">
        <v>3392</v>
      </c>
      <c r="C393" t="s">
        <v>3393</v>
      </c>
      <c r="D393" t="s">
        <v>123</v>
      </c>
      <c r="E393" t="s">
        <v>106</v>
      </c>
      <c r="F393" t="s">
        <v>277</v>
      </c>
      <c r="G393" s="77">
        <v>4961729.4800000004</v>
      </c>
      <c r="H393" s="77">
        <v>4.8662999999999998</v>
      </c>
      <c r="I393" s="77">
        <v>891.44315310190598</v>
      </c>
      <c r="J393" s="78">
        <v>-5.7000000000000002E-2</v>
      </c>
      <c r="K393" s="78">
        <v>2.9999999999999997E-4</v>
      </c>
    </row>
    <row r="394" spans="2:11">
      <c r="B394" t="s">
        <v>3394</v>
      </c>
      <c r="C394" t="s">
        <v>3395</v>
      </c>
      <c r="D394" t="s">
        <v>123</v>
      </c>
      <c r="E394" t="s">
        <v>106</v>
      </c>
      <c r="F394" t="s">
        <v>286</v>
      </c>
      <c r="G394" s="77">
        <v>499369.18</v>
      </c>
      <c r="H394" s="77">
        <v>4.1738999999999979</v>
      </c>
      <c r="I394" s="77">
        <v>76.952984393241806</v>
      </c>
      <c r="J394" s="78">
        <v>-4.8999999999999998E-3</v>
      </c>
      <c r="K394" s="78">
        <v>0</v>
      </c>
    </row>
    <row r="395" spans="2:11">
      <c r="B395" t="s">
        <v>3396</v>
      </c>
      <c r="C395" t="s">
        <v>3397</v>
      </c>
      <c r="D395" t="s">
        <v>123</v>
      </c>
      <c r="E395" t="s">
        <v>106</v>
      </c>
      <c r="F395" t="s">
        <v>286</v>
      </c>
      <c r="G395" s="77">
        <v>3938245.47</v>
      </c>
      <c r="H395" s="77">
        <v>5.8133000000000008</v>
      </c>
      <c r="I395" s="77">
        <v>845.25395226652699</v>
      </c>
      <c r="J395" s="78">
        <v>-5.3999999999999999E-2</v>
      </c>
      <c r="K395" s="78">
        <v>2.9999999999999997E-4</v>
      </c>
    </row>
    <row r="396" spans="2:11">
      <c r="B396" t="s">
        <v>3398</v>
      </c>
      <c r="C396" t="s">
        <v>3399</v>
      </c>
      <c r="D396" t="s">
        <v>123</v>
      </c>
      <c r="E396" t="s">
        <v>106</v>
      </c>
      <c r="F396" t="s">
        <v>274</v>
      </c>
      <c r="G396" s="77">
        <v>747629.14</v>
      </c>
      <c r="H396" s="77">
        <v>-10.343400000000003</v>
      </c>
      <c r="I396" s="77">
        <v>-285.50336594727798</v>
      </c>
      <c r="J396" s="78">
        <v>1.8200000000000001E-2</v>
      </c>
      <c r="K396" s="78">
        <v>-1E-4</v>
      </c>
    </row>
    <row r="397" spans="2:11">
      <c r="B397" s="79" t="s">
        <v>2188</v>
      </c>
      <c r="C397" s="16"/>
      <c r="D397" s="16"/>
      <c r="G397" s="81">
        <v>0</v>
      </c>
      <c r="I397" s="81">
        <v>0</v>
      </c>
      <c r="J397" s="80">
        <v>0</v>
      </c>
      <c r="K397" s="80">
        <v>0</v>
      </c>
    </row>
    <row r="398" spans="2:11">
      <c r="B398" t="s">
        <v>213</v>
      </c>
      <c r="C398" t="s">
        <v>213</v>
      </c>
      <c r="D398" t="s">
        <v>213</v>
      </c>
      <c r="E398" t="s">
        <v>213</v>
      </c>
      <c r="G398" s="77">
        <v>0</v>
      </c>
      <c r="H398" s="77">
        <v>0</v>
      </c>
      <c r="I398" s="77">
        <v>0</v>
      </c>
      <c r="J398" s="78">
        <v>0</v>
      </c>
      <c r="K398" s="78">
        <v>0</v>
      </c>
    </row>
    <row r="399" spans="2:11">
      <c r="B399" s="79" t="s">
        <v>2183</v>
      </c>
      <c r="C399" s="16"/>
      <c r="D399" s="16"/>
      <c r="G399" s="81">
        <v>0</v>
      </c>
      <c r="I399" s="81">
        <v>0</v>
      </c>
      <c r="J399" s="80">
        <v>0</v>
      </c>
      <c r="K399" s="80">
        <v>0</v>
      </c>
    </row>
    <row r="400" spans="2:11">
      <c r="B400" t="s">
        <v>213</v>
      </c>
      <c r="C400" t="s">
        <v>213</v>
      </c>
      <c r="D400" t="s">
        <v>213</v>
      </c>
      <c r="E400" t="s">
        <v>213</v>
      </c>
      <c r="G400" s="77">
        <v>0</v>
      </c>
      <c r="H400" s="77">
        <v>0</v>
      </c>
      <c r="I400" s="77">
        <v>0</v>
      </c>
      <c r="J400" s="78">
        <v>0</v>
      </c>
      <c r="K400" s="78">
        <v>0</v>
      </c>
    </row>
    <row r="401" spans="2:11">
      <c r="B401" s="79" t="s">
        <v>939</v>
      </c>
      <c r="C401" s="16"/>
      <c r="D401" s="16"/>
      <c r="G401" s="81">
        <v>0</v>
      </c>
      <c r="I401" s="81">
        <v>0</v>
      </c>
      <c r="J401" s="80">
        <v>0</v>
      </c>
      <c r="K401" s="80">
        <v>0</v>
      </c>
    </row>
    <row r="402" spans="2:11">
      <c r="B402" t="s">
        <v>213</v>
      </c>
      <c r="C402" t="s">
        <v>213</v>
      </c>
      <c r="D402" t="s">
        <v>213</v>
      </c>
      <c r="E402" t="s">
        <v>213</v>
      </c>
      <c r="G402" s="77">
        <v>0</v>
      </c>
      <c r="H402" s="77">
        <v>0</v>
      </c>
      <c r="I402" s="77">
        <v>0</v>
      </c>
      <c r="J402" s="78">
        <v>0</v>
      </c>
      <c r="K402" s="78">
        <v>0</v>
      </c>
    </row>
    <row r="403" spans="2:11">
      <c r="B403" t="s">
        <v>237</v>
      </c>
      <c r="C403" s="16"/>
      <c r="D403" s="16"/>
    </row>
    <row r="404" spans="2:11">
      <c r="B404" t="s">
        <v>337</v>
      </c>
      <c r="C404" s="16"/>
      <c r="D404" s="16"/>
    </row>
    <row r="405" spans="2:11">
      <c r="B405" t="s">
        <v>338</v>
      </c>
      <c r="C405" s="16"/>
      <c r="D405" s="16"/>
    </row>
    <row r="406" spans="2:11">
      <c r="B406" t="s">
        <v>339</v>
      </c>
      <c r="C406" s="16"/>
      <c r="D406" s="16"/>
    </row>
    <row r="407" spans="2:11">
      <c r="C407" s="16"/>
      <c r="D407" s="16"/>
    </row>
    <row r="408" spans="2:11">
      <c r="C408" s="16"/>
      <c r="D408" s="16"/>
    </row>
    <row r="409" spans="2:11">
      <c r="C409" s="16"/>
      <c r="D409" s="16"/>
    </row>
    <row r="410" spans="2:11">
      <c r="C410" s="16"/>
      <c r="D410" s="16"/>
    </row>
    <row r="411" spans="2:11">
      <c r="C411" s="16"/>
      <c r="D411" s="16"/>
    </row>
    <row r="412" spans="2:11">
      <c r="C412" s="16"/>
      <c r="D412" s="16"/>
    </row>
    <row r="413" spans="2:11">
      <c r="C413" s="16"/>
      <c r="D413" s="16"/>
    </row>
    <row r="414" spans="2:11">
      <c r="C414" s="16"/>
      <c r="D414" s="16"/>
    </row>
    <row r="415" spans="2:11">
      <c r="C415" s="16"/>
      <c r="D415" s="16"/>
    </row>
    <row r="416" spans="2:11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s="87">
        <v>45106</v>
      </c>
    </row>
    <row r="2" spans="2:78">
      <c r="B2" s="2" t="s">
        <v>1</v>
      </c>
      <c r="C2" s="12" t="s">
        <v>3909</v>
      </c>
    </row>
    <row r="3" spans="2:78">
      <c r="B3" s="2" t="s">
        <v>2</v>
      </c>
      <c r="C3" s="26" t="s">
        <v>3910</v>
      </c>
    </row>
    <row r="4" spans="2:78">
      <c r="B4" s="2" t="s">
        <v>3</v>
      </c>
      <c r="C4" s="88" t="s">
        <v>197</v>
      </c>
    </row>
    <row r="6" spans="2:78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</row>
    <row r="7" spans="2:78" ht="26.25" customHeight="1">
      <c r="B7" s="115" t="s">
        <v>145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205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2204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213</v>
      </c>
      <c r="C14" t="s">
        <v>213</v>
      </c>
      <c r="D14" s="16"/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2205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213</v>
      </c>
      <c r="C16" t="s">
        <v>213</v>
      </c>
      <c r="D16" s="16"/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2206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2207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213</v>
      </c>
      <c r="C19" t="s">
        <v>213</v>
      </c>
      <c r="D19" s="16"/>
      <c r="E19" t="s">
        <v>213</v>
      </c>
      <c r="H19" s="77">
        <v>0</v>
      </c>
      <c r="I19" t="s">
        <v>213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2208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213</v>
      </c>
      <c r="C21" t="s">
        <v>213</v>
      </c>
      <c r="D21" s="16"/>
      <c r="E21" t="s">
        <v>213</v>
      </c>
      <c r="H21" s="77">
        <v>0</v>
      </c>
      <c r="I21" t="s">
        <v>213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2209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213</v>
      </c>
      <c r="C23" t="s">
        <v>213</v>
      </c>
      <c r="D23" s="16"/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2210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213</v>
      </c>
      <c r="C25" t="s">
        <v>213</v>
      </c>
      <c r="D25" s="16"/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235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2204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213</v>
      </c>
      <c r="C28" t="s">
        <v>213</v>
      </c>
      <c r="D28" s="16"/>
      <c r="E28" t="s">
        <v>213</v>
      </c>
      <c r="H28" s="77">
        <v>0</v>
      </c>
      <c r="I28" t="s">
        <v>213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2205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213</v>
      </c>
      <c r="C30" t="s">
        <v>213</v>
      </c>
      <c r="D30" s="16"/>
      <c r="E30" t="s">
        <v>213</v>
      </c>
      <c r="H30" s="77">
        <v>0</v>
      </c>
      <c r="I30" t="s">
        <v>213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2206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2207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213</v>
      </c>
      <c r="C33" t="s">
        <v>213</v>
      </c>
      <c r="D33" s="16"/>
      <c r="E33" t="s">
        <v>213</v>
      </c>
      <c r="H33" s="77">
        <v>0</v>
      </c>
      <c r="I33" t="s">
        <v>213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2208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213</v>
      </c>
      <c r="C35" t="s">
        <v>213</v>
      </c>
      <c r="D35" s="16"/>
      <c r="E35" t="s">
        <v>213</v>
      </c>
      <c r="H35" s="77">
        <v>0</v>
      </c>
      <c r="I35" t="s">
        <v>213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2209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213</v>
      </c>
      <c r="C37" t="s">
        <v>213</v>
      </c>
      <c r="D37" s="16"/>
      <c r="E37" t="s">
        <v>213</v>
      </c>
      <c r="H37" s="77">
        <v>0</v>
      </c>
      <c r="I37" t="s">
        <v>213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2210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213</v>
      </c>
      <c r="C39" t="s">
        <v>213</v>
      </c>
      <c r="D39" s="16"/>
      <c r="E39" t="s">
        <v>213</v>
      </c>
      <c r="H39" s="77">
        <v>0</v>
      </c>
      <c r="I39" t="s">
        <v>213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237</v>
      </c>
      <c r="D40" s="16"/>
    </row>
    <row r="41" spans="2:17">
      <c r="B41" t="s">
        <v>337</v>
      </c>
      <c r="D41" s="16"/>
    </row>
    <row r="42" spans="2:17">
      <c r="B42" t="s">
        <v>338</v>
      </c>
      <c r="D42" s="16"/>
    </row>
    <row r="43" spans="2:17">
      <c r="B43" t="s">
        <v>339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08"/>
  <sheetViews>
    <sheetView rightToLeft="1" topLeftCell="A297" workbookViewId="0">
      <selection activeCell="B298" sqref="B29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87">
        <v>45106</v>
      </c>
    </row>
    <row r="2" spans="2:60">
      <c r="B2" s="2" t="s">
        <v>1</v>
      </c>
      <c r="C2" s="12" t="s">
        <v>3909</v>
      </c>
    </row>
    <row r="3" spans="2:60">
      <c r="B3" s="2" t="s">
        <v>2</v>
      </c>
      <c r="C3" s="26" t="s">
        <v>3910</v>
      </c>
    </row>
    <row r="4" spans="2:60">
      <c r="B4" s="2" t="s">
        <v>3</v>
      </c>
      <c r="C4" s="88" t="s">
        <v>197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15" t="s">
        <v>146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3.92</v>
      </c>
      <c r="J11" s="18"/>
      <c r="K11" s="18"/>
      <c r="L11" s="18"/>
      <c r="M11" s="76">
        <v>5.62E-2</v>
      </c>
      <c r="N11" s="75">
        <v>229847908.80000001</v>
      </c>
      <c r="O11" s="7"/>
      <c r="P11" s="75">
        <v>306069.8092322069</v>
      </c>
      <c r="Q11" s="76">
        <v>1</v>
      </c>
      <c r="R11" s="76">
        <v>0.1173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205</v>
      </c>
      <c r="I12" s="81">
        <v>4.68</v>
      </c>
      <c r="M12" s="80">
        <v>5.1499999999999997E-2</v>
      </c>
      <c r="N12" s="81">
        <v>192623771.83000001</v>
      </c>
      <c r="P12" s="81">
        <v>209213.4140239929</v>
      </c>
      <c r="Q12" s="80">
        <v>0.6835</v>
      </c>
      <c r="R12" s="80">
        <v>8.0199999999999994E-2</v>
      </c>
    </row>
    <row r="13" spans="2:60">
      <c r="B13" s="79" t="s">
        <v>3400</v>
      </c>
      <c r="I13" s="81">
        <v>2.67</v>
      </c>
      <c r="M13" s="80">
        <v>5.67E-2</v>
      </c>
      <c r="N13" s="81">
        <v>43884718.909999996</v>
      </c>
      <c r="P13" s="81">
        <v>45123.334381931498</v>
      </c>
      <c r="Q13" s="80">
        <v>0.1474</v>
      </c>
      <c r="R13" s="80">
        <v>1.7299999999999999E-2</v>
      </c>
    </row>
    <row r="14" spans="2:60">
      <c r="B14" s="91" t="s">
        <v>4143</v>
      </c>
      <c r="C14" t="s">
        <v>3401</v>
      </c>
      <c r="D14" t="s">
        <v>3402</v>
      </c>
      <c r="E14"/>
      <c r="F14" t="s">
        <v>3403</v>
      </c>
      <c r="G14"/>
      <c r="H14" t="s">
        <v>2260</v>
      </c>
      <c r="I14" s="77">
        <v>2.67</v>
      </c>
      <c r="J14" t="s">
        <v>128</v>
      </c>
      <c r="K14" t="s">
        <v>102</v>
      </c>
      <c r="L14" s="78">
        <v>5.5899999999999998E-2</v>
      </c>
      <c r="M14" s="78">
        <v>5.67E-2</v>
      </c>
      <c r="N14" s="77">
        <v>43884718.909999996</v>
      </c>
      <c r="O14" s="77">
        <v>102.82242999999997</v>
      </c>
      <c r="P14" s="77">
        <v>45123.334381931498</v>
      </c>
      <c r="Q14" s="78">
        <v>0.1474</v>
      </c>
      <c r="R14" s="78">
        <v>1.7299999999999999E-2</v>
      </c>
    </row>
    <row r="15" spans="2:60">
      <c r="B15" s="79" t="s">
        <v>3404</v>
      </c>
      <c r="I15" s="81">
        <v>6.56</v>
      </c>
      <c r="M15" s="80">
        <v>4.1799999999999997E-2</v>
      </c>
      <c r="N15" s="81">
        <v>23116988.940000001</v>
      </c>
      <c r="P15" s="81">
        <v>24026.83850214415</v>
      </c>
      <c r="Q15" s="80">
        <v>7.85E-2</v>
      </c>
      <c r="R15" s="80">
        <v>9.1999999999999998E-3</v>
      </c>
    </row>
    <row r="16" spans="2:60">
      <c r="B16" t="s">
        <v>3405</v>
      </c>
      <c r="C16" t="s">
        <v>3401</v>
      </c>
      <c r="D16" t="s">
        <v>3406</v>
      </c>
      <c r="F16" t="s">
        <v>213</v>
      </c>
      <c r="G16" s="95">
        <v>42551</v>
      </c>
      <c r="H16" t="s">
        <v>214</v>
      </c>
      <c r="I16" s="77">
        <v>6.99</v>
      </c>
      <c r="J16" t="s">
        <v>123</v>
      </c>
      <c r="K16" t="s">
        <v>102</v>
      </c>
      <c r="L16" s="78">
        <v>2.3E-2</v>
      </c>
      <c r="M16" s="78">
        <v>2.3E-2</v>
      </c>
      <c r="N16" s="77">
        <v>753707.64</v>
      </c>
      <c r="O16" s="77">
        <v>114.83</v>
      </c>
      <c r="P16" s="77">
        <v>865.48248301199999</v>
      </c>
      <c r="Q16" s="78">
        <v>2.8E-3</v>
      </c>
      <c r="R16" s="78">
        <v>2.9999999999999997E-4</v>
      </c>
      <c r="W16" s="101"/>
    </row>
    <row r="17" spans="2:23">
      <c r="B17" t="s">
        <v>3405</v>
      </c>
      <c r="C17" t="s">
        <v>3401</v>
      </c>
      <c r="D17" t="s">
        <v>3407</v>
      </c>
      <c r="F17" t="s">
        <v>213</v>
      </c>
      <c r="G17" s="95">
        <v>42551</v>
      </c>
      <c r="H17" t="s">
        <v>214</v>
      </c>
      <c r="I17" s="77">
        <v>7.58</v>
      </c>
      <c r="J17" t="s">
        <v>123</v>
      </c>
      <c r="K17" t="s">
        <v>102</v>
      </c>
      <c r="L17" s="78">
        <v>4.02E-2</v>
      </c>
      <c r="M17" s="78">
        <v>4.02E-2</v>
      </c>
      <c r="N17" s="77">
        <v>1118825.06</v>
      </c>
      <c r="O17" s="77">
        <v>107.9</v>
      </c>
      <c r="P17" s="77">
        <v>1207.2122397400001</v>
      </c>
      <c r="Q17" s="78">
        <v>3.8999999999999998E-3</v>
      </c>
      <c r="R17" s="78">
        <v>5.0000000000000001E-4</v>
      </c>
      <c r="W17" s="101"/>
    </row>
    <row r="18" spans="2:23">
      <c r="B18" t="s">
        <v>3405</v>
      </c>
      <c r="C18" t="s">
        <v>3401</v>
      </c>
      <c r="D18" t="s">
        <v>3408</v>
      </c>
      <c r="F18" t="s">
        <v>213</v>
      </c>
      <c r="G18" s="95">
        <v>42551</v>
      </c>
      <c r="H18" t="s">
        <v>214</v>
      </c>
      <c r="I18" s="77">
        <v>5.49</v>
      </c>
      <c r="J18" t="s">
        <v>123</v>
      </c>
      <c r="K18" t="s">
        <v>102</v>
      </c>
      <c r="L18" s="78">
        <v>4.7100000000000003E-2</v>
      </c>
      <c r="M18" s="78">
        <v>4.7100000000000003E-2</v>
      </c>
      <c r="N18" s="77">
        <v>1238687.71</v>
      </c>
      <c r="O18" s="77">
        <v>98.76</v>
      </c>
      <c r="P18" s="77">
        <v>1223.3279823959999</v>
      </c>
      <c r="Q18" s="78">
        <v>4.0000000000000001E-3</v>
      </c>
      <c r="R18" s="78">
        <v>5.0000000000000001E-4</v>
      </c>
      <c r="W18" s="101"/>
    </row>
    <row r="19" spans="2:23">
      <c r="B19" t="s">
        <v>3405</v>
      </c>
      <c r="C19" t="s">
        <v>3401</v>
      </c>
      <c r="D19" t="s">
        <v>3409</v>
      </c>
      <c r="F19" t="s">
        <v>213</v>
      </c>
      <c r="G19" s="95">
        <v>42551</v>
      </c>
      <c r="H19" t="s">
        <v>214</v>
      </c>
      <c r="I19" s="77">
        <v>7.4</v>
      </c>
      <c r="J19" t="s">
        <v>123</v>
      </c>
      <c r="K19" t="s">
        <v>102</v>
      </c>
      <c r="L19" s="78">
        <v>4.9599999999999998E-2</v>
      </c>
      <c r="M19" s="78">
        <v>4.9599999999999998E-2</v>
      </c>
      <c r="N19" s="77">
        <v>1894998.08</v>
      </c>
      <c r="O19" s="77">
        <v>98.79</v>
      </c>
      <c r="P19" s="77">
        <v>1872.068603232</v>
      </c>
      <c r="Q19" s="78">
        <v>6.1000000000000004E-3</v>
      </c>
      <c r="R19" s="78">
        <v>6.9999999999999999E-4</v>
      </c>
      <c r="W19" s="101"/>
    </row>
    <row r="20" spans="2:23">
      <c r="B20" t="s">
        <v>3405</v>
      </c>
      <c r="C20" t="s">
        <v>3401</v>
      </c>
      <c r="D20" t="s">
        <v>3410</v>
      </c>
      <c r="F20" t="s">
        <v>213</v>
      </c>
      <c r="G20" s="95">
        <v>42643</v>
      </c>
      <c r="H20" t="s">
        <v>214</v>
      </c>
      <c r="I20" s="77">
        <v>6.04</v>
      </c>
      <c r="J20" t="s">
        <v>123</v>
      </c>
      <c r="K20" t="s">
        <v>102</v>
      </c>
      <c r="L20" s="78">
        <v>2.0799999999999999E-2</v>
      </c>
      <c r="M20" s="78">
        <v>2.0799999999999999E-2</v>
      </c>
      <c r="N20" s="77">
        <v>573426.05000000005</v>
      </c>
      <c r="O20" s="77">
        <v>115.23</v>
      </c>
      <c r="P20" s="77">
        <v>660.75883741500002</v>
      </c>
      <c r="Q20" s="78">
        <v>2.2000000000000001E-3</v>
      </c>
      <c r="R20" s="78">
        <v>2.9999999999999997E-4</v>
      </c>
      <c r="W20" s="101"/>
    </row>
    <row r="21" spans="2:23">
      <c r="B21" t="s">
        <v>3405</v>
      </c>
      <c r="C21" t="s">
        <v>3401</v>
      </c>
      <c r="D21" t="s">
        <v>3411</v>
      </c>
      <c r="F21" t="s">
        <v>213</v>
      </c>
      <c r="G21" s="95">
        <v>42643</v>
      </c>
      <c r="H21" t="s">
        <v>214</v>
      </c>
      <c r="I21" s="77">
        <v>7.01</v>
      </c>
      <c r="J21" t="s">
        <v>123</v>
      </c>
      <c r="K21" t="s">
        <v>102</v>
      </c>
      <c r="L21" s="78">
        <v>3.15E-2</v>
      </c>
      <c r="M21" s="78">
        <v>3.15E-2</v>
      </c>
      <c r="N21" s="77">
        <v>846515.66</v>
      </c>
      <c r="O21" s="77">
        <v>112.93</v>
      </c>
      <c r="P21" s="77">
        <v>955.97013483800004</v>
      </c>
      <c r="Q21" s="78">
        <v>3.0999999999999999E-3</v>
      </c>
      <c r="R21" s="78">
        <v>4.0000000000000002E-4</v>
      </c>
      <c r="W21" s="101"/>
    </row>
    <row r="22" spans="2:23">
      <c r="B22" t="s">
        <v>3405</v>
      </c>
      <c r="C22" t="s">
        <v>3401</v>
      </c>
      <c r="D22" t="s">
        <v>3412</v>
      </c>
      <c r="F22" t="s">
        <v>213</v>
      </c>
      <c r="G22" s="95">
        <v>42643</v>
      </c>
      <c r="H22" t="s">
        <v>214</v>
      </c>
      <c r="I22" s="77">
        <v>4.5999999999999996</v>
      </c>
      <c r="J22" t="s">
        <v>123</v>
      </c>
      <c r="K22" t="s">
        <v>102</v>
      </c>
      <c r="L22" s="78">
        <v>4.7699999999999999E-2</v>
      </c>
      <c r="M22" s="78">
        <v>4.7699999999999999E-2</v>
      </c>
      <c r="N22" s="77">
        <v>1416489.64</v>
      </c>
      <c r="O22" s="77">
        <v>96.46</v>
      </c>
      <c r="P22" s="77">
        <v>1366.3459067440001</v>
      </c>
      <c r="Q22" s="78">
        <v>4.4999999999999997E-3</v>
      </c>
      <c r="R22" s="78">
        <v>5.0000000000000001E-4</v>
      </c>
      <c r="W22" s="101"/>
    </row>
    <row r="23" spans="2:23">
      <c r="B23" t="s">
        <v>3405</v>
      </c>
      <c r="C23" t="s">
        <v>3401</v>
      </c>
      <c r="D23" t="s">
        <v>3413</v>
      </c>
      <c r="F23" t="s">
        <v>213</v>
      </c>
      <c r="G23" s="95">
        <v>42643</v>
      </c>
      <c r="H23" t="s">
        <v>214</v>
      </c>
      <c r="I23" s="77">
        <v>6.76</v>
      </c>
      <c r="J23" t="s">
        <v>123</v>
      </c>
      <c r="K23" t="s">
        <v>102</v>
      </c>
      <c r="L23" s="78">
        <v>4.7600000000000003E-2</v>
      </c>
      <c r="M23" s="78">
        <v>4.7600000000000003E-2</v>
      </c>
      <c r="N23" s="77">
        <v>1798673.16</v>
      </c>
      <c r="O23" s="77">
        <v>99.55</v>
      </c>
      <c r="P23" s="77">
        <v>1790.57913078</v>
      </c>
      <c r="Q23" s="78">
        <v>5.8999999999999999E-3</v>
      </c>
      <c r="R23" s="78">
        <v>6.9999999999999999E-4</v>
      </c>
      <c r="W23" s="101"/>
    </row>
    <row r="24" spans="2:23">
      <c r="B24" t="s">
        <v>3405</v>
      </c>
      <c r="C24" t="s">
        <v>3401</v>
      </c>
      <c r="D24" t="s">
        <v>3414</v>
      </c>
      <c r="F24" t="s">
        <v>213</v>
      </c>
      <c r="G24" s="95"/>
      <c r="H24" t="s">
        <v>214</v>
      </c>
      <c r="I24" s="77">
        <v>0.01</v>
      </c>
      <c r="J24" t="s">
        <v>123</v>
      </c>
      <c r="K24" t="s">
        <v>102</v>
      </c>
      <c r="L24" s="78">
        <v>0</v>
      </c>
      <c r="M24" s="78">
        <v>1E-4</v>
      </c>
      <c r="N24" s="77">
        <v>-58.14</v>
      </c>
      <c r="O24" s="77">
        <v>2706.1606750000001</v>
      </c>
      <c r="P24" s="77">
        <v>-1.5733618164450001</v>
      </c>
      <c r="Q24" s="78">
        <v>0</v>
      </c>
      <c r="R24" s="78">
        <v>0</v>
      </c>
    </row>
    <row r="25" spans="2:23">
      <c r="B25" t="s">
        <v>3405</v>
      </c>
      <c r="C25" t="s">
        <v>3401</v>
      </c>
      <c r="D25" t="s">
        <v>3415</v>
      </c>
      <c r="F25" t="s">
        <v>213</v>
      </c>
      <c r="G25" s="95"/>
      <c r="H25" t="s">
        <v>214</v>
      </c>
      <c r="I25" s="77">
        <v>0.01</v>
      </c>
      <c r="J25" t="s">
        <v>123</v>
      </c>
      <c r="K25" t="s">
        <v>102</v>
      </c>
      <c r="L25" s="78">
        <v>0</v>
      </c>
      <c r="M25" s="78">
        <v>1E-4</v>
      </c>
      <c r="N25" s="77">
        <v>-93.8</v>
      </c>
      <c r="O25" s="77">
        <v>2780.0809920000002</v>
      </c>
      <c r="P25" s="77">
        <v>-2.6077159704959998</v>
      </c>
      <c r="Q25" s="78">
        <v>0</v>
      </c>
      <c r="R25" s="78">
        <v>0</v>
      </c>
    </row>
    <row r="26" spans="2:23">
      <c r="B26" t="s">
        <v>3405</v>
      </c>
      <c r="C26" t="s">
        <v>3401</v>
      </c>
      <c r="D26" t="s">
        <v>3416</v>
      </c>
      <c r="F26" t="s">
        <v>213</v>
      </c>
      <c r="G26" s="95"/>
      <c r="H26" t="s">
        <v>214</v>
      </c>
      <c r="I26" s="77">
        <v>0.01</v>
      </c>
      <c r="J26" t="s">
        <v>123</v>
      </c>
      <c r="K26" t="s">
        <v>102</v>
      </c>
      <c r="L26" s="78">
        <v>0</v>
      </c>
      <c r="M26" s="78">
        <v>1E-4</v>
      </c>
      <c r="N26" s="77">
        <v>-159.09</v>
      </c>
      <c r="O26" s="77">
        <v>1426.1410129999999</v>
      </c>
      <c r="P26" s="77">
        <v>-2.2688477375817002</v>
      </c>
      <c r="Q26" s="78">
        <v>0</v>
      </c>
      <c r="R26" s="78">
        <v>0</v>
      </c>
    </row>
    <row r="27" spans="2:23">
      <c r="B27" t="s">
        <v>3405</v>
      </c>
      <c r="C27" t="s">
        <v>3401</v>
      </c>
      <c r="D27" t="s">
        <v>3417</v>
      </c>
      <c r="F27" t="s">
        <v>213</v>
      </c>
      <c r="G27" s="95"/>
      <c r="H27" t="s">
        <v>214</v>
      </c>
      <c r="I27" s="77">
        <v>0.01</v>
      </c>
      <c r="J27" t="s">
        <v>123</v>
      </c>
      <c r="K27" t="s">
        <v>102</v>
      </c>
      <c r="L27" s="78">
        <v>0</v>
      </c>
      <c r="M27" s="78">
        <v>1E-4</v>
      </c>
      <c r="N27" s="77">
        <v>-131.05000000000001</v>
      </c>
      <c r="O27" s="77">
        <v>3334.0382129999998</v>
      </c>
      <c r="P27" s="77">
        <v>-4.3692570781365001</v>
      </c>
      <c r="Q27" s="78">
        <v>0</v>
      </c>
      <c r="R27" s="78">
        <v>0</v>
      </c>
    </row>
    <row r="28" spans="2:23">
      <c r="B28" t="s">
        <v>3405</v>
      </c>
      <c r="C28" t="s">
        <v>3401</v>
      </c>
      <c r="D28" t="s">
        <v>3418</v>
      </c>
      <c r="F28" t="s">
        <v>213</v>
      </c>
      <c r="G28" s="95"/>
      <c r="H28" t="s">
        <v>214</v>
      </c>
      <c r="I28" s="77">
        <v>0.01</v>
      </c>
      <c r="J28" t="s">
        <v>123</v>
      </c>
      <c r="K28" t="s">
        <v>102</v>
      </c>
      <c r="L28" s="78">
        <v>0</v>
      </c>
      <c r="M28" s="78">
        <v>1E-4</v>
      </c>
      <c r="N28" s="77">
        <v>-164.42</v>
      </c>
      <c r="O28" s="77">
        <v>627.15155500000003</v>
      </c>
      <c r="P28" s="77">
        <v>-1.0311625867309999</v>
      </c>
      <c r="Q28" s="78">
        <v>0</v>
      </c>
      <c r="R28" s="78">
        <v>0</v>
      </c>
    </row>
    <row r="29" spans="2:23">
      <c r="B29" t="s">
        <v>3405</v>
      </c>
      <c r="C29" t="s">
        <v>3401</v>
      </c>
      <c r="D29" t="s">
        <v>3419</v>
      </c>
      <c r="F29" t="s">
        <v>213</v>
      </c>
      <c r="G29" s="95"/>
      <c r="H29" t="s">
        <v>214</v>
      </c>
      <c r="I29" s="77">
        <v>0.01</v>
      </c>
      <c r="J29" t="s">
        <v>123</v>
      </c>
      <c r="K29" t="s">
        <v>102</v>
      </c>
      <c r="L29" s="78">
        <v>0</v>
      </c>
      <c r="M29" s="78">
        <v>1E-4</v>
      </c>
      <c r="N29" s="77">
        <v>-122.44</v>
      </c>
      <c r="O29" s="77">
        <v>1301.278384</v>
      </c>
      <c r="P29" s="77">
        <v>-1.5932852533696</v>
      </c>
      <c r="Q29" s="78">
        <v>0</v>
      </c>
      <c r="R29" s="78">
        <v>0</v>
      </c>
    </row>
    <row r="30" spans="2:23">
      <c r="B30" t="s">
        <v>3405</v>
      </c>
      <c r="C30" t="s">
        <v>3401</v>
      </c>
      <c r="D30" t="s">
        <v>3420</v>
      </c>
      <c r="F30" t="s">
        <v>213</v>
      </c>
      <c r="G30" s="95"/>
      <c r="H30" t="s">
        <v>214</v>
      </c>
      <c r="I30" s="77">
        <v>0.01</v>
      </c>
      <c r="J30" t="s">
        <v>123</v>
      </c>
      <c r="K30" t="s">
        <v>102</v>
      </c>
      <c r="L30" s="78">
        <v>0</v>
      </c>
      <c r="M30" s="78">
        <v>1E-4</v>
      </c>
      <c r="N30" s="77">
        <v>-177</v>
      </c>
      <c r="O30" s="77">
        <v>967.71205999999995</v>
      </c>
      <c r="P30" s="77">
        <v>-1.7128503462</v>
      </c>
      <c r="Q30" s="78">
        <v>0</v>
      </c>
      <c r="R30" s="78">
        <v>0</v>
      </c>
    </row>
    <row r="31" spans="2:23">
      <c r="B31" t="s">
        <v>3405</v>
      </c>
      <c r="C31" t="s">
        <v>3401</v>
      </c>
      <c r="D31" t="s">
        <v>3421</v>
      </c>
      <c r="F31" t="s">
        <v>213</v>
      </c>
      <c r="G31" s="95"/>
      <c r="H31" t="s">
        <v>214</v>
      </c>
      <c r="I31" s="77">
        <v>0.01</v>
      </c>
      <c r="J31" t="s">
        <v>123</v>
      </c>
      <c r="K31" t="s">
        <v>102</v>
      </c>
      <c r="L31" s="78">
        <v>0</v>
      </c>
      <c r="M31" s="78">
        <v>1E-4</v>
      </c>
      <c r="N31" s="77">
        <v>-154.56</v>
      </c>
      <c r="O31" s="77">
        <v>2145.2030890000001</v>
      </c>
      <c r="P31" s="77">
        <v>-3.3156258943584</v>
      </c>
      <c r="Q31" s="78">
        <v>0</v>
      </c>
      <c r="R31" s="78">
        <v>0</v>
      </c>
    </row>
    <row r="32" spans="2:23">
      <c r="B32" t="s">
        <v>3405</v>
      </c>
      <c r="C32" t="s">
        <v>3401</v>
      </c>
      <c r="D32" t="s">
        <v>3422</v>
      </c>
      <c r="F32" t="s">
        <v>213</v>
      </c>
      <c r="G32" s="95">
        <v>43100</v>
      </c>
      <c r="H32" t="s">
        <v>214</v>
      </c>
      <c r="I32" s="77">
        <v>7.43</v>
      </c>
      <c r="J32" t="s">
        <v>123</v>
      </c>
      <c r="K32" t="s">
        <v>102</v>
      </c>
      <c r="L32" s="78">
        <v>1.6899999999999998E-2</v>
      </c>
      <c r="M32" s="78">
        <v>1.6899999999999998E-2</v>
      </c>
      <c r="N32" s="77">
        <v>783544.76</v>
      </c>
      <c r="O32" s="77">
        <v>120.11</v>
      </c>
      <c r="P32" s="77">
        <v>941.11561123599995</v>
      </c>
      <c r="Q32" s="78">
        <v>3.0999999999999999E-3</v>
      </c>
      <c r="R32" s="78">
        <v>4.0000000000000002E-4</v>
      </c>
      <c r="W32" s="101"/>
    </row>
    <row r="33" spans="2:23">
      <c r="B33" t="s">
        <v>3405</v>
      </c>
      <c r="C33" t="s">
        <v>3401</v>
      </c>
      <c r="D33" t="s">
        <v>3423</v>
      </c>
      <c r="F33" t="s">
        <v>213</v>
      </c>
      <c r="G33" s="95">
        <v>43100</v>
      </c>
      <c r="H33" t="s">
        <v>214</v>
      </c>
      <c r="I33" s="77">
        <v>8.33</v>
      </c>
      <c r="J33" t="s">
        <v>123</v>
      </c>
      <c r="K33" t="s">
        <v>102</v>
      </c>
      <c r="L33" s="78">
        <v>3.2500000000000001E-2</v>
      </c>
      <c r="M33" s="78">
        <v>3.2500000000000001E-2</v>
      </c>
      <c r="N33" s="77">
        <v>1078667.6100000001</v>
      </c>
      <c r="O33" s="77">
        <v>113.96</v>
      </c>
      <c r="P33" s="77">
        <v>1229.249608356</v>
      </c>
      <c r="Q33" s="78">
        <v>4.0000000000000001E-3</v>
      </c>
      <c r="R33" s="78">
        <v>5.0000000000000001E-4</v>
      </c>
      <c r="W33" s="101"/>
    </row>
    <row r="34" spans="2:23">
      <c r="B34" t="s">
        <v>3405</v>
      </c>
      <c r="C34" t="s">
        <v>3401</v>
      </c>
      <c r="D34" t="s">
        <v>3424</v>
      </c>
      <c r="F34" t="s">
        <v>213</v>
      </c>
      <c r="G34" s="95">
        <v>43100</v>
      </c>
      <c r="H34" t="s">
        <v>214</v>
      </c>
      <c r="I34" s="77">
        <v>7.94</v>
      </c>
      <c r="J34" t="s">
        <v>123</v>
      </c>
      <c r="K34" t="s">
        <v>102</v>
      </c>
      <c r="L34" s="78">
        <v>4.6100000000000002E-2</v>
      </c>
      <c r="M34" s="78">
        <v>4.6100000000000002E-2</v>
      </c>
      <c r="N34" s="77">
        <v>3008424.95</v>
      </c>
      <c r="O34" s="77">
        <v>100.82</v>
      </c>
      <c r="P34" s="77">
        <v>3033.0940345899999</v>
      </c>
      <c r="Q34" s="78">
        <v>9.9000000000000008E-3</v>
      </c>
      <c r="R34" s="78">
        <v>1.1999999999999999E-3</v>
      </c>
      <c r="W34" s="101"/>
    </row>
    <row r="35" spans="2:23">
      <c r="B35" t="s">
        <v>3405</v>
      </c>
      <c r="C35" t="s">
        <v>3401</v>
      </c>
      <c r="D35" t="s">
        <v>3425</v>
      </c>
      <c r="F35" t="s">
        <v>213</v>
      </c>
      <c r="G35" s="95">
        <v>43100</v>
      </c>
      <c r="H35" t="s">
        <v>214</v>
      </c>
      <c r="I35" s="77">
        <v>6.22</v>
      </c>
      <c r="J35" t="s">
        <v>123</v>
      </c>
      <c r="K35" t="s">
        <v>102</v>
      </c>
      <c r="L35" s="78">
        <v>4.5600000000000002E-2</v>
      </c>
      <c r="M35" s="78">
        <v>4.5600000000000002E-2</v>
      </c>
      <c r="N35" s="77">
        <v>3639014</v>
      </c>
      <c r="O35" s="77">
        <v>95.82</v>
      </c>
      <c r="P35" s="77">
        <v>3486.9032148000001</v>
      </c>
      <c r="Q35" s="78">
        <v>1.14E-2</v>
      </c>
      <c r="R35" s="78">
        <v>1.2999999999999999E-3</v>
      </c>
      <c r="W35" s="101"/>
    </row>
    <row r="36" spans="2:23">
      <c r="B36" t="s">
        <v>3405</v>
      </c>
      <c r="C36" t="s">
        <v>3401</v>
      </c>
      <c r="D36" t="s">
        <v>3426</v>
      </c>
      <c r="F36" t="s">
        <v>213</v>
      </c>
      <c r="G36" s="95">
        <v>43100</v>
      </c>
      <c r="H36" t="s">
        <v>214</v>
      </c>
      <c r="I36" s="77">
        <v>7.59</v>
      </c>
      <c r="J36" t="s">
        <v>123</v>
      </c>
      <c r="K36" t="s">
        <v>102</v>
      </c>
      <c r="L36" s="78">
        <v>5.8900000000000001E-2</v>
      </c>
      <c r="M36" s="78">
        <v>5.8900000000000001E-2</v>
      </c>
      <c r="N36" s="77">
        <v>780781.71</v>
      </c>
      <c r="O36" s="77">
        <v>109.1</v>
      </c>
      <c r="P36" s="77">
        <v>851.83284561000005</v>
      </c>
      <c r="Q36" s="78">
        <v>2.8E-3</v>
      </c>
      <c r="R36" s="78">
        <v>2.9999999999999997E-4</v>
      </c>
      <c r="W36" s="101"/>
    </row>
    <row r="37" spans="2:23">
      <c r="B37" t="s">
        <v>3405</v>
      </c>
      <c r="C37" t="s">
        <v>3401</v>
      </c>
      <c r="D37" t="s">
        <v>3427</v>
      </c>
      <c r="F37" t="s">
        <v>213</v>
      </c>
      <c r="G37" s="95"/>
      <c r="H37" t="s">
        <v>214</v>
      </c>
      <c r="I37" s="77">
        <v>0.01</v>
      </c>
      <c r="J37" t="s">
        <v>123</v>
      </c>
      <c r="K37" t="s">
        <v>102</v>
      </c>
      <c r="L37" s="78">
        <v>0</v>
      </c>
      <c r="M37" s="78">
        <v>1E-4</v>
      </c>
      <c r="N37" s="77">
        <v>-174.63</v>
      </c>
      <c r="O37" s="77">
        <v>1026.239793</v>
      </c>
      <c r="P37" s="77">
        <v>-1.7921225505159</v>
      </c>
      <c r="Q37" s="78">
        <v>0</v>
      </c>
      <c r="R37" s="78">
        <v>0</v>
      </c>
    </row>
    <row r="38" spans="2:23">
      <c r="B38" t="s">
        <v>3405</v>
      </c>
      <c r="C38" t="s">
        <v>3401</v>
      </c>
      <c r="D38" t="s">
        <v>3428</v>
      </c>
      <c r="F38" t="s">
        <v>213</v>
      </c>
      <c r="G38" s="95"/>
      <c r="H38" t="s">
        <v>214</v>
      </c>
      <c r="I38" s="77">
        <v>0.01</v>
      </c>
      <c r="J38" t="s">
        <v>123</v>
      </c>
      <c r="K38" t="s">
        <v>102</v>
      </c>
      <c r="L38" s="78">
        <v>0</v>
      </c>
      <c r="M38" s="78">
        <v>1E-4</v>
      </c>
      <c r="N38" s="77">
        <v>-151.18</v>
      </c>
      <c r="O38" s="77">
        <v>1572.053598</v>
      </c>
      <c r="P38" s="77">
        <v>-2.3766306294563999</v>
      </c>
      <c r="Q38" s="78">
        <v>0</v>
      </c>
      <c r="R38" s="78">
        <v>0</v>
      </c>
    </row>
    <row r="39" spans="2:23">
      <c r="B39" t="s">
        <v>3405</v>
      </c>
      <c r="C39" t="s">
        <v>3401</v>
      </c>
      <c r="D39" t="s">
        <v>3429</v>
      </c>
      <c r="F39" t="s">
        <v>213</v>
      </c>
      <c r="G39" s="95"/>
      <c r="H39" t="s">
        <v>214</v>
      </c>
      <c r="I39" s="77">
        <v>0.01</v>
      </c>
      <c r="J39" t="s">
        <v>123</v>
      </c>
      <c r="K39" t="s">
        <v>102</v>
      </c>
      <c r="L39" s="78">
        <v>0</v>
      </c>
      <c r="M39" s="78">
        <v>1E-4</v>
      </c>
      <c r="N39" s="77">
        <v>-111.74</v>
      </c>
      <c r="O39" s="77">
        <v>5548.8825639999995</v>
      </c>
      <c r="P39" s="77">
        <v>-6.2003213770135996</v>
      </c>
      <c r="Q39" s="78">
        <v>0</v>
      </c>
      <c r="R39" s="78">
        <v>0</v>
      </c>
    </row>
    <row r="40" spans="2:23">
      <c r="B40" t="s">
        <v>3405</v>
      </c>
      <c r="C40" t="s">
        <v>3401</v>
      </c>
      <c r="D40" t="s">
        <v>3430</v>
      </c>
      <c r="F40" t="s">
        <v>213</v>
      </c>
      <c r="G40" s="95"/>
      <c r="H40" t="s">
        <v>214</v>
      </c>
      <c r="I40" s="77">
        <v>0.01</v>
      </c>
      <c r="J40" t="s">
        <v>123</v>
      </c>
      <c r="K40" t="s">
        <v>102</v>
      </c>
      <c r="L40" s="78">
        <v>0</v>
      </c>
      <c r="M40" s="78">
        <v>1E-4</v>
      </c>
      <c r="N40" s="77">
        <v>-209.96</v>
      </c>
      <c r="O40" s="77">
        <v>3367.4366249999998</v>
      </c>
      <c r="P40" s="77">
        <v>-7.07026993785</v>
      </c>
      <c r="Q40" s="78">
        <v>0</v>
      </c>
      <c r="R40" s="78">
        <v>0</v>
      </c>
    </row>
    <row r="41" spans="2:23">
      <c r="B41" t="s">
        <v>3405</v>
      </c>
      <c r="C41" t="s">
        <v>3401</v>
      </c>
      <c r="D41" t="s">
        <v>3431</v>
      </c>
      <c r="F41" t="s">
        <v>213</v>
      </c>
      <c r="G41" s="95"/>
      <c r="H41" t="s">
        <v>214</v>
      </c>
      <c r="I41" s="77">
        <v>0.01</v>
      </c>
      <c r="J41" t="s">
        <v>123</v>
      </c>
      <c r="K41" t="s">
        <v>102</v>
      </c>
      <c r="L41" s="78">
        <v>0</v>
      </c>
      <c r="M41" s="78">
        <v>1E-4</v>
      </c>
      <c r="N41" s="77">
        <v>-55.9</v>
      </c>
      <c r="O41" s="77">
        <v>3384.508268</v>
      </c>
      <c r="P41" s="77">
        <v>-1.891940121812</v>
      </c>
      <c r="Q41" s="78">
        <v>0</v>
      </c>
      <c r="R41" s="78">
        <v>0</v>
      </c>
    </row>
    <row r="42" spans="2:23">
      <c r="B42" t="s">
        <v>3405</v>
      </c>
      <c r="C42" t="s">
        <v>3401</v>
      </c>
      <c r="D42" t="s">
        <v>3432</v>
      </c>
      <c r="F42" t="s">
        <v>213</v>
      </c>
      <c r="G42" s="95">
        <v>43555</v>
      </c>
      <c r="H42" t="s">
        <v>214</v>
      </c>
      <c r="I42" s="77">
        <v>4.07</v>
      </c>
      <c r="J42" t="s">
        <v>123</v>
      </c>
      <c r="K42" t="s">
        <v>102</v>
      </c>
      <c r="L42" s="78">
        <v>2.5600000000000001E-2</v>
      </c>
      <c r="M42" s="78">
        <v>2.5600000000000001E-2</v>
      </c>
      <c r="N42" s="77">
        <v>431567.14</v>
      </c>
      <c r="O42" s="77">
        <v>122.67</v>
      </c>
      <c r="P42" s="77">
        <v>529.40341063799997</v>
      </c>
      <c r="Q42" s="78">
        <v>1.6999999999999999E-3</v>
      </c>
      <c r="R42" s="78">
        <v>2.0000000000000001E-4</v>
      </c>
      <c r="W42" s="101"/>
    </row>
    <row r="43" spans="2:23">
      <c r="B43" t="s">
        <v>3405</v>
      </c>
      <c r="C43" t="s">
        <v>3401</v>
      </c>
      <c r="D43" t="s">
        <v>3433</v>
      </c>
      <c r="F43" t="s">
        <v>213</v>
      </c>
      <c r="G43" s="95">
        <v>43555</v>
      </c>
      <c r="H43" t="s">
        <v>214</v>
      </c>
      <c r="I43" s="77">
        <v>5.8</v>
      </c>
      <c r="J43" t="s">
        <v>123</v>
      </c>
      <c r="K43" t="s">
        <v>102</v>
      </c>
      <c r="L43" s="78">
        <v>0.03</v>
      </c>
      <c r="M43" s="78">
        <v>0.03</v>
      </c>
      <c r="N43" s="77">
        <v>848313.83</v>
      </c>
      <c r="O43" s="77">
        <v>113.6</v>
      </c>
      <c r="P43" s="77">
        <v>963.68451087999995</v>
      </c>
      <c r="Q43" s="78">
        <v>3.0999999999999999E-3</v>
      </c>
      <c r="R43" s="78">
        <v>4.0000000000000002E-4</v>
      </c>
      <c r="W43" s="101"/>
    </row>
    <row r="44" spans="2:23">
      <c r="B44" t="s">
        <v>3405</v>
      </c>
      <c r="C44" t="s">
        <v>3401</v>
      </c>
      <c r="D44" t="s">
        <v>3434</v>
      </c>
      <c r="F44" t="s">
        <v>213</v>
      </c>
      <c r="G44" s="95">
        <v>43555</v>
      </c>
      <c r="H44" t="s">
        <v>214</v>
      </c>
      <c r="I44" s="77">
        <v>5.09</v>
      </c>
      <c r="J44" t="s">
        <v>123</v>
      </c>
      <c r="K44" t="s">
        <v>102</v>
      </c>
      <c r="L44" s="78">
        <v>4.9399999999999999E-2</v>
      </c>
      <c r="M44" s="78">
        <v>4.9399999999999999E-2</v>
      </c>
      <c r="N44" s="77">
        <v>563982.39</v>
      </c>
      <c r="O44" s="77">
        <v>117.72</v>
      </c>
      <c r="P44" s="77">
        <v>663.92006950799998</v>
      </c>
      <c r="Q44" s="78">
        <v>2.2000000000000001E-3</v>
      </c>
      <c r="R44" s="78">
        <v>2.9999999999999997E-4</v>
      </c>
      <c r="W44" s="101"/>
    </row>
    <row r="45" spans="2:23">
      <c r="B45" t="s">
        <v>3405</v>
      </c>
      <c r="C45" t="s">
        <v>3401</v>
      </c>
      <c r="D45" t="s">
        <v>3435</v>
      </c>
      <c r="F45" t="s">
        <v>213</v>
      </c>
      <c r="G45" s="95">
        <v>43555</v>
      </c>
      <c r="H45" t="s">
        <v>214</v>
      </c>
      <c r="I45" s="77">
        <v>5.05</v>
      </c>
      <c r="J45" t="s">
        <v>123</v>
      </c>
      <c r="K45" t="s">
        <v>102</v>
      </c>
      <c r="L45" s="78">
        <v>5.0200000000000002E-2</v>
      </c>
      <c r="M45" s="78">
        <v>5.0200000000000002E-2</v>
      </c>
      <c r="N45" s="77">
        <v>231295.45</v>
      </c>
      <c r="O45" s="77">
        <v>128.08000000000001</v>
      </c>
      <c r="P45" s="77">
        <v>296.24321235999997</v>
      </c>
      <c r="Q45" s="78">
        <v>1E-3</v>
      </c>
      <c r="R45" s="78">
        <v>1E-4</v>
      </c>
      <c r="W45" s="101"/>
    </row>
    <row r="46" spans="2:23">
      <c r="B46" t="s">
        <v>3405</v>
      </c>
      <c r="C46" t="s">
        <v>3401</v>
      </c>
      <c r="D46" t="s">
        <v>3436</v>
      </c>
      <c r="F46" t="s">
        <v>213</v>
      </c>
      <c r="G46" s="95">
        <v>43555</v>
      </c>
      <c r="H46" t="s">
        <v>214</v>
      </c>
      <c r="I46" s="77">
        <v>3.49</v>
      </c>
      <c r="J46" t="s">
        <v>123</v>
      </c>
      <c r="K46" t="s">
        <v>102</v>
      </c>
      <c r="L46" s="78">
        <v>5.7599999999999998E-2</v>
      </c>
      <c r="M46" s="78">
        <v>5.7599999999999998E-2</v>
      </c>
      <c r="N46" s="77">
        <v>163637.57</v>
      </c>
      <c r="O46" s="77">
        <v>100.41</v>
      </c>
      <c r="P46" s="77">
        <v>164.308484037</v>
      </c>
      <c r="Q46" s="78">
        <v>5.0000000000000001E-4</v>
      </c>
      <c r="R46" s="78">
        <v>1E-4</v>
      </c>
      <c r="W46" s="101"/>
    </row>
    <row r="47" spans="2:23">
      <c r="B47" t="s">
        <v>3405</v>
      </c>
      <c r="C47" t="s">
        <v>3401</v>
      </c>
      <c r="D47" t="s">
        <v>3437</v>
      </c>
      <c r="F47" t="s">
        <v>213</v>
      </c>
      <c r="G47" s="95">
        <v>43555</v>
      </c>
      <c r="H47" t="s">
        <v>214</v>
      </c>
      <c r="I47" s="77">
        <v>5.14</v>
      </c>
      <c r="J47" t="s">
        <v>123</v>
      </c>
      <c r="K47" t="s">
        <v>102</v>
      </c>
      <c r="L47" s="78">
        <v>4.4600000000000001E-2</v>
      </c>
      <c r="M47" s="78">
        <v>4.4600000000000001E-2</v>
      </c>
      <c r="N47" s="77">
        <v>1948246.81</v>
      </c>
      <c r="O47" s="77">
        <v>101.03</v>
      </c>
      <c r="P47" s="77">
        <v>1968.3137521430001</v>
      </c>
      <c r="Q47" s="78">
        <v>6.4000000000000003E-3</v>
      </c>
      <c r="R47" s="78">
        <v>8.0000000000000004E-4</v>
      </c>
      <c r="W47" s="101"/>
    </row>
    <row r="48" spans="2:23">
      <c r="B48" t="s">
        <v>3405</v>
      </c>
      <c r="C48" t="s">
        <v>3401</v>
      </c>
      <c r="D48" t="s">
        <v>3438</v>
      </c>
      <c r="F48" t="s">
        <v>213</v>
      </c>
      <c r="G48" s="95"/>
      <c r="H48" t="s">
        <v>214</v>
      </c>
      <c r="I48" s="77">
        <v>0.01</v>
      </c>
      <c r="J48" t="s">
        <v>123</v>
      </c>
      <c r="K48" t="s">
        <v>102</v>
      </c>
      <c r="L48" s="78">
        <v>0</v>
      </c>
      <c r="M48" s="78">
        <v>1E-4</v>
      </c>
      <c r="N48" s="77">
        <v>-14.1</v>
      </c>
      <c r="O48" s="77">
        <v>3759.0193100000001</v>
      </c>
      <c r="P48" s="77">
        <v>-0.53002172271000003</v>
      </c>
      <c r="Q48" s="78">
        <v>0</v>
      </c>
      <c r="R48" s="78">
        <v>0</v>
      </c>
    </row>
    <row r="49" spans="2:23">
      <c r="B49" t="s">
        <v>3405</v>
      </c>
      <c r="C49" t="s">
        <v>3401</v>
      </c>
      <c r="D49" t="s">
        <v>3439</v>
      </c>
      <c r="F49" t="s">
        <v>213</v>
      </c>
      <c r="G49" s="95"/>
      <c r="H49" t="s">
        <v>214</v>
      </c>
      <c r="I49" s="77">
        <v>0.01</v>
      </c>
      <c r="J49" t="s">
        <v>123</v>
      </c>
      <c r="K49" t="s">
        <v>102</v>
      </c>
      <c r="L49" s="78">
        <v>0</v>
      </c>
      <c r="M49" s="78">
        <v>1E-4</v>
      </c>
      <c r="N49" s="77">
        <v>-7.32</v>
      </c>
      <c r="O49" s="77">
        <v>17955.116085000001</v>
      </c>
      <c r="P49" s="77">
        <v>-1.314314497422</v>
      </c>
      <c r="Q49" s="78">
        <v>0</v>
      </c>
      <c r="R49" s="78">
        <v>0</v>
      </c>
    </row>
    <row r="50" spans="2:23">
      <c r="B50" t="s">
        <v>3405</v>
      </c>
      <c r="C50" t="s">
        <v>3401</v>
      </c>
      <c r="D50" t="s">
        <v>3440</v>
      </c>
      <c r="F50" t="s">
        <v>213</v>
      </c>
      <c r="G50" s="95"/>
      <c r="H50" t="s">
        <v>214</v>
      </c>
      <c r="I50" s="77">
        <v>0.01</v>
      </c>
      <c r="J50" t="s">
        <v>123</v>
      </c>
      <c r="K50" t="s">
        <v>102</v>
      </c>
      <c r="L50" s="78">
        <v>0</v>
      </c>
      <c r="M50" s="78">
        <v>1E-4</v>
      </c>
      <c r="N50" s="77">
        <v>-13.28</v>
      </c>
      <c r="O50" s="77">
        <v>5826.3230649999996</v>
      </c>
      <c r="P50" s="77">
        <v>-0.77373570303200001</v>
      </c>
      <c r="Q50" s="78">
        <v>0</v>
      </c>
      <c r="R50" s="78">
        <v>0</v>
      </c>
    </row>
    <row r="51" spans="2:23">
      <c r="B51" t="s">
        <v>3405</v>
      </c>
      <c r="C51" t="s">
        <v>3401</v>
      </c>
      <c r="D51" t="s">
        <v>3441</v>
      </c>
      <c r="F51" t="s">
        <v>213</v>
      </c>
      <c r="G51" s="95"/>
      <c r="H51" t="s">
        <v>214</v>
      </c>
      <c r="I51" s="77">
        <v>0.01</v>
      </c>
      <c r="J51" t="s">
        <v>123</v>
      </c>
      <c r="K51" t="s">
        <v>102</v>
      </c>
      <c r="L51" s="78">
        <v>0</v>
      </c>
      <c r="M51" s="78">
        <v>1E-4</v>
      </c>
      <c r="N51" s="77">
        <v>-11.67</v>
      </c>
      <c r="O51" s="77">
        <v>21886.092097000001</v>
      </c>
      <c r="P51" s="77">
        <v>-2.5541069477198999</v>
      </c>
      <c r="Q51" s="78">
        <v>0</v>
      </c>
      <c r="R51" s="78">
        <v>0</v>
      </c>
    </row>
    <row r="52" spans="2:23">
      <c r="B52" s="79" t="s">
        <v>3442</v>
      </c>
      <c r="G52" s="101"/>
      <c r="I52" s="81">
        <v>0</v>
      </c>
      <c r="M52" s="80">
        <v>0</v>
      </c>
      <c r="N52" s="81">
        <v>0</v>
      </c>
      <c r="P52" s="81">
        <v>0</v>
      </c>
      <c r="Q52" s="80">
        <v>0</v>
      </c>
      <c r="R52" s="80">
        <v>0</v>
      </c>
    </row>
    <row r="53" spans="2:23">
      <c r="B53" t="s">
        <v>213</v>
      </c>
      <c r="D53" t="s">
        <v>213</v>
      </c>
      <c r="F53" t="s">
        <v>213</v>
      </c>
      <c r="G53" s="101"/>
      <c r="I53" s="77">
        <v>0</v>
      </c>
      <c r="J53" t="s">
        <v>213</v>
      </c>
      <c r="K53" t="s">
        <v>213</v>
      </c>
      <c r="L53" s="78">
        <v>0</v>
      </c>
      <c r="M53" s="78">
        <v>0</v>
      </c>
      <c r="N53" s="77">
        <v>0</v>
      </c>
      <c r="O53" s="77">
        <v>0</v>
      </c>
      <c r="P53" s="77">
        <v>0</v>
      </c>
      <c r="Q53" s="78">
        <v>0</v>
      </c>
      <c r="R53" s="78">
        <v>0</v>
      </c>
    </row>
    <row r="54" spans="2:23">
      <c r="B54" s="79" t="s">
        <v>3443</v>
      </c>
      <c r="G54" s="101"/>
      <c r="I54" s="81">
        <v>5.01</v>
      </c>
      <c r="M54" s="80">
        <v>5.1499999999999997E-2</v>
      </c>
      <c r="N54" s="81">
        <v>125622063.98</v>
      </c>
      <c r="P54" s="81">
        <v>140063.24113991723</v>
      </c>
      <c r="Q54" s="80">
        <v>0.45760000000000001</v>
      </c>
      <c r="R54" s="80">
        <v>5.3699999999999998E-2</v>
      </c>
    </row>
    <row r="55" spans="2:23">
      <c r="B55" t="s">
        <v>3444</v>
      </c>
      <c r="C55" t="s">
        <v>3445</v>
      </c>
      <c r="D55" t="s">
        <v>3446</v>
      </c>
      <c r="E55"/>
      <c r="F55" t="s">
        <v>380</v>
      </c>
      <c r="G55" s="95">
        <v>38533</v>
      </c>
      <c r="H55" t="s">
        <v>150</v>
      </c>
      <c r="I55" s="77">
        <v>1.91</v>
      </c>
      <c r="J55" t="s">
        <v>127</v>
      </c>
      <c r="K55" t="s">
        <v>102</v>
      </c>
      <c r="L55" s="78">
        <v>3.85E-2</v>
      </c>
      <c r="M55" s="78">
        <v>2.06E-2</v>
      </c>
      <c r="N55" s="77">
        <v>231996.9</v>
      </c>
      <c r="O55" s="77">
        <v>149.13999999999999</v>
      </c>
      <c r="P55" s="77">
        <v>346.00017666000002</v>
      </c>
      <c r="Q55" s="78">
        <v>1.1000000000000001E-3</v>
      </c>
      <c r="R55" s="78">
        <v>1E-4</v>
      </c>
      <c r="W55" s="101"/>
    </row>
    <row r="56" spans="2:23">
      <c r="B56" t="s">
        <v>3444</v>
      </c>
      <c r="C56" t="s">
        <v>3445</v>
      </c>
      <c r="D56" t="s">
        <v>3447</v>
      </c>
      <c r="E56"/>
      <c r="F56" t="s">
        <v>380</v>
      </c>
      <c r="G56" s="95">
        <v>42186</v>
      </c>
      <c r="H56" t="s">
        <v>150</v>
      </c>
      <c r="I56" s="77">
        <v>1.91</v>
      </c>
      <c r="J56" t="s">
        <v>127</v>
      </c>
      <c r="K56" t="s">
        <v>106</v>
      </c>
      <c r="L56" s="78">
        <v>9.8500000000000004E-2</v>
      </c>
      <c r="M56" s="78">
        <v>5.79E-2</v>
      </c>
      <c r="N56" s="77">
        <v>230004.42</v>
      </c>
      <c r="O56" s="77">
        <v>113.02</v>
      </c>
      <c r="P56" s="77">
        <v>959.73907532692999</v>
      </c>
      <c r="Q56" s="78">
        <v>3.0999999999999999E-3</v>
      </c>
      <c r="R56" s="78">
        <v>4.0000000000000002E-4</v>
      </c>
      <c r="W56" s="101"/>
    </row>
    <row r="57" spans="2:23">
      <c r="B57" t="s">
        <v>3448</v>
      </c>
      <c r="C57" t="s">
        <v>3445</v>
      </c>
      <c r="D57" t="s">
        <v>3449</v>
      </c>
      <c r="E57"/>
      <c r="F57" t="s">
        <v>395</v>
      </c>
      <c r="G57" s="95">
        <v>42509</v>
      </c>
      <c r="H57" t="s">
        <v>209</v>
      </c>
      <c r="I57" s="77">
        <v>7.19</v>
      </c>
      <c r="J57" t="s">
        <v>127</v>
      </c>
      <c r="K57" t="s">
        <v>102</v>
      </c>
      <c r="L57" s="78">
        <v>2.7400000000000001E-2</v>
      </c>
      <c r="M57" s="78">
        <v>2.3900000000000001E-2</v>
      </c>
      <c r="N57" s="77">
        <v>255782.7</v>
      </c>
      <c r="O57" s="77">
        <v>115.28</v>
      </c>
      <c r="P57" s="77">
        <v>294.86629656000002</v>
      </c>
      <c r="Q57" s="78">
        <v>1E-3</v>
      </c>
      <c r="R57" s="78">
        <v>1E-4</v>
      </c>
      <c r="W57" s="101"/>
    </row>
    <row r="58" spans="2:23">
      <c r="B58" t="s">
        <v>3448</v>
      </c>
      <c r="C58" t="s">
        <v>3445</v>
      </c>
      <c r="D58" t="s">
        <v>3450</v>
      </c>
      <c r="E58"/>
      <c r="F58" t="s">
        <v>395</v>
      </c>
      <c r="G58" s="95">
        <v>42723</v>
      </c>
      <c r="H58" t="s">
        <v>209</v>
      </c>
      <c r="I58" s="77">
        <v>7.09</v>
      </c>
      <c r="J58" t="s">
        <v>127</v>
      </c>
      <c r="K58" t="s">
        <v>102</v>
      </c>
      <c r="L58" s="78">
        <v>3.15E-2</v>
      </c>
      <c r="M58" s="78">
        <v>2.5499999999999998E-2</v>
      </c>
      <c r="N58" s="77">
        <v>36540.39</v>
      </c>
      <c r="O58" s="77">
        <v>116.8</v>
      </c>
      <c r="P58" s="77">
        <v>42.679175520000001</v>
      </c>
      <c r="Q58" s="78">
        <v>1E-4</v>
      </c>
      <c r="R58" s="78">
        <v>0</v>
      </c>
      <c r="W58" s="101"/>
    </row>
    <row r="59" spans="2:23">
      <c r="B59" t="s">
        <v>3448</v>
      </c>
      <c r="C59" t="s">
        <v>3445</v>
      </c>
      <c r="D59" t="s">
        <v>3451</v>
      </c>
      <c r="E59"/>
      <c r="F59" t="s">
        <v>395</v>
      </c>
      <c r="G59" s="95">
        <v>42368</v>
      </c>
      <c r="H59" t="s">
        <v>209</v>
      </c>
      <c r="I59" s="77">
        <v>7.13</v>
      </c>
      <c r="J59" t="s">
        <v>127</v>
      </c>
      <c r="K59" t="s">
        <v>102</v>
      </c>
      <c r="L59" s="78">
        <v>3.1699999999999999E-2</v>
      </c>
      <c r="M59" s="78">
        <v>2.2100000000000002E-2</v>
      </c>
      <c r="N59" s="77">
        <v>182701.93</v>
      </c>
      <c r="O59" s="77">
        <v>119.44</v>
      </c>
      <c r="P59" s="77">
        <v>218.219185192</v>
      </c>
      <c r="Q59" s="78">
        <v>6.9999999999999999E-4</v>
      </c>
      <c r="R59" s="78">
        <v>1E-4</v>
      </c>
      <c r="W59" s="101"/>
    </row>
    <row r="60" spans="2:23">
      <c r="B60" t="s">
        <v>3448</v>
      </c>
      <c r="C60" t="s">
        <v>3445</v>
      </c>
      <c r="D60" t="s">
        <v>3452</v>
      </c>
      <c r="E60"/>
      <c r="F60" t="s">
        <v>395</v>
      </c>
      <c r="G60" s="95">
        <v>42388</v>
      </c>
      <c r="H60" t="s">
        <v>209</v>
      </c>
      <c r="I60" s="77">
        <v>7.13</v>
      </c>
      <c r="J60" t="s">
        <v>127</v>
      </c>
      <c r="K60" t="s">
        <v>102</v>
      </c>
      <c r="L60" s="78">
        <v>3.1699999999999999E-2</v>
      </c>
      <c r="M60" s="78">
        <v>2.2200000000000001E-2</v>
      </c>
      <c r="N60" s="77">
        <v>255782.7</v>
      </c>
      <c r="O60" s="77">
        <v>119.6</v>
      </c>
      <c r="P60" s="77">
        <v>305.91610919999999</v>
      </c>
      <c r="Q60" s="78">
        <v>1E-3</v>
      </c>
      <c r="R60" s="78">
        <v>1E-4</v>
      </c>
      <c r="W60" s="101"/>
    </row>
    <row r="61" spans="2:23">
      <c r="B61" t="s">
        <v>3448</v>
      </c>
      <c r="C61" t="s">
        <v>3445</v>
      </c>
      <c r="D61" t="s">
        <v>3453</v>
      </c>
      <c r="E61"/>
      <c r="F61" t="s">
        <v>395</v>
      </c>
      <c r="G61" s="95">
        <v>42918</v>
      </c>
      <c r="H61" t="s">
        <v>209</v>
      </c>
      <c r="I61" s="77">
        <v>7.06</v>
      </c>
      <c r="J61" t="s">
        <v>127</v>
      </c>
      <c r="K61" t="s">
        <v>102</v>
      </c>
      <c r="L61" s="78">
        <v>3.15E-2</v>
      </c>
      <c r="M61" s="78">
        <v>2.8299999999999999E-2</v>
      </c>
      <c r="N61" s="77">
        <v>182701.93</v>
      </c>
      <c r="O61" s="77">
        <v>114.13</v>
      </c>
      <c r="P61" s="77">
        <v>208.51771270899999</v>
      </c>
      <c r="Q61" s="78">
        <v>6.9999999999999999E-4</v>
      </c>
      <c r="R61" s="78">
        <v>1E-4</v>
      </c>
      <c r="W61" s="101"/>
    </row>
    <row r="62" spans="2:23">
      <c r="B62" t="s">
        <v>3448</v>
      </c>
      <c r="C62" t="s">
        <v>3445</v>
      </c>
      <c r="D62" t="s">
        <v>3454</v>
      </c>
      <c r="E62"/>
      <c r="F62" t="s">
        <v>395</v>
      </c>
      <c r="G62" s="95">
        <v>43915</v>
      </c>
      <c r="H62" t="s">
        <v>209</v>
      </c>
      <c r="I62" s="77">
        <v>7.07</v>
      </c>
      <c r="J62" t="s">
        <v>127</v>
      </c>
      <c r="K62" t="s">
        <v>102</v>
      </c>
      <c r="L62" s="78">
        <v>2.6599999999999999E-2</v>
      </c>
      <c r="M62" s="78">
        <v>3.4700000000000002E-2</v>
      </c>
      <c r="N62" s="77">
        <v>384635.64</v>
      </c>
      <c r="O62" s="77">
        <v>104.58</v>
      </c>
      <c r="P62" s="77">
        <v>402.25195231200001</v>
      </c>
      <c r="Q62" s="78">
        <v>1.2999999999999999E-3</v>
      </c>
      <c r="R62" s="78">
        <v>2.0000000000000001E-4</v>
      </c>
      <c r="W62" s="101"/>
    </row>
    <row r="63" spans="2:23">
      <c r="B63" t="s">
        <v>3448</v>
      </c>
      <c r="C63" t="s">
        <v>3445</v>
      </c>
      <c r="D63" t="s">
        <v>3455</v>
      </c>
      <c r="E63"/>
      <c r="F63" t="s">
        <v>395</v>
      </c>
      <c r="G63" s="95">
        <v>44168</v>
      </c>
      <c r="H63" t="s">
        <v>209</v>
      </c>
      <c r="I63" s="77">
        <v>7.2</v>
      </c>
      <c r="J63" t="s">
        <v>127</v>
      </c>
      <c r="K63" t="s">
        <v>102</v>
      </c>
      <c r="L63" s="78">
        <v>1.89E-2</v>
      </c>
      <c r="M63" s="78">
        <v>3.7199999999999997E-2</v>
      </c>
      <c r="N63" s="77">
        <v>389556.36</v>
      </c>
      <c r="O63" s="77">
        <v>96.91</v>
      </c>
      <c r="P63" s="77">
        <v>377.51906847599997</v>
      </c>
      <c r="Q63" s="78">
        <v>1.1999999999999999E-3</v>
      </c>
      <c r="R63" s="78">
        <v>1E-4</v>
      </c>
      <c r="W63" s="101"/>
    </row>
    <row r="64" spans="2:23">
      <c r="B64" t="s">
        <v>3448</v>
      </c>
      <c r="C64" t="s">
        <v>3445</v>
      </c>
      <c r="D64" t="s">
        <v>3456</v>
      </c>
      <c r="E64"/>
      <c r="F64" t="s">
        <v>395</v>
      </c>
      <c r="G64" s="95">
        <v>44277</v>
      </c>
      <c r="H64" t="s">
        <v>209</v>
      </c>
      <c r="I64" s="77">
        <v>7.11</v>
      </c>
      <c r="J64" t="s">
        <v>127</v>
      </c>
      <c r="K64" t="s">
        <v>102</v>
      </c>
      <c r="L64" s="78">
        <v>1.9E-2</v>
      </c>
      <c r="M64" s="78">
        <v>4.5400000000000003E-2</v>
      </c>
      <c r="N64" s="77">
        <v>592386.69999999995</v>
      </c>
      <c r="O64" s="77">
        <v>91.76</v>
      </c>
      <c r="P64" s="77">
        <v>543.57403592000003</v>
      </c>
      <c r="Q64" s="78">
        <v>1.8E-3</v>
      </c>
      <c r="R64" s="78">
        <v>2.0000000000000001E-4</v>
      </c>
      <c r="W64" s="101"/>
    </row>
    <row r="65" spans="2:23">
      <c r="B65" t="s">
        <v>3457</v>
      </c>
      <c r="C65" t="s">
        <v>3445</v>
      </c>
      <c r="D65" t="s">
        <v>3458</v>
      </c>
      <c r="E65"/>
      <c r="F65" t="s">
        <v>3459</v>
      </c>
      <c r="G65" s="95">
        <v>40742</v>
      </c>
      <c r="H65" t="s">
        <v>2260</v>
      </c>
      <c r="I65" s="77">
        <v>3.19</v>
      </c>
      <c r="J65" t="s">
        <v>365</v>
      </c>
      <c r="K65" t="s">
        <v>102</v>
      </c>
      <c r="L65" s="78">
        <v>4.4999999999999998E-2</v>
      </c>
      <c r="M65" s="78">
        <v>1.7000000000000001E-2</v>
      </c>
      <c r="N65" s="77">
        <v>1356920.09</v>
      </c>
      <c r="O65" s="77">
        <v>125.58</v>
      </c>
      <c r="P65" s="77">
        <v>1704.0202490219999</v>
      </c>
      <c r="Q65" s="78">
        <v>5.5999999999999999E-3</v>
      </c>
      <c r="R65" s="78">
        <v>6.9999999999999999E-4</v>
      </c>
      <c r="W65" s="101"/>
    </row>
    <row r="66" spans="2:23">
      <c r="B66" t="s">
        <v>3460</v>
      </c>
      <c r="C66" t="s">
        <v>3445</v>
      </c>
      <c r="D66" t="s">
        <v>3461</v>
      </c>
      <c r="E66"/>
      <c r="F66" t="s">
        <v>484</v>
      </c>
      <c r="G66" s="95">
        <v>42122</v>
      </c>
      <c r="H66" t="s">
        <v>150</v>
      </c>
      <c r="I66" s="77">
        <v>4.32</v>
      </c>
      <c r="J66" t="s">
        <v>379</v>
      </c>
      <c r="K66" t="s">
        <v>102</v>
      </c>
      <c r="L66" s="78">
        <v>2.98E-2</v>
      </c>
      <c r="M66" s="78">
        <v>2.47E-2</v>
      </c>
      <c r="N66" s="77">
        <v>3657998.15</v>
      </c>
      <c r="O66" s="77">
        <v>114.49</v>
      </c>
      <c r="P66" s="77">
        <v>4188.0420819350002</v>
      </c>
      <c r="Q66" s="78">
        <v>1.37E-2</v>
      </c>
      <c r="R66" s="78">
        <v>1.6000000000000001E-3</v>
      </c>
      <c r="W66" s="101"/>
    </row>
    <row r="67" spans="2:23">
      <c r="B67" t="s">
        <v>3444</v>
      </c>
      <c r="C67" t="s">
        <v>3445</v>
      </c>
      <c r="D67" t="s">
        <v>3462</v>
      </c>
      <c r="E67"/>
      <c r="F67" t="s">
        <v>484</v>
      </c>
      <c r="G67" s="95">
        <v>39261</v>
      </c>
      <c r="H67" t="s">
        <v>150</v>
      </c>
      <c r="I67" s="77">
        <v>1.87</v>
      </c>
      <c r="J67" t="s">
        <v>127</v>
      </c>
      <c r="K67" t="s">
        <v>102</v>
      </c>
      <c r="L67" s="78">
        <v>4.7E-2</v>
      </c>
      <c r="M67" s="78">
        <v>4.8000000000000001E-2</v>
      </c>
      <c r="N67" s="77">
        <v>223009.24</v>
      </c>
      <c r="O67" s="77">
        <v>136.06</v>
      </c>
      <c r="P67" s="77">
        <v>303.42637194399998</v>
      </c>
      <c r="Q67" s="78">
        <v>1E-3</v>
      </c>
      <c r="R67" s="78">
        <v>1E-4</v>
      </c>
      <c r="W67" s="101"/>
    </row>
    <row r="68" spans="2:23">
      <c r="B68" t="s">
        <v>3463</v>
      </c>
      <c r="C68" t="s">
        <v>3445</v>
      </c>
      <c r="D68" t="s">
        <v>3464</v>
      </c>
      <c r="E68"/>
      <c r="F68" t="s">
        <v>520</v>
      </c>
      <c r="G68" s="95">
        <v>43222</v>
      </c>
      <c r="H68" t="s">
        <v>209</v>
      </c>
      <c r="I68" s="77">
        <v>7.88</v>
      </c>
      <c r="J68" t="s">
        <v>379</v>
      </c>
      <c r="K68" t="s">
        <v>102</v>
      </c>
      <c r="L68" s="78">
        <v>3.2199999999999999E-2</v>
      </c>
      <c r="M68" s="78">
        <v>3.3700000000000001E-2</v>
      </c>
      <c r="N68" s="77">
        <v>546192.64000000001</v>
      </c>
      <c r="O68" s="77">
        <v>111.38</v>
      </c>
      <c r="P68" s="77">
        <v>608.34936243200002</v>
      </c>
      <c r="Q68" s="78">
        <v>2E-3</v>
      </c>
      <c r="R68" s="78">
        <v>2.0000000000000001E-4</v>
      </c>
      <c r="W68" s="101"/>
    </row>
    <row r="69" spans="2:23">
      <c r="B69" t="s">
        <v>3463</v>
      </c>
      <c r="C69" t="s">
        <v>3445</v>
      </c>
      <c r="D69" t="s">
        <v>3465</v>
      </c>
      <c r="E69"/>
      <c r="F69" t="s">
        <v>520</v>
      </c>
      <c r="G69" s="95">
        <v>43276</v>
      </c>
      <c r="H69" t="s">
        <v>209</v>
      </c>
      <c r="I69" s="77">
        <v>7.88</v>
      </c>
      <c r="J69" t="s">
        <v>379</v>
      </c>
      <c r="K69" t="s">
        <v>102</v>
      </c>
      <c r="L69" s="78">
        <v>3.2599999999999997E-2</v>
      </c>
      <c r="M69" s="78">
        <v>3.3599999999999998E-2</v>
      </c>
      <c r="N69" s="77">
        <v>114298.08</v>
      </c>
      <c r="O69" s="77">
        <v>110.81</v>
      </c>
      <c r="P69" s="77">
        <v>126.653702448</v>
      </c>
      <c r="Q69" s="78">
        <v>4.0000000000000002E-4</v>
      </c>
      <c r="R69" s="78">
        <v>0</v>
      </c>
      <c r="W69" s="101"/>
    </row>
    <row r="70" spans="2:23">
      <c r="B70" t="s">
        <v>3463</v>
      </c>
      <c r="C70" t="s">
        <v>3445</v>
      </c>
      <c r="D70" t="s">
        <v>3466</v>
      </c>
      <c r="E70"/>
      <c r="F70" t="s">
        <v>520</v>
      </c>
      <c r="G70" s="95">
        <v>43431</v>
      </c>
      <c r="H70" t="s">
        <v>209</v>
      </c>
      <c r="I70" s="77">
        <v>7.81</v>
      </c>
      <c r="J70" t="s">
        <v>379</v>
      </c>
      <c r="K70" t="s">
        <v>102</v>
      </c>
      <c r="L70" s="78">
        <v>3.6600000000000001E-2</v>
      </c>
      <c r="M70" s="78">
        <v>3.27E-2</v>
      </c>
      <c r="N70" s="77">
        <v>114719.21</v>
      </c>
      <c r="O70" s="77">
        <v>114.55</v>
      </c>
      <c r="P70" s="77">
        <v>131.41085505500001</v>
      </c>
      <c r="Q70" s="78">
        <v>4.0000000000000002E-4</v>
      </c>
      <c r="R70" s="78">
        <v>1E-4</v>
      </c>
      <c r="W70" s="101"/>
    </row>
    <row r="71" spans="2:23">
      <c r="B71" t="s">
        <v>3463</v>
      </c>
      <c r="C71" t="s">
        <v>3445</v>
      </c>
      <c r="D71" t="s">
        <v>3467</v>
      </c>
      <c r="E71"/>
      <c r="F71" t="s">
        <v>520</v>
      </c>
      <c r="G71" s="95">
        <v>43500</v>
      </c>
      <c r="H71" t="s">
        <v>209</v>
      </c>
      <c r="I71" s="77">
        <v>7.89</v>
      </c>
      <c r="J71" t="s">
        <v>379</v>
      </c>
      <c r="K71" t="s">
        <v>102</v>
      </c>
      <c r="L71" s="78">
        <v>3.4500000000000003E-2</v>
      </c>
      <c r="M71" s="78">
        <v>3.09E-2</v>
      </c>
      <c r="N71" s="77">
        <v>215328.59</v>
      </c>
      <c r="O71" s="77">
        <v>114.82</v>
      </c>
      <c r="P71" s="77">
        <v>247.24028703799999</v>
      </c>
      <c r="Q71" s="78">
        <v>8.0000000000000004E-4</v>
      </c>
      <c r="R71" s="78">
        <v>1E-4</v>
      </c>
      <c r="W71" s="101"/>
    </row>
    <row r="72" spans="2:23">
      <c r="B72" t="s">
        <v>3463</v>
      </c>
      <c r="C72" t="s">
        <v>3445</v>
      </c>
      <c r="D72" t="s">
        <v>3468</v>
      </c>
      <c r="E72"/>
      <c r="F72" t="s">
        <v>520</v>
      </c>
      <c r="G72" s="95">
        <v>43556</v>
      </c>
      <c r="H72" t="s">
        <v>209</v>
      </c>
      <c r="I72" s="77">
        <v>7.98</v>
      </c>
      <c r="J72" t="s">
        <v>379</v>
      </c>
      <c r="K72" t="s">
        <v>102</v>
      </c>
      <c r="L72" s="78">
        <v>3.0499999999999999E-2</v>
      </c>
      <c r="M72" s="78">
        <v>3.09E-2</v>
      </c>
      <c r="N72" s="77">
        <v>217142.91</v>
      </c>
      <c r="O72" s="77">
        <v>111.25</v>
      </c>
      <c r="P72" s="77">
        <v>241.571487375</v>
      </c>
      <c r="Q72" s="78">
        <v>8.0000000000000004E-4</v>
      </c>
      <c r="R72" s="78">
        <v>1E-4</v>
      </c>
      <c r="W72" s="101"/>
    </row>
    <row r="73" spans="2:23">
      <c r="B73" t="s">
        <v>3463</v>
      </c>
      <c r="C73" t="s">
        <v>3445</v>
      </c>
      <c r="D73" t="s">
        <v>3469</v>
      </c>
      <c r="E73"/>
      <c r="F73" t="s">
        <v>520</v>
      </c>
      <c r="G73" s="95">
        <v>43647</v>
      </c>
      <c r="H73" t="s">
        <v>209</v>
      </c>
      <c r="I73" s="77">
        <v>7.95</v>
      </c>
      <c r="J73" t="s">
        <v>379</v>
      </c>
      <c r="K73" t="s">
        <v>102</v>
      </c>
      <c r="L73" s="78">
        <v>2.9000000000000001E-2</v>
      </c>
      <c r="M73" s="78">
        <v>3.3599999999999998E-2</v>
      </c>
      <c r="N73" s="77">
        <v>201574.52</v>
      </c>
      <c r="O73" s="77">
        <v>106.01</v>
      </c>
      <c r="P73" s="77">
        <v>213.689148652</v>
      </c>
      <c r="Q73" s="78">
        <v>6.9999999999999999E-4</v>
      </c>
      <c r="R73" s="78">
        <v>1E-4</v>
      </c>
      <c r="W73" s="101"/>
    </row>
    <row r="74" spans="2:23">
      <c r="B74" t="s">
        <v>3463</v>
      </c>
      <c r="C74" t="s">
        <v>3445</v>
      </c>
      <c r="D74" t="s">
        <v>3470</v>
      </c>
      <c r="E74"/>
      <c r="F74" t="s">
        <v>520</v>
      </c>
      <c r="G74" s="95">
        <v>43703</v>
      </c>
      <c r="H74" t="s">
        <v>209</v>
      </c>
      <c r="I74" s="77">
        <v>8.1</v>
      </c>
      <c r="J74" t="s">
        <v>379</v>
      </c>
      <c r="K74" t="s">
        <v>102</v>
      </c>
      <c r="L74" s="78">
        <v>2.3800000000000002E-2</v>
      </c>
      <c r="M74" s="78">
        <v>3.27E-2</v>
      </c>
      <c r="N74" s="77">
        <v>14314.04</v>
      </c>
      <c r="O74" s="77">
        <v>103.09</v>
      </c>
      <c r="P74" s="77">
        <v>14.756343835999999</v>
      </c>
      <c r="Q74" s="78">
        <v>0</v>
      </c>
      <c r="R74" s="78">
        <v>0</v>
      </c>
      <c r="W74" s="101"/>
    </row>
    <row r="75" spans="2:23">
      <c r="B75" t="s">
        <v>3463</v>
      </c>
      <c r="C75" t="s">
        <v>3445</v>
      </c>
      <c r="D75" t="s">
        <v>3471</v>
      </c>
      <c r="E75"/>
      <c r="F75" t="s">
        <v>520</v>
      </c>
      <c r="G75" s="95">
        <v>43740</v>
      </c>
      <c r="H75" t="s">
        <v>209</v>
      </c>
      <c r="I75" s="77">
        <v>7.99</v>
      </c>
      <c r="J75" t="s">
        <v>379</v>
      </c>
      <c r="K75" t="s">
        <v>102</v>
      </c>
      <c r="L75" s="78">
        <v>2.4299999999999999E-2</v>
      </c>
      <c r="M75" s="78">
        <v>3.6700000000000003E-2</v>
      </c>
      <c r="N75" s="77">
        <v>211533.58</v>
      </c>
      <c r="O75" s="77">
        <v>100.11</v>
      </c>
      <c r="P75" s="77">
        <v>211.766266938</v>
      </c>
      <c r="Q75" s="78">
        <v>6.9999999999999999E-4</v>
      </c>
      <c r="R75" s="78">
        <v>1E-4</v>
      </c>
      <c r="W75" s="101"/>
    </row>
    <row r="76" spans="2:23">
      <c r="B76" t="s">
        <v>3463</v>
      </c>
      <c r="C76" t="s">
        <v>3445</v>
      </c>
      <c r="D76" t="s">
        <v>3472</v>
      </c>
      <c r="E76"/>
      <c r="F76" t="s">
        <v>520</v>
      </c>
      <c r="G76" s="95">
        <v>43831</v>
      </c>
      <c r="H76" t="s">
        <v>209</v>
      </c>
      <c r="I76" s="77">
        <v>7.97</v>
      </c>
      <c r="J76" t="s">
        <v>379</v>
      </c>
      <c r="K76" t="s">
        <v>102</v>
      </c>
      <c r="L76" s="78">
        <v>2.3800000000000002E-2</v>
      </c>
      <c r="M76" s="78">
        <v>3.8199999999999998E-2</v>
      </c>
      <c r="N76" s="77">
        <v>219550.28</v>
      </c>
      <c r="O76" s="77">
        <v>98.75</v>
      </c>
      <c r="P76" s="77">
        <v>216.8059015</v>
      </c>
      <c r="Q76" s="78">
        <v>6.9999999999999999E-4</v>
      </c>
      <c r="R76" s="78">
        <v>1E-4</v>
      </c>
      <c r="W76" s="101"/>
    </row>
    <row r="77" spans="2:23">
      <c r="B77" t="s">
        <v>3463</v>
      </c>
      <c r="C77" t="s">
        <v>3445</v>
      </c>
      <c r="D77" t="s">
        <v>3473</v>
      </c>
      <c r="E77"/>
      <c r="F77" t="s">
        <v>520</v>
      </c>
      <c r="G77" s="95">
        <v>43922</v>
      </c>
      <c r="H77" t="s">
        <v>209</v>
      </c>
      <c r="I77" s="77">
        <v>8.0500000000000007</v>
      </c>
      <c r="J77" t="s">
        <v>379</v>
      </c>
      <c r="K77" t="s">
        <v>102</v>
      </c>
      <c r="L77" s="78">
        <v>2.7699999999999999E-2</v>
      </c>
      <c r="M77" s="78">
        <v>3.0499999999999999E-2</v>
      </c>
      <c r="N77" s="77">
        <v>131413.78</v>
      </c>
      <c r="O77" s="77">
        <v>108.93</v>
      </c>
      <c r="P77" s="77">
        <v>143.14903055400001</v>
      </c>
      <c r="Q77" s="78">
        <v>5.0000000000000001E-4</v>
      </c>
      <c r="R77" s="78">
        <v>1E-4</v>
      </c>
      <c r="W77" s="101"/>
    </row>
    <row r="78" spans="2:23">
      <c r="B78" t="s">
        <v>3463</v>
      </c>
      <c r="C78" t="s">
        <v>3445</v>
      </c>
      <c r="D78" t="s">
        <v>3474</v>
      </c>
      <c r="E78"/>
      <c r="F78" t="s">
        <v>520</v>
      </c>
      <c r="G78" s="95">
        <v>43978</v>
      </c>
      <c r="H78" t="s">
        <v>209</v>
      </c>
      <c r="I78" s="77">
        <v>8.0500000000000007</v>
      </c>
      <c r="J78" t="s">
        <v>379</v>
      </c>
      <c r="K78" t="s">
        <v>102</v>
      </c>
      <c r="L78" s="78">
        <v>2.3E-2</v>
      </c>
      <c r="M78" s="78">
        <v>3.5299999999999998E-2</v>
      </c>
      <c r="N78" s="77">
        <v>55127.34</v>
      </c>
      <c r="O78" s="77">
        <v>100.7</v>
      </c>
      <c r="P78" s="77">
        <v>55.513231380000001</v>
      </c>
      <c r="Q78" s="78">
        <v>2.0000000000000001E-4</v>
      </c>
      <c r="R78" s="78">
        <v>0</v>
      </c>
      <c r="W78" s="101"/>
    </row>
    <row r="79" spans="2:23">
      <c r="B79" t="s">
        <v>3463</v>
      </c>
      <c r="C79" t="s">
        <v>3445</v>
      </c>
      <c r="D79" t="s">
        <v>3475</v>
      </c>
      <c r="E79"/>
      <c r="F79" t="s">
        <v>520</v>
      </c>
      <c r="G79" s="95">
        <v>44010</v>
      </c>
      <c r="H79" t="s">
        <v>209</v>
      </c>
      <c r="I79" s="77">
        <v>8.14</v>
      </c>
      <c r="J79" t="s">
        <v>379</v>
      </c>
      <c r="K79" t="s">
        <v>102</v>
      </c>
      <c r="L79" s="78">
        <v>2.1999999999999999E-2</v>
      </c>
      <c r="M79" s="78">
        <v>3.2199999999999999E-2</v>
      </c>
      <c r="N79" s="77">
        <v>86439.37</v>
      </c>
      <c r="O79" s="77">
        <v>102.54</v>
      </c>
      <c r="P79" s="77">
        <v>88.634929998000004</v>
      </c>
      <c r="Q79" s="78">
        <v>2.9999999999999997E-4</v>
      </c>
      <c r="R79" s="78">
        <v>0</v>
      </c>
      <c r="W79" s="101"/>
    </row>
    <row r="80" spans="2:23">
      <c r="B80" t="s">
        <v>3463</v>
      </c>
      <c r="C80" t="s">
        <v>3445</v>
      </c>
      <c r="D80" t="s">
        <v>3476</v>
      </c>
      <c r="E80"/>
      <c r="F80" t="s">
        <v>520</v>
      </c>
      <c r="G80" s="95">
        <v>44133</v>
      </c>
      <c r="H80" t="s">
        <v>209</v>
      </c>
      <c r="I80" s="77">
        <v>8.0299999999999994</v>
      </c>
      <c r="J80" t="s">
        <v>379</v>
      </c>
      <c r="K80" t="s">
        <v>102</v>
      </c>
      <c r="L80" s="78">
        <v>2.3800000000000002E-2</v>
      </c>
      <c r="M80" s="78">
        <v>3.5499999999999997E-2</v>
      </c>
      <c r="N80" s="77">
        <v>112404.6</v>
      </c>
      <c r="O80" s="77">
        <v>101.57</v>
      </c>
      <c r="P80" s="77">
        <v>114.16935221999999</v>
      </c>
      <c r="Q80" s="78">
        <v>4.0000000000000002E-4</v>
      </c>
      <c r="R80" s="78">
        <v>0</v>
      </c>
      <c r="W80" s="101"/>
    </row>
    <row r="81" spans="2:23">
      <c r="B81" t="s">
        <v>3463</v>
      </c>
      <c r="C81" t="s">
        <v>3445</v>
      </c>
      <c r="D81" t="s">
        <v>3477</v>
      </c>
      <c r="E81"/>
      <c r="F81" t="s">
        <v>520</v>
      </c>
      <c r="G81" s="95">
        <v>44251</v>
      </c>
      <c r="H81" t="s">
        <v>209</v>
      </c>
      <c r="I81" s="77">
        <v>7.93</v>
      </c>
      <c r="J81" t="s">
        <v>379</v>
      </c>
      <c r="K81" t="s">
        <v>102</v>
      </c>
      <c r="L81" s="78">
        <v>2.3599999999999999E-2</v>
      </c>
      <c r="M81" s="78">
        <v>4.0399999999999998E-2</v>
      </c>
      <c r="N81" s="77">
        <v>333742.78999999998</v>
      </c>
      <c r="O81" s="77">
        <v>97.69</v>
      </c>
      <c r="P81" s="77">
        <v>326.033331551</v>
      </c>
      <c r="Q81" s="78">
        <v>1.1000000000000001E-3</v>
      </c>
      <c r="R81" s="78">
        <v>1E-4</v>
      </c>
      <c r="W81" s="101"/>
    </row>
    <row r="82" spans="2:23">
      <c r="B82" t="s">
        <v>3463</v>
      </c>
      <c r="C82" t="s">
        <v>3445</v>
      </c>
      <c r="D82" t="s">
        <v>3478</v>
      </c>
      <c r="E82"/>
      <c r="F82" t="s">
        <v>520</v>
      </c>
      <c r="G82" s="95">
        <v>44294</v>
      </c>
      <c r="H82" t="s">
        <v>209</v>
      </c>
      <c r="I82" s="77">
        <v>7.9</v>
      </c>
      <c r="J82" t="s">
        <v>379</v>
      </c>
      <c r="K82" t="s">
        <v>102</v>
      </c>
      <c r="L82" s="78">
        <v>2.3199999999999998E-2</v>
      </c>
      <c r="M82" s="78">
        <v>4.2700000000000002E-2</v>
      </c>
      <c r="N82" s="77">
        <v>240123.9</v>
      </c>
      <c r="O82" s="77">
        <v>95.43</v>
      </c>
      <c r="P82" s="77">
        <v>229.15023776999999</v>
      </c>
      <c r="Q82" s="78">
        <v>6.9999999999999999E-4</v>
      </c>
      <c r="R82" s="78">
        <v>1E-4</v>
      </c>
      <c r="W82" s="101"/>
    </row>
    <row r="83" spans="2:23">
      <c r="B83" t="s">
        <v>3463</v>
      </c>
      <c r="C83" t="s">
        <v>3445</v>
      </c>
      <c r="D83" t="s">
        <v>3479</v>
      </c>
      <c r="E83"/>
      <c r="F83" t="s">
        <v>520</v>
      </c>
      <c r="G83" s="95">
        <v>44602</v>
      </c>
      <c r="H83" t="s">
        <v>209</v>
      </c>
      <c r="I83" s="77">
        <v>7.79</v>
      </c>
      <c r="J83" t="s">
        <v>379</v>
      </c>
      <c r="K83" t="s">
        <v>102</v>
      </c>
      <c r="L83" s="78">
        <v>2.0899999999999998E-2</v>
      </c>
      <c r="M83" s="78">
        <v>5.0200000000000002E-2</v>
      </c>
      <c r="N83" s="77">
        <v>344021.15</v>
      </c>
      <c r="O83" s="77">
        <v>86.04</v>
      </c>
      <c r="P83" s="77">
        <v>295.99579746000001</v>
      </c>
      <c r="Q83" s="78">
        <v>1E-3</v>
      </c>
      <c r="R83" s="78">
        <v>1E-4</v>
      </c>
      <c r="W83" s="101"/>
    </row>
    <row r="84" spans="2:23">
      <c r="B84" t="s">
        <v>3480</v>
      </c>
      <c r="C84" t="s">
        <v>3401</v>
      </c>
      <c r="D84" t="s">
        <v>3481</v>
      </c>
      <c r="E84"/>
      <c r="F84" t="s">
        <v>525</v>
      </c>
      <c r="G84" s="95">
        <v>44147</v>
      </c>
      <c r="H84" t="s">
        <v>150</v>
      </c>
      <c r="I84" s="77">
        <v>7.7</v>
      </c>
      <c r="J84" t="s">
        <v>613</v>
      </c>
      <c r="K84" t="s">
        <v>102</v>
      </c>
      <c r="L84" s="78">
        <v>1.6299999999999999E-2</v>
      </c>
      <c r="M84" s="78">
        <v>2.9100000000000001E-2</v>
      </c>
      <c r="N84" s="77">
        <v>829545.01</v>
      </c>
      <c r="O84" s="77">
        <v>100.62</v>
      </c>
      <c r="P84" s="77">
        <v>834.68818906199999</v>
      </c>
      <c r="Q84" s="78">
        <v>2.7000000000000001E-3</v>
      </c>
      <c r="R84" s="78">
        <v>2.9999999999999997E-4</v>
      </c>
      <c r="W84" s="101"/>
    </row>
    <row r="85" spans="2:23">
      <c r="B85" t="s">
        <v>3480</v>
      </c>
      <c r="C85" t="s">
        <v>3401</v>
      </c>
      <c r="D85" t="s">
        <v>3482</v>
      </c>
      <c r="E85"/>
      <c r="F85" t="s">
        <v>525</v>
      </c>
      <c r="G85" s="95">
        <v>44185</v>
      </c>
      <c r="H85" t="s">
        <v>150</v>
      </c>
      <c r="I85" s="77">
        <v>7.71</v>
      </c>
      <c r="J85" t="s">
        <v>613</v>
      </c>
      <c r="K85" t="s">
        <v>102</v>
      </c>
      <c r="L85" s="78">
        <v>1.4999999999999999E-2</v>
      </c>
      <c r="M85" s="78">
        <v>3.0200000000000001E-2</v>
      </c>
      <c r="N85" s="77">
        <v>389952.63</v>
      </c>
      <c r="O85" s="77">
        <v>98.68</v>
      </c>
      <c r="P85" s="77">
        <v>384.805255284</v>
      </c>
      <c r="Q85" s="78">
        <v>1.2999999999999999E-3</v>
      </c>
      <c r="R85" s="78">
        <v>1E-4</v>
      </c>
      <c r="W85" s="101"/>
    </row>
    <row r="86" spans="2:23">
      <c r="B86" t="s">
        <v>3483</v>
      </c>
      <c r="C86" t="s">
        <v>3445</v>
      </c>
      <c r="D86" t="s">
        <v>3484</v>
      </c>
      <c r="E86"/>
      <c r="F86" t="s">
        <v>3485</v>
      </c>
      <c r="G86" s="95">
        <v>43631</v>
      </c>
      <c r="H86" t="s">
        <v>2260</v>
      </c>
      <c r="I86" s="77">
        <v>5</v>
      </c>
      <c r="J86" t="s">
        <v>365</v>
      </c>
      <c r="K86" t="s">
        <v>102</v>
      </c>
      <c r="L86" s="78">
        <v>3.1E-2</v>
      </c>
      <c r="M86" s="78">
        <v>2.7400000000000001E-2</v>
      </c>
      <c r="N86" s="77">
        <v>865553.87</v>
      </c>
      <c r="O86" s="77">
        <v>112.47</v>
      </c>
      <c r="P86" s="77">
        <v>973.488437589</v>
      </c>
      <c r="Q86" s="78">
        <v>3.2000000000000002E-3</v>
      </c>
      <c r="R86" s="78">
        <v>4.0000000000000002E-4</v>
      </c>
      <c r="W86" s="101"/>
    </row>
    <row r="87" spans="2:23">
      <c r="B87" t="s">
        <v>3483</v>
      </c>
      <c r="C87" t="s">
        <v>3445</v>
      </c>
      <c r="D87" t="s">
        <v>3486</v>
      </c>
      <c r="E87"/>
      <c r="F87" t="s">
        <v>3485</v>
      </c>
      <c r="G87" s="95">
        <v>43634</v>
      </c>
      <c r="H87" t="s">
        <v>2260</v>
      </c>
      <c r="I87" s="77">
        <v>5.0199999999999996</v>
      </c>
      <c r="J87" t="s">
        <v>365</v>
      </c>
      <c r="K87" t="s">
        <v>102</v>
      </c>
      <c r="L87" s="78">
        <v>2.4899999999999999E-2</v>
      </c>
      <c r="M87" s="78">
        <v>2.75E-2</v>
      </c>
      <c r="N87" s="77">
        <v>364099.26</v>
      </c>
      <c r="O87" s="77">
        <v>111.01</v>
      </c>
      <c r="P87" s="77">
        <v>404.18658852599998</v>
      </c>
      <c r="Q87" s="78">
        <v>1.2999999999999999E-3</v>
      </c>
      <c r="R87" s="78">
        <v>2.0000000000000001E-4</v>
      </c>
      <c r="W87" s="101"/>
    </row>
    <row r="88" spans="2:23">
      <c r="B88" t="s">
        <v>3483</v>
      </c>
      <c r="C88" t="s">
        <v>3445</v>
      </c>
      <c r="D88" t="s">
        <v>3487</v>
      </c>
      <c r="E88"/>
      <c r="F88" t="s">
        <v>3485</v>
      </c>
      <c r="G88" s="95">
        <v>43634</v>
      </c>
      <c r="H88" t="s">
        <v>2260</v>
      </c>
      <c r="I88" s="77">
        <v>5.29</v>
      </c>
      <c r="J88" t="s">
        <v>365</v>
      </c>
      <c r="K88" t="s">
        <v>102</v>
      </c>
      <c r="L88" s="78">
        <v>3.5999999999999997E-2</v>
      </c>
      <c r="M88" s="78">
        <v>2.7699999999999999E-2</v>
      </c>
      <c r="N88" s="77">
        <v>240093.31</v>
      </c>
      <c r="O88" s="77">
        <v>115.53</v>
      </c>
      <c r="P88" s="77">
        <v>277.37980104299999</v>
      </c>
      <c r="Q88" s="78">
        <v>8.9999999999999998E-4</v>
      </c>
      <c r="R88" s="78">
        <v>1E-4</v>
      </c>
      <c r="W88" s="101"/>
    </row>
    <row r="89" spans="2:23">
      <c r="B89" t="s">
        <v>3488</v>
      </c>
      <c r="C89" t="s">
        <v>3401</v>
      </c>
      <c r="D89" t="s">
        <v>3489</v>
      </c>
      <c r="E89"/>
      <c r="F89" t="s">
        <v>3485</v>
      </c>
      <c r="G89" s="95">
        <v>44651</v>
      </c>
      <c r="H89" t="s">
        <v>2260</v>
      </c>
      <c r="I89" s="77">
        <v>7.82</v>
      </c>
      <c r="J89" t="s">
        <v>365</v>
      </c>
      <c r="K89" t="s">
        <v>102</v>
      </c>
      <c r="L89" s="78">
        <v>1.7999999999999999E-2</v>
      </c>
      <c r="M89" s="78">
        <v>3.6600000000000001E-2</v>
      </c>
      <c r="N89" s="77">
        <v>4256920.88</v>
      </c>
      <c r="O89" s="77">
        <v>92.92</v>
      </c>
      <c r="P89" s="77">
        <v>3955.5308816960001</v>
      </c>
      <c r="Q89" s="78">
        <v>1.29E-2</v>
      </c>
      <c r="R89" s="78">
        <v>1.5E-3</v>
      </c>
      <c r="W89" s="101"/>
    </row>
    <row r="90" spans="2:23">
      <c r="B90" t="s">
        <v>3488</v>
      </c>
      <c r="C90" t="s">
        <v>3401</v>
      </c>
      <c r="D90" t="s">
        <v>3490</v>
      </c>
      <c r="E90"/>
      <c r="F90" t="s">
        <v>3485</v>
      </c>
      <c r="G90" s="95">
        <v>44651</v>
      </c>
      <c r="H90" t="s">
        <v>2260</v>
      </c>
      <c r="I90" s="77">
        <v>7.42</v>
      </c>
      <c r="J90" t="s">
        <v>365</v>
      </c>
      <c r="K90" t="s">
        <v>102</v>
      </c>
      <c r="L90" s="78">
        <v>1.8800000000000001E-2</v>
      </c>
      <c r="M90" s="78">
        <v>3.8699999999999998E-2</v>
      </c>
      <c r="N90" s="77">
        <v>2629654.75</v>
      </c>
      <c r="O90" s="77">
        <v>92.79</v>
      </c>
      <c r="P90" s="77">
        <v>2440.0566425249999</v>
      </c>
      <c r="Q90" s="78">
        <v>8.0000000000000002E-3</v>
      </c>
      <c r="R90" s="78">
        <v>8.9999999999999998E-4</v>
      </c>
      <c r="W90" s="101"/>
    </row>
    <row r="91" spans="2:23">
      <c r="B91" t="s">
        <v>3488</v>
      </c>
      <c r="C91" t="s">
        <v>3401</v>
      </c>
      <c r="D91" t="s">
        <v>3491</v>
      </c>
      <c r="E91"/>
      <c r="F91" t="s">
        <v>3485</v>
      </c>
      <c r="G91" s="95">
        <v>44705</v>
      </c>
      <c r="H91" t="s">
        <v>2260</v>
      </c>
      <c r="I91" s="77">
        <v>7.73</v>
      </c>
      <c r="J91" t="s">
        <v>365</v>
      </c>
      <c r="K91" t="s">
        <v>102</v>
      </c>
      <c r="L91" s="78">
        <v>2.3699999999999999E-2</v>
      </c>
      <c r="M91" s="78">
        <v>2.3800000000000002E-2</v>
      </c>
      <c r="N91" s="77">
        <v>1737439.5</v>
      </c>
      <c r="O91" s="77">
        <v>105.84</v>
      </c>
      <c r="P91" s="77">
        <v>1838.9059668</v>
      </c>
      <c r="Q91" s="78">
        <v>6.0000000000000001E-3</v>
      </c>
      <c r="R91" s="78">
        <v>6.9999999999999999E-4</v>
      </c>
      <c r="W91" s="101"/>
    </row>
    <row r="92" spans="2:23">
      <c r="B92" t="s">
        <v>3488</v>
      </c>
      <c r="C92" t="s">
        <v>3401</v>
      </c>
      <c r="D92" t="s">
        <v>3492</v>
      </c>
      <c r="E92"/>
      <c r="F92" t="s">
        <v>3485</v>
      </c>
      <c r="G92" s="95">
        <v>44705</v>
      </c>
      <c r="H92" t="s">
        <v>2260</v>
      </c>
      <c r="I92" s="77">
        <v>7.36</v>
      </c>
      <c r="J92" t="s">
        <v>365</v>
      </c>
      <c r="K92" t="s">
        <v>102</v>
      </c>
      <c r="L92" s="78">
        <v>2.3199999999999998E-2</v>
      </c>
      <c r="M92" s="78">
        <v>2.5499999999999998E-2</v>
      </c>
      <c r="N92" s="77">
        <v>1234776.18</v>
      </c>
      <c r="O92" s="77">
        <v>104.19</v>
      </c>
      <c r="P92" s="77">
        <v>1286.513301942</v>
      </c>
      <c r="Q92" s="78">
        <v>4.1999999999999997E-3</v>
      </c>
      <c r="R92" s="78">
        <v>5.0000000000000001E-4</v>
      </c>
      <c r="W92" s="101"/>
    </row>
    <row r="93" spans="2:23">
      <c r="B93" t="s">
        <v>3493</v>
      </c>
      <c r="C93" t="s">
        <v>3445</v>
      </c>
      <c r="D93" t="s">
        <v>3494</v>
      </c>
      <c r="E93"/>
      <c r="F93" t="s">
        <v>3485</v>
      </c>
      <c r="G93" s="95">
        <v>44087</v>
      </c>
      <c r="H93" t="s">
        <v>2260</v>
      </c>
      <c r="I93" s="77">
        <v>5.39</v>
      </c>
      <c r="J93" t="s">
        <v>365</v>
      </c>
      <c r="K93" t="s">
        <v>102</v>
      </c>
      <c r="L93" s="78">
        <v>1.7899999999999999E-2</v>
      </c>
      <c r="M93" s="78">
        <v>2.81E-2</v>
      </c>
      <c r="N93" s="77">
        <v>1036943.55</v>
      </c>
      <c r="O93" s="77">
        <v>104.81</v>
      </c>
      <c r="P93" s="77">
        <v>1086.8205347549999</v>
      </c>
      <c r="Q93" s="78">
        <v>3.5999999999999999E-3</v>
      </c>
      <c r="R93" s="78">
        <v>4.0000000000000002E-4</v>
      </c>
      <c r="W93" s="101"/>
    </row>
    <row r="94" spans="2:23">
      <c r="B94" t="s">
        <v>3493</v>
      </c>
      <c r="C94" t="s">
        <v>3445</v>
      </c>
      <c r="D94" t="s">
        <v>3495</v>
      </c>
      <c r="E94"/>
      <c r="F94" t="s">
        <v>3485</v>
      </c>
      <c r="G94" s="95">
        <v>44087</v>
      </c>
      <c r="H94" t="s">
        <v>2260</v>
      </c>
      <c r="I94" s="77">
        <v>6.75</v>
      </c>
      <c r="J94" t="s">
        <v>365</v>
      </c>
      <c r="K94" t="s">
        <v>102</v>
      </c>
      <c r="L94" s="78">
        <v>7.5499999999999998E-2</v>
      </c>
      <c r="M94" s="78">
        <v>7.9500000000000001E-2</v>
      </c>
      <c r="N94" s="77">
        <v>216252.52</v>
      </c>
      <c r="O94" s="77">
        <v>99.48</v>
      </c>
      <c r="P94" s="77">
        <v>215.12800689599999</v>
      </c>
      <c r="Q94" s="78">
        <v>6.9999999999999999E-4</v>
      </c>
      <c r="R94" s="78">
        <v>1E-4</v>
      </c>
      <c r="W94" s="101"/>
    </row>
    <row r="95" spans="2:23">
      <c r="B95" t="s">
        <v>3496</v>
      </c>
      <c r="C95" t="s">
        <v>3445</v>
      </c>
      <c r="D95" t="s">
        <v>3497</v>
      </c>
      <c r="E95"/>
      <c r="F95" t="s">
        <v>3485</v>
      </c>
      <c r="G95" s="95">
        <v>44748</v>
      </c>
      <c r="H95" t="s">
        <v>2260</v>
      </c>
      <c r="I95" s="77">
        <v>1.86</v>
      </c>
      <c r="J95" t="s">
        <v>365</v>
      </c>
      <c r="K95" t="s">
        <v>102</v>
      </c>
      <c r="L95" s="78">
        <v>7.5700000000000003E-2</v>
      </c>
      <c r="M95" s="78">
        <v>8.48E-2</v>
      </c>
      <c r="N95" s="77">
        <v>7262940.2199999997</v>
      </c>
      <c r="O95" s="77">
        <v>100.48</v>
      </c>
      <c r="P95" s="77">
        <v>7297.802333056</v>
      </c>
      <c r="Q95" s="78">
        <v>2.3800000000000002E-2</v>
      </c>
      <c r="R95" s="78">
        <v>2.8E-3</v>
      </c>
      <c r="W95" s="101"/>
    </row>
    <row r="96" spans="2:23">
      <c r="B96" t="s">
        <v>3498</v>
      </c>
      <c r="C96" t="s">
        <v>3401</v>
      </c>
      <c r="D96" t="s">
        <v>3499</v>
      </c>
      <c r="E96"/>
      <c r="F96" t="s">
        <v>3485</v>
      </c>
      <c r="G96" s="95">
        <v>45015</v>
      </c>
      <c r="H96" t="s">
        <v>2260</v>
      </c>
      <c r="I96" s="77">
        <v>4.0999999999999996</v>
      </c>
      <c r="J96" t="s">
        <v>613</v>
      </c>
      <c r="K96" t="s">
        <v>102</v>
      </c>
      <c r="L96" s="78">
        <v>3.3599999999999998E-2</v>
      </c>
      <c r="M96" s="78">
        <v>3.1699999999999999E-2</v>
      </c>
      <c r="N96" s="77">
        <v>1320160.1299999999</v>
      </c>
      <c r="O96" s="77">
        <v>103.08</v>
      </c>
      <c r="P96" s="77">
        <v>1360.8210620039999</v>
      </c>
      <c r="Q96" s="78">
        <v>4.4000000000000003E-3</v>
      </c>
      <c r="R96" s="78">
        <v>5.0000000000000001E-4</v>
      </c>
      <c r="W96" s="101"/>
    </row>
    <row r="97" spans="2:23">
      <c r="B97" t="s">
        <v>3500</v>
      </c>
      <c r="C97" t="s">
        <v>3445</v>
      </c>
      <c r="D97" t="s">
        <v>3501</v>
      </c>
      <c r="E97"/>
      <c r="F97" t="s">
        <v>520</v>
      </c>
      <c r="G97" s="95">
        <v>40903</v>
      </c>
      <c r="H97" t="s">
        <v>209</v>
      </c>
      <c r="I97" s="77">
        <v>3.89</v>
      </c>
      <c r="J97" t="s">
        <v>379</v>
      </c>
      <c r="K97" t="s">
        <v>102</v>
      </c>
      <c r="L97" s="78">
        <v>5.2600000000000001E-2</v>
      </c>
      <c r="M97" s="78">
        <v>3.3700000000000001E-2</v>
      </c>
      <c r="N97" s="77">
        <v>39587.71</v>
      </c>
      <c r="O97" s="77">
        <v>123.18</v>
      </c>
      <c r="P97" s="77">
        <v>48.764141178000003</v>
      </c>
      <c r="Q97" s="78">
        <v>2.0000000000000001E-4</v>
      </c>
      <c r="R97" s="78">
        <v>0</v>
      </c>
      <c r="W97" s="101"/>
    </row>
    <row r="98" spans="2:23">
      <c r="B98" t="s">
        <v>3500</v>
      </c>
      <c r="C98" t="s">
        <v>3445</v>
      </c>
      <c r="D98" t="s">
        <v>3502</v>
      </c>
      <c r="E98"/>
      <c r="F98" t="s">
        <v>520</v>
      </c>
      <c r="G98" s="95">
        <v>40933</v>
      </c>
      <c r="H98" t="s">
        <v>209</v>
      </c>
      <c r="I98" s="77">
        <v>3.93</v>
      </c>
      <c r="J98" t="s">
        <v>379</v>
      </c>
      <c r="K98" t="s">
        <v>102</v>
      </c>
      <c r="L98" s="78">
        <v>5.1299999999999998E-2</v>
      </c>
      <c r="M98" s="78">
        <v>2.5399999999999999E-2</v>
      </c>
      <c r="N98" s="77">
        <v>145981.84</v>
      </c>
      <c r="O98" s="77">
        <v>126.52</v>
      </c>
      <c r="P98" s="77">
        <v>184.696223968</v>
      </c>
      <c r="Q98" s="78">
        <v>5.9999999999999995E-4</v>
      </c>
      <c r="R98" s="78">
        <v>1E-4</v>
      </c>
      <c r="W98" s="101"/>
    </row>
    <row r="99" spans="2:23">
      <c r="B99" t="s">
        <v>3500</v>
      </c>
      <c r="C99" t="s">
        <v>3445</v>
      </c>
      <c r="D99" t="s">
        <v>3503</v>
      </c>
      <c r="E99"/>
      <c r="F99" t="s">
        <v>520</v>
      </c>
      <c r="G99" s="95">
        <v>40993</v>
      </c>
      <c r="H99" t="s">
        <v>209</v>
      </c>
      <c r="I99" s="77">
        <v>3.93</v>
      </c>
      <c r="J99" t="s">
        <v>379</v>
      </c>
      <c r="K99" t="s">
        <v>102</v>
      </c>
      <c r="L99" s="78">
        <v>5.1499999999999997E-2</v>
      </c>
      <c r="M99" s="78">
        <v>2.5399999999999999E-2</v>
      </c>
      <c r="N99" s="77">
        <v>84957.64</v>
      </c>
      <c r="O99" s="77">
        <v>126.59</v>
      </c>
      <c r="P99" s="77">
        <v>107.547876476</v>
      </c>
      <c r="Q99" s="78">
        <v>4.0000000000000002E-4</v>
      </c>
      <c r="R99" s="78">
        <v>0</v>
      </c>
      <c r="W99" s="101"/>
    </row>
    <row r="100" spans="2:23">
      <c r="B100" t="s">
        <v>3500</v>
      </c>
      <c r="C100" t="s">
        <v>3445</v>
      </c>
      <c r="D100" t="s">
        <v>3504</v>
      </c>
      <c r="E100"/>
      <c r="F100" t="s">
        <v>520</v>
      </c>
      <c r="G100" s="95">
        <v>41053</v>
      </c>
      <c r="H100" t="s">
        <v>209</v>
      </c>
      <c r="I100" s="77">
        <v>3.93</v>
      </c>
      <c r="J100" t="s">
        <v>379</v>
      </c>
      <c r="K100" t="s">
        <v>102</v>
      </c>
      <c r="L100" s="78">
        <v>5.0999999999999997E-2</v>
      </c>
      <c r="M100" s="78">
        <v>2.5399999999999999E-2</v>
      </c>
      <c r="N100" s="77">
        <v>59842.17</v>
      </c>
      <c r="O100" s="77">
        <v>124.79</v>
      </c>
      <c r="P100" s="77">
        <v>74.677043943000001</v>
      </c>
      <c r="Q100" s="78">
        <v>2.0000000000000001E-4</v>
      </c>
      <c r="R100" s="78">
        <v>0</v>
      </c>
      <c r="W100" s="101"/>
    </row>
    <row r="101" spans="2:23">
      <c r="B101" t="s">
        <v>3500</v>
      </c>
      <c r="C101" t="s">
        <v>3445</v>
      </c>
      <c r="D101" t="s">
        <v>3505</v>
      </c>
      <c r="E101"/>
      <c r="F101" t="s">
        <v>520</v>
      </c>
      <c r="G101" s="95">
        <v>41269</v>
      </c>
      <c r="H101" t="s">
        <v>209</v>
      </c>
      <c r="I101" s="77">
        <v>3.96</v>
      </c>
      <c r="J101" t="s">
        <v>379</v>
      </c>
      <c r="K101" t="s">
        <v>102</v>
      </c>
      <c r="L101" s="78">
        <v>5.0999999999999997E-2</v>
      </c>
      <c r="M101" s="78">
        <v>2.12E-2</v>
      </c>
      <c r="N101" s="77">
        <v>33801.03</v>
      </c>
      <c r="O101" s="77">
        <v>126.6</v>
      </c>
      <c r="P101" s="77">
        <v>42.79210398</v>
      </c>
      <c r="Q101" s="78">
        <v>1E-4</v>
      </c>
      <c r="R101" s="78">
        <v>0</v>
      </c>
      <c r="W101" s="101"/>
    </row>
    <row r="102" spans="2:23">
      <c r="B102" t="s">
        <v>3500</v>
      </c>
      <c r="C102" t="s">
        <v>3445</v>
      </c>
      <c r="D102" t="s">
        <v>3506</v>
      </c>
      <c r="E102"/>
      <c r="F102" t="s">
        <v>520</v>
      </c>
      <c r="G102" s="95">
        <v>41298</v>
      </c>
      <c r="H102" t="s">
        <v>209</v>
      </c>
      <c r="I102" s="77">
        <v>3.93</v>
      </c>
      <c r="J102" t="s">
        <v>379</v>
      </c>
      <c r="K102" t="s">
        <v>102</v>
      </c>
      <c r="L102" s="78">
        <v>5.0999999999999997E-2</v>
      </c>
      <c r="M102" s="78">
        <v>2.5399999999999999E-2</v>
      </c>
      <c r="N102" s="77">
        <v>68396.009999999995</v>
      </c>
      <c r="O102" s="77">
        <v>124.31</v>
      </c>
      <c r="P102" s="77">
        <v>85.023080031000006</v>
      </c>
      <c r="Q102" s="78">
        <v>2.9999999999999997E-4</v>
      </c>
      <c r="R102" s="78">
        <v>0</v>
      </c>
      <c r="W102" s="101"/>
    </row>
    <row r="103" spans="2:23">
      <c r="B103" t="s">
        <v>3500</v>
      </c>
      <c r="C103" t="s">
        <v>3445</v>
      </c>
      <c r="D103" t="s">
        <v>3507</v>
      </c>
      <c r="E103"/>
      <c r="F103" t="s">
        <v>520</v>
      </c>
      <c r="G103" s="95">
        <v>41330</v>
      </c>
      <c r="H103" t="s">
        <v>209</v>
      </c>
      <c r="I103" s="77">
        <v>3.93</v>
      </c>
      <c r="J103" t="s">
        <v>379</v>
      </c>
      <c r="K103" t="s">
        <v>102</v>
      </c>
      <c r="L103" s="78">
        <v>5.0999999999999997E-2</v>
      </c>
      <c r="M103" s="78">
        <v>2.5399999999999999E-2</v>
      </c>
      <c r="N103" s="77">
        <v>106025.48</v>
      </c>
      <c r="O103" s="77">
        <v>124.54</v>
      </c>
      <c r="P103" s="77">
        <v>132.044132792</v>
      </c>
      <c r="Q103" s="78">
        <v>4.0000000000000002E-4</v>
      </c>
      <c r="R103" s="78">
        <v>1E-4</v>
      </c>
      <c r="W103" s="101"/>
    </row>
    <row r="104" spans="2:23">
      <c r="B104" t="s">
        <v>3500</v>
      </c>
      <c r="C104" t="s">
        <v>3445</v>
      </c>
      <c r="D104" t="s">
        <v>3508</v>
      </c>
      <c r="E104"/>
      <c r="F104" t="s">
        <v>520</v>
      </c>
      <c r="G104" s="95">
        <v>41389</v>
      </c>
      <c r="H104" t="s">
        <v>209</v>
      </c>
      <c r="I104" s="77">
        <v>3.96</v>
      </c>
      <c r="J104" t="s">
        <v>379</v>
      </c>
      <c r="K104" t="s">
        <v>102</v>
      </c>
      <c r="L104" s="78">
        <v>5.0999999999999997E-2</v>
      </c>
      <c r="M104" s="78">
        <v>2.12E-2</v>
      </c>
      <c r="N104" s="77">
        <v>46408.94</v>
      </c>
      <c r="O104" s="77">
        <v>126.34</v>
      </c>
      <c r="P104" s="77">
        <v>58.633054796000003</v>
      </c>
      <c r="Q104" s="78">
        <v>2.0000000000000001E-4</v>
      </c>
      <c r="R104" s="78">
        <v>0</v>
      </c>
      <c r="W104" s="101"/>
    </row>
    <row r="105" spans="2:23">
      <c r="B105" t="s">
        <v>3500</v>
      </c>
      <c r="C105" t="s">
        <v>3445</v>
      </c>
      <c r="D105" t="s">
        <v>3509</v>
      </c>
      <c r="E105"/>
      <c r="F105" t="s">
        <v>520</v>
      </c>
      <c r="G105" s="95">
        <v>41085</v>
      </c>
      <c r="H105" t="s">
        <v>209</v>
      </c>
      <c r="I105" s="77">
        <v>3.93</v>
      </c>
      <c r="J105" t="s">
        <v>379</v>
      </c>
      <c r="K105" t="s">
        <v>102</v>
      </c>
      <c r="L105" s="78">
        <v>5.0999999999999997E-2</v>
      </c>
      <c r="M105" s="78">
        <v>2.5399999999999999E-2</v>
      </c>
      <c r="N105" s="77">
        <v>110113.73</v>
      </c>
      <c r="O105" s="77">
        <v>124.79</v>
      </c>
      <c r="P105" s="77">
        <v>137.41092366699999</v>
      </c>
      <c r="Q105" s="78">
        <v>4.0000000000000002E-4</v>
      </c>
      <c r="R105" s="78">
        <v>1E-4</v>
      </c>
      <c r="W105" s="101"/>
    </row>
    <row r="106" spans="2:23">
      <c r="B106" t="s">
        <v>3500</v>
      </c>
      <c r="C106" t="s">
        <v>3445</v>
      </c>
      <c r="D106" t="s">
        <v>3510</v>
      </c>
      <c r="E106"/>
      <c r="F106" t="s">
        <v>520</v>
      </c>
      <c r="G106" s="95">
        <v>41115</v>
      </c>
      <c r="H106" t="s">
        <v>209</v>
      </c>
      <c r="I106" s="77">
        <v>3.93</v>
      </c>
      <c r="J106" t="s">
        <v>379</v>
      </c>
      <c r="K106" t="s">
        <v>102</v>
      </c>
      <c r="L106" s="78">
        <v>5.0999999999999997E-2</v>
      </c>
      <c r="M106" s="78">
        <v>2.5600000000000001E-2</v>
      </c>
      <c r="N106" s="77">
        <v>48829.97</v>
      </c>
      <c r="O106" s="77">
        <v>125.07</v>
      </c>
      <c r="P106" s="77">
        <v>61.071643479000002</v>
      </c>
      <c r="Q106" s="78">
        <v>2.0000000000000001E-4</v>
      </c>
      <c r="R106" s="78">
        <v>0</v>
      </c>
      <c r="W106" s="101"/>
    </row>
    <row r="107" spans="2:23">
      <c r="B107" t="s">
        <v>3500</v>
      </c>
      <c r="C107" t="s">
        <v>3445</v>
      </c>
      <c r="D107" t="s">
        <v>3511</v>
      </c>
      <c r="E107"/>
      <c r="F107" t="s">
        <v>520</v>
      </c>
      <c r="G107" s="95">
        <v>41179</v>
      </c>
      <c r="H107" t="s">
        <v>209</v>
      </c>
      <c r="I107" s="77">
        <v>3.93</v>
      </c>
      <c r="J107" t="s">
        <v>379</v>
      </c>
      <c r="K107" t="s">
        <v>102</v>
      </c>
      <c r="L107" s="78">
        <v>5.0999999999999997E-2</v>
      </c>
      <c r="M107" s="78">
        <v>2.5399999999999999E-2</v>
      </c>
      <c r="N107" s="77">
        <v>61574.59</v>
      </c>
      <c r="O107" s="77">
        <v>123.73</v>
      </c>
      <c r="P107" s="77">
        <v>76.186240206999997</v>
      </c>
      <c r="Q107" s="78">
        <v>2.0000000000000001E-4</v>
      </c>
      <c r="R107" s="78">
        <v>0</v>
      </c>
      <c r="W107" s="101"/>
    </row>
    <row r="108" spans="2:23">
      <c r="B108" t="s">
        <v>3500</v>
      </c>
      <c r="C108" t="s">
        <v>3445</v>
      </c>
      <c r="D108" t="s">
        <v>3512</v>
      </c>
      <c r="E108"/>
      <c r="F108" t="s">
        <v>520</v>
      </c>
      <c r="G108" s="95">
        <v>41207</v>
      </c>
      <c r="H108" t="s">
        <v>209</v>
      </c>
      <c r="I108" s="77">
        <v>3.96</v>
      </c>
      <c r="J108" t="s">
        <v>379</v>
      </c>
      <c r="K108" t="s">
        <v>102</v>
      </c>
      <c r="L108" s="78">
        <v>5.0999999999999997E-2</v>
      </c>
      <c r="M108" s="78">
        <v>2.1100000000000001E-2</v>
      </c>
      <c r="N108" s="77">
        <v>14078.15</v>
      </c>
      <c r="O108" s="77">
        <v>125.79</v>
      </c>
      <c r="P108" s="77">
        <v>17.708904884999999</v>
      </c>
      <c r="Q108" s="78">
        <v>1E-4</v>
      </c>
      <c r="R108" s="78">
        <v>0</v>
      </c>
      <c r="W108" s="101"/>
    </row>
    <row r="109" spans="2:23">
      <c r="B109" t="s">
        <v>3500</v>
      </c>
      <c r="C109" t="s">
        <v>3445</v>
      </c>
      <c r="D109" t="s">
        <v>3513</v>
      </c>
      <c r="E109"/>
      <c r="F109" t="s">
        <v>520</v>
      </c>
      <c r="G109" s="95">
        <v>41239</v>
      </c>
      <c r="H109" t="s">
        <v>209</v>
      </c>
      <c r="I109" s="77">
        <v>3.93</v>
      </c>
      <c r="J109" t="s">
        <v>379</v>
      </c>
      <c r="K109" t="s">
        <v>102</v>
      </c>
      <c r="L109" s="78">
        <v>5.0999999999999997E-2</v>
      </c>
      <c r="M109" s="78">
        <v>2.5399999999999999E-2</v>
      </c>
      <c r="N109" s="77">
        <v>124152.03</v>
      </c>
      <c r="O109" s="77">
        <v>123.97</v>
      </c>
      <c r="P109" s="77">
        <v>153.911271591</v>
      </c>
      <c r="Q109" s="78">
        <v>5.0000000000000001E-4</v>
      </c>
      <c r="R109" s="78">
        <v>1E-4</v>
      </c>
      <c r="W109" s="101"/>
    </row>
    <row r="110" spans="2:23">
      <c r="B110" t="s">
        <v>3500</v>
      </c>
      <c r="C110" t="s">
        <v>3445</v>
      </c>
      <c r="D110" t="s">
        <v>3514</v>
      </c>
      <c r="E110"/>
      <c r="F110" t="s">
        <v>520</v>
      </c>
      <c r="G110" s="95">
        <v>41450</v>
      </c>
      <c r="H110" t="s">
        <v>209</v>
      </c>
      <c r="I110" s="77">
        <v>3.96</v>
      </c>
      <c r="J110" t="s">
        <v>379</v>
      </c>
      <c r="K110" t="s">
        <v>102</v>
      </c>
      <c r="L110" s="78">
        <v>5.0999999999999997E-2</v>
      </c>
      <c r="M110" s="78">
        <v>2.1399999999999999E-2</v>
      </c>
      <c r="N110" s="77">
        <v>28002.06</v>
      </c>
      <c r="O110" s="77">
        <v>125.63</v>
      </c>
      <c r="P110" s="77">
        <v>35.178987978000002</v>
      </c>
      <c r="Q110" s="78">
        <v>1E-4</v>
      </c>
      <c r="R110" s="78">
        <v>0</v>
      </c>
      <c r="W110" s="101"/>
    </row>
    <row r="111" spans="2:23">
      <c r="B111" t="s">
        <v>3500</v>
      </c>
      <c r="C111" t="s">
        <v>3445</v>
      </c>
      <c r="D111" t="s">
        <v>3515</v>
      </c>
      <c r="E111"/>
      <c r="F111" t="s">
        <v>520</v>
      </c>
      <c r="G111" s="95">
        <v>41480</v>
      </c>
      <c r="H111" t="s">
        <v>209</v>
      </c>
      <c r="I111" s="77">
        <v>3.95</v>
      </c>
      <c r="J111" t="s">
        <v>379</v>
      </c>
      <c r="K111" t="s">
        <v>102</v>
      </c>
      <c r="L111" s="78">
        <v>5.0999999999999997E-2</v>
      </c>
      <c r="M111" s="78">
        <v>2.2200000000000001E-2</v>
      </c>
      <c r="N111" s="77">
        <v>24591.32</v>
      </c>
      <c r="O111" s="77">
        <v>124.24</v>
      </c>
      <c r="P111" s="77">
        <v>30.552255968000001</v>
      </c>
      <c r="Q111" s="78">
        <v>1E-4</v>
      </c>
      <c r="R111" s="78">
        <v>0</v>
      </c>
      <c r="W111" s="101"/>
    </row>
    <row r="112" spans="2:23">
      <c r="B112" t="s">
        <v>3500</v>
      </c>
      <c r="C112" t="s">
        <v>3445</v>
      </c>
      <c r="D112" t="s">
        <v>3516</v>
      </c>
      <c r="E112"/>
      <c r="F112" t="s">
        <v>520</v>
      </c>
      <c r="G112" s="95">
        <v>41512</v>
      </c>
      <c r="H112" t="s">
        <v>209</v>
      </c>
      <c r="I112" s="77">
        <v>3.89</v>
      </c>
      <c r="J112" t="s">
        <v>379</v>
      </c>
      <c r="K112" t="s">
        <v>102</v>
      </c>
      <c r="L112" s="78">
        <v>5.0999999999999997E-2</v>
      </c>
      <c r="M112" s="78">
        <v>3.3799999999999997E-2</v>
      </c>
      <c r="N112" s="77">
        <v>76667.899999999994</v>
      </c>
      <c r="O112" s="77">
        <v>118.48</v>
      </c>
      <c r="P112" s="77">
        <v>90.836127919999996</v>
      </c>
      <c r="Q112" s="78">
        <v>2.9999999999999997E-4</v>
      </c>
      <c r="R112" s="78">
        <v>0</v>
      </c>
      <c r="W112" s="101"/>
    </row>
    <row r="113" spans="2:23">
      <c r="B113" t="s">
        <v>3500</v>
      </c>
      <c r="C113" t="s">
        <v>3445</v>
      </c>
      <c r="D113" t="s">
        <v>3517</v>
      </c>
      <c r="E113"/>
      <c r="F113" t="s">
        <v>520</v>
      </c>
      <c r="G113" s="95">
        <v>41547</v>
      </c>
      <c r="H113" t="s">
        <v>209</v>
      </c>
      <c r="I113" s="77">
        <v>3.89</v>
      </c>
      <c r="J113" t="s">
        <v>379</v>
      </c>
      <c r="K113" t="s">
        <v>102</v>
      </c>
      <c r="L113" s="78">
        <v>5.0999999999999997E-2</v>
      </c>
      <c r="M113" s="78">
        <v>3.39E-2</v>
      </c>
      <c r="N113" s="77">
        <v>56098.57</v>
      </c>
      <c r="O113" s="77">
        <v>118.24</v>
      </c>
      <c r="P113" s="77">
        <v>66.330949168000004</v>
      </c>
      <c r="Q113" s="78">
        <v>2.0000000000000001E-4</v>
      </c>
      <c r="R113" s="78">
        <v>0</v>
      </c>
      <c r="W113" s="101"/>
    </row>
    <row r="114" spans="2:23">
      <c r="B114" t="s">
        <v>3500</v>
      </c>
      <c r="C114" t="s">
        <v>3445</v>
      </c>
      <c r="D114" t="s">
        <v>3518</v>
      </c>
      <c r="E114"/>
      <c r="F114" t="s">
        <v>520</v>
      </c>
      <c r="G114" s="95">
        <v>41571</v>
      </c>
      <c r="H114" t="s">
        <v>209</v>
      </c>
      <c r="I114" s="77">
        <v>3.95</v>
      </c>
      <c r="J114" t="s">
        <v>379</v>
      </c>
      <c r="K114" t="s">
        <v>102</v>
      </c>
      <c r="L114" s="78">
        <v>5.0999999999999997E-2</v>
      </c>
      <c r="M114" s="78">
        <v>2.3E-2</v>
      </c>
      <c r="N114" s="77">
        <v>27353.4</v>
      </c>
      <c r="O114" s="77">
        <v>123.24</v>
      </c>
      <c r="P114" s="77">
        <v>33.710330159999998</v>
      </c>
      <c r="Q114" s="78">
        <v>1E-4</v>
      </c>
      <c r="R114" s="78">
        <v>0</v>
      </c>
      <c r="W114" s="101"/>
    </row>
    <row r="115" spans="2:23">
      <c r="B115" t="s">
        <v>3500</v>
      </c>
      <c r="C115" t="s">
        <v>3445</v>
      </c>
      <c r="D115" t="s">
        <v>3519</v>
      </c>
      <c r="E115"/>
      <c r="F115" t="s">
        <v>520</v>
      </c>
      <c r="G115" s="95">
        <v>41597</v>
      </c>
      <c r="H115" t="s">
        <v>209</v>
      </c>
      <c r="I115" s="77">
        <v>3.95</v>
      </c>
      <c r="J115" t="s">
        <v>379</v>
      </c>
      <c r="K115" t="s">
        <v>102</v>
      </c>
      <c r="L115" s="78">
        <v>5.0999999999999997E-2</v>
      </c>
      <c r="M115" s="78">
        <v>2.3300000000000001E-2</v>
      </c>
      <c r="N115" s="77">
        <v>7064.27</v>
      </c>
      <c r="O115" s="77">
        <v>122.75</v>
      </c>
      <c r="P115" s="77">
        <v>8.6713914249999995</v>
      </c>
      <c r="Q115" s="78">
        <v>0</v>
      </c>
      <c r="R115" s="78">
        <v>0</v>
      </c>
      <c r="W115" s="101"/>
    </row>
    <row r="116" spans="2:23">
      <c r="B116" t="s">
        <v>3500</v>
      </c>
      <c r="C116" t="s">
        <v>3445</v>
      </c>
      <c r="D116" t="s">
        <v>3520</v>
      </c>
      <c r="E116"/>
      <c r="F116" t="s">
        <v>520</v>
      </c>
      <c r="G116" s="95">
        <v>41630</v>
      </c>
      <c r="H116" t="s">
        <v>209</v>
      </c>
      <c r="I116" s="77">
        <v>3.93</v>
      </c>
      <c r="J116" t="s">
        <v>379</v>
      </c>
      <c r="K116" t="s">
        <v>102</v>
      </c>
      <c r="L116" s="78">
        <v>5.0999999999999997E-2</v>
      </c>
      <c r="M116" s="78">
        <v>2.5399999999999999E-2</v>
      </c>
      <c r="N116" s="77">
        <v>80368.639999999999</v>
      </c>
      <c r="O116" s="77">
        <v>122.21</v>
      </c>
      <c r="P116" s="77">
        <v>98.218514944000006</v>
      </c>
      <c r="Q116" s="78">
        <v>2.9999999999999997E-4</v>
      </c>
      <c r="R116" s="78">
        <v>0</v>
      </c>
      <c r="W116" s="101"/>
    </row>
    <row r="117" spans="2:23">
      <c r="B117" t="s">
        <v>3500</v>
      </c>
      <c r="C117" t="s">
        <v>3445</v>
      </c>
      <c r="D117" t="s">
        <v>3521</v>
      </c>
      <c r="E117"/>
      <c r="F117" t="s">
        <v>520</v>
      </c>
      <c r="G117" s="95">
        <v>41666</v>
      </c>
      <c r="H117" t="s">
        <v>209</v>
      </c>
      <c r="I117" s="77">
        <v>3.94</v>
      </c>
      <c r="J117" t="s">
        <v>379</v>
      </c>
      <c r="K117" t="s">
        <v>102</v>
      </c>
      <c r="L117" s="78">
        <v>5.0999999999999997E-2</v>
      </c>
      <c r="M117" s="78">
        <v>2.5399999999999999E-2</v>
      </c>
      <c r="N117" s="77">
        <v>15544.89</v>
      </c>
      <c r="O117" s="77">
        <v>122.12</v>
      </c>
      <c r="P117" s="77">
        <v>18.983419668</v>
      </c>
      <c r="Q117" s="78">
        <v>1E-4</v>
      </c>
      <c r="R117" s="78">
        <v>0</v>
      </c>
      <c r="W117" s="101"/>
    </row>
    <row r="118" spans="2:23">
      <c r="B118" t="s">
        <v>3500</v>
      </c>
      <c r="C118" t="s">
        <v>3445</v>
      </c>
      <c r="D118" t="s">
        <v>3522</v>
      </c>
      <c r="E118"/>
      <c r="F118" t="s">
        <v>520</v>
      </c>
      <c r="G118" s="95">
        <v>41696</v>
      </c>
      <c r="H118" t="s">
        <v>209</v>
      </c>
      <c r="I118" s="77">
        <v>3.94</v>
      </c>
      <c r="J118" t="s">
        <v>379</v>
      </c>
      <c r="K118" t="s">
        <v>102</v>
      </c>
      <c r="L118" s="78">
        <v>5.0999999999999997E-2</v>
      </c>
      <c r="M118" s="78">
        <v>2.5399999999999999E-2</v>
      </c>
      <c r="N118" s="77">
        <v>14961.95</v>
      </c>
      <c r="O118" s="77">
        <v>122.84</v>
      </c>
      <c r="P118" s="77">
        <v>18.379259380000001</v>
      </c>
      <c r="Q118" s="78">
        <v>1E-4</v>
      </c>
      <c r="R118" s="78">
        <v>0</v>
      </c>
      <c r="W118" s="101"/>
    </row>
    <row r="119" spans="2:23">
      <c r="B119" t="s">
        <v>3500</v>
      </c>
      <c r="C119" t="s">
        <v>3445</v>
      </c>
      <c r="D119" t="s">
        <v>3523</v>
      </c>
      <c r="E119"/>
      <c r="F119" t="s">
        <v>520</v>
      </c>
      <c r="G119" s="95">
        <v>41725</v>
      </c>
      <c r="H119" t="s">
        <v>209</v>
      </c>
      <c r="I119" s="77">
        <v>3.94</v>
      </c>
      <c r="J119" t="s">
        <v>379</v>
      </c>
      <c r="K119" t="s">
        <v>102</v>
      </c>
      <c r="L119" s="78">
        <v>5.0999999999999997E-2</v>
      </c>
      <c r="M119" s="78">
        <v>2.5399999999999999E-2</v>
      </c>
      <c r="N119" s="77">
        <v>29797.17</v>
      </c>
      <c r="O119" s="77">
        <v>123.07</v>
      </c>
      <c r="P119" s="77">
        <v>36.671377118999999</v>
      </c>
      <c r="Q119" s="78">
        <v>1E-4</v>
      </c>
      <c r="R119" s="78">
        <v>0</v>
      </c>
      <c r="W119" s="101"/>
    </row>
    <row r="120" spans="2:23">
      <c r="B120" t="s">
        <v>3500</v>
      </c>
      <c r="C120" t="s">
        <v>3445</v>
      </c>
      <c r="D120" t="s">
        <v>3524</v>
      </c>
      <c r="E120"/>
      <c r="F120" t="s">
        <v>520</v>
      </c>
      <c r="G120" s="95">
        <v>41787</v>
      </c>
      <c r="H120" t="s">
        <v>209</v>
      </c>
      <c r="I120" s="77">
        <v>3.94</v>
      </c>
      <c r="J120" t="s">
        <v>379</v>
      </c>
      <c r="K120" t="s">
        <v>102</v>
      </c>
      <c r="L120" s="78">
        <v>5.0999999999999997E-2</v>
      </c>
      <c r="M120" s="78">
        <v>2.5399999999999999E-2</v>
      </c>
      <c r="N120" s="77">
        <v>18759.32</v>
      </c>
      <c r="O120" s="77">
        <v>122.59</v>
      </c>
      <c r="P120" s="77">
        <v>22.997050388000002</v>
      </c>
      <c r="Q120" s="78">
        <v>1E-4</v>
      </c>
      <c r="R120" s="78">
        <v>0</v>
      </c>
      <c r="W120" s="101"/>
    </row>
    <row r="121" spans="2:23">
      <c r="B121" t="s">
        <v>3500</v>
      </c>
      <c r="C121" t="s">
        <v>3445</v>
      </c>
      <c r="D121" t="s">
        <v>3525</v>
      </c>
      <c r="E121"/>
      <c r="F121" t="s">
        <v>520</v>
      </c>
      <c r="G121" s="95">
        <v>41815</v>
      </c>
      <c r="H121" t="s">
        <v>209</v>
      </c>
      <c r="I121" s="77">
        <v>3.94</v>
      </c>
      <c r="J121" t="s">
        <v>379</v>
      </c>
      <c r="K121" t="s">
        <v>102</v>
      </c>
      <c r="L121" s="78">
        <v>5.0999999999999997E-2</v>
      </c>
      <c r="M121" s="78">
        <v>2.5399999999999999E-2</v>
      </c>
      <c r="N121" s="77">
        <v>10547.5</v>
      </c>
      <c r="O121" s="77">
        <v>122.48</v>
      </c>
      <c r="P121" s="77">
        <v>12.918578</v>
      </c>
      <c r="Q121" s="78">
        <v>0</v>
      </c>
      <c r="R121" s="78">
        <v>0</v>
      </c>
      <c r="W121" s="101"/>
    </row>
    <row r="122" spans="2:23">
      <c r="B122" t="s">
        <v>3500</v>
      </c>
      <c r="C122" t="s">
        <v>3445</v>
      </c>
      <c r="D122" t="s">
        <v>3526</v>
      </c>
      <c r="E122"/>
      <c r="F122" t="s">
        <v>520</v>
      </c>
      <c r="G122" s="95">
        <v>41836</v>
      </c>
      <c r="H122" t="s">
        <v>209</v>
      </c>
      <c r="I122" s="77">
        <v>3.94</v>
      </c>
      <c r="J122" t="s">
        <v>379</v>
      </c>
      <c r="K122" t="s">
        <v>102</v>
      </c>
      <c r="L122" s="78">
        <v>5.0999999999999997E-2</v>
      </c>
      <c r="M122" s="78">
        <v>2.5399999999999999E-2</v>
      </c>
      <c r="N122" s="77">
        <v>31356.48</v>
      </c>
      <c r="O122" s="77">
        <v>122.12</v>
      </c>
      <c r="P122" s="77">
        <v>38.292533376000002</v>
      </c>
      <c r="Q122" s="78">
        <v>1E-4</v>
      </c>
      <c r="R122" s="78">
        <v>0</v>
      </c>
      <c r="W122" s="101"/>
    </row>
    <row r="123" spans="2:23">
      <c r="B123" t="s">
        <v>3500</v>
      </c>
      <c r="C123" t="s">
        <v>3445</v>
      </c>
      <c r="D123" t="s">
        <v>3527</v>
      </c>
      <c r="E123"/>
      <c r="F123" t="s">
        <v>520</v>
      </c>
      <c r="G123" s="95">
        <v>41911</v>
      </c>
      <c r="H123" t="s">
        <v>209</v>
      </c>
      <c r="I123" s="77">
        <v>3.94</v>
      </c>
      <c r="J123" t="s">
        <v>379</v>
      </c>
      <c r="K123" t="s">
        <v>102</v>
      </c>
      <c r="L123" s="78">
        <v>5.0999999999999997E-2</v>
      </c>
      <c r="M123" s="78">
        <v>2.5399999999999999E-2</v>
      </c>
      <c r="N123" s="77">
        <v>12307.38</v>
      </c>
      <c r="O123" s="77">
        <v>122.12</v>
      </c>
      <c r="P123" s="77">
        <v>15.029772456</v>
      </c>
      <c r="Q123" s="78">
        <v>0</v>
      </c>
      <c r="R123" s="78">
        <v>0</v>
      </c>
      <c r="W123" s="101"/>
    </row>
    <row r="124" spans="2:23">
      <c r="B124" t="s">
        <v>3500</v>
      </c>
      <c r="C124" t="s">
        <v>3445</v>
      </c>
      <c r="D124" t="s">
        <v>3528</v>
      </c>
      <c r="E124"/>
      <c r="F124" t="s">
        <v>520</v>
      </c>
      <c r="G124" s="95">
        <v>42033</v>
      </c>
      <c r="H124" t="s">
        <v>209</v>
      </c>
      <c r="I124" s="77">
        <v>3.94</v>
      </c>
      <c r="J124" t="s">
        <v>379</v>
      </c>
      <c r="K124" t="s">
        <v>102</v>
      </c>
      <c r="L124" s="78">
        <v>5.0999999999999997E-2</v>
      </c>
      <c r="M124" s="78">
        <v>2.5399999999999999E-2</v>
      </c>
      <c r="N124" s="77">
        <v>81923.89</v>
      </c>
      <c r="O124" s="77">
        <v>122.36</v>
      </c>
      <c r="P124" s="77">
        <v>100.24207180400001</v>
      </c>
      <c r="Q124" s="78">
        <v>2.9999999999999997E-4</v>
      </c>
      <c r="R124" s="78">
        <v>0</v>
      </c>
      <c r="W124" s="101"/>
    </row>
    <row r="125" spans="2:23">
      <c r="B125" t="s">
        <v>3500</v>
      </c>
      <c r="C125" t="s">
        <v>3445</v>
      </c>
      <c r="D125" t="s">
        <v>3529</v>
      </c>
      <c r="E125"/>
      <c r="F125" t="s">
        <v>520</v>
      </c>
      <c r="G125" s="95">
        <v>42054</v>
      </c>
      <c r="H125" t="s">
        <v>209</v>
      </c>
      <c r="I125" s="77">
        <v>3.93</v>
      </c>
      <c r="J125" t="s">
        <v>379</v>
      </c>
      <c r="K125" t="s">
        <v>102</v>
      </c>
      <c r="L125" s="78">
        <v>5.0999999999999997E-2</v>
      </c>
      <c r="M125" s="78">
        <v>2.5399999999999999E-2</v>
      </c>
      <c r="N125" s="77">
        <v>160031.01</v>
      </c>
      <c r="O125" s="77">
        <v>123.44</v>
      </c>
      <c r="P125" s="77">
        <v>197.54227874399999</v>
      </c>
      <c r="Q125" s="78">
        <v>5.9999999999999995E-4</v>
      </c>
      <c r="R125" s="78">
        <v>1E-4</v>
      </c>
      <c r="W125" s="101"/>
    </row>
    <row r="126" spans="2:23">
      <c r="B126" t="s">
        <v>3500</v>
      </c>
      <c r="C126" t="s">
        <v>3445</v>
      </c>
      <c r="D126" t="s">
        <v>3530</v>
      </c>
      <c r="E126"/>
      <c r="F126" t="s">
        <v>520</v>
      </c>
      <c r="G126" s="95">
        <v>41422</v>
      </c>
      <c r="H126" t="s">
        <v>209</v>
      </c>
      <c r="I126" s="77">
        <v>3.96</v>
      </c>
      <c r="J126" t="s">
        <v>379</v>
      </c>
      <c r="K126" t="s">
        <v>102</v>
      </c>
      <c r="L126" s="78">
        <v>5.0999999999999997E-2</v>
      </c>
      <c r="M126" s="78">
        <v>2.1299999999999999E-2</v>
      </c>
      <c r="N126" s="77">
        <v>16997.490000000002</v>
      </c>
      <c r="O126" s="77">
        <v>125.78</v>
      </c>
      <c r="P126" s="77">
        <v>21.379442921999999</v>
      </c>
      <c r="Q126" s="78">
        <v>1E-4</v>
      </c>
      <c r="R126" s="78">
        <v>0</v>
      </c>
      <c r="W126" s="101"/>
    </row>
    <row r="127" spans="2:23">
      <c r="B127" t="s">
        <v>3500</v>
      </c>
      <c r="C127" t="s">
        <v>3445</v>
      </c>
      <c r="D127" t="s">
        <v>3531</v>
      </c>
      <c r="E127"/>
      <c r="F127" t="s">
        <v>520</v>
      </c>
      <c r="G127" s="95">
        <v>42565</v>
      </c>
      <c r="H127" t="s">
        <v>209</v>
      </c>
      <c r="I127" s="77">
        <v>3.94</v>
      </c>
      <c r="J127" t="s">
        <v>379</v>
      </c>
      <c r="K127" t="s">
        <v>102</v>
      </c>
      <c r="L127" s="78">
        <v>5.0999999999999997E-2</v>
      </c>
      <c r="M127" s="78">
        <v>2.5399999999999999E-2</v>
      </c>
      <c r="N127" s="77">
        <v>195332.08</v>
      </c>
      <c r="O127" s="77">
        <v>123.94</v>
      </c>
      <c r="P127" s="77">
        <v>242.094579952</v>
      </c>
      <c r="Q127" s="78">
        <v>8.0000000000000004E-4</v>
      </c>
      <c r="R127" s="78">
        <v>1E-4</v>
      </c>
      <c r="W127" s="101"/>
    </row>
    <row r="128" spans="2:23">
      <c r="B128" t="s">
        <v>3500</v>
      </c>
      <c r="C128" t="s">
        <v>3445</v>
      </c>
      <c r="D128" t="s">
        <v>3532</v>
      </c>
      <c r="E128"/>
      <c r="F128" t="s">
        <v>520</v>
      </c>
      <c r="G128" s="95">
        <v>40871</v>
      </c>
      <c r="H128" t="s">
        <v>209</v>
      </c>
      <c r="I128" s="77">
        <v>3.94</v>
      </c>
      <c r="J128" t="s">
        <v>379</v>
      </c>
      <c r="K128" t="s">
        <v>102</v>
      </c>
      <c r="L128" s="78">
        <v>5.1900000000000002E-2</v>
      </c>
      <c r="M128" s="78">
        <v>2.5399999999999999E-2</v>
      </c>
      <c r="N128" s="77">
        <v>38583.980000000003</v>
      </c>
      <c r="O128" s="77">
        <v>126.66</v>
      </c>
      <c r="P128" s="77">
        <v>48.870469067999998</v>
      </c>
      <c r="Q128" s="78">
        <v>2.0000000000000001E-4</v>
      </c>
      <c r="R128" s="78">
        <v>0</v>
      </c>
      <c r="W128" s="101"/>
    </row>
    <row r="129" spans="2:23">
      <c r="B129" t="s">
        <v>3500</v>
      </c>
      <c r="C129" t="s">
        <v>3445</v>
      </c>
      <c r="D129" t="s">
        <v>3533</v>
      </c>
      <c r="E129"/>
      <c r="F129" t="s">
        <v>520</v>
      </c>
      <c r="G129" s="95">
        <v>40570</v>
      </c>
      <c r="H129" t="s">
        <v>209</v>
      </c>
      <c r="I129" s="77">
        <v>3.96</v>
      </c>
      <c r="J129" t="s">
        <v>379</v>
      </c>
      <c r="K129" t="s">
        <v>102</v>
      </c>
      <c r="L129" s="78">
        <v>5.0999999999999997E-2</v>
      </c>
      <c r="M129" s="78">
        <v>2.12E-2</v>
      </c>
      <c r="N129" s="77">
        <v>990420.28</v>
      </c>
      <c r="O129" s="77">
        <v>131.21</v>
      </c>
      <c r="P129" s="77">
        <v>1299.5304493880001</v>
      </c>
      <c r="Q129" s="78">
        <v>4.1999999999999997E-3</v>
      </c>
      <c r="R129" s="78">
        <v>5.0000000000000001E-4</v>
      </c>
      <c r="W129" s="101"/>
    </row>
    <row r="130" spans="2:23">
      <c r="B130" t="s">
        <v>3534</v>
      </c>
      <c r="C130" t="s">
        <v>3401</v>
      </c>
      <c r="D130" t="s">
        <v>3535</v>
      </c>
      <c r="E130"/>
      <c r="F130" t="s">
        <v>525</v>
      </c>
      <c r="G130" s="95">
        <v>41423</v>
      </c>
      <c r="H130" t="s">
        <v>150</v>
      </c>
      <c r="I130" s="77">
        <v>2.78</v>
      </c>
      <c r="J130" t="s">
        <v>365</v>
      </c>
      <c r="K130" t="s">
        <v>102</v>
      </c>
      <c r="L130" s="78">
        <v>0.05</v>
      </c>
      <c r="M130" s="78">
        <v>2.1999999999999999E-2</v>
      </c>
      <c r="N130" s="77">
        <v>363811.24</v>
      </c>
      <c r="O130" s="77">
        <v>123.52</v>
      </c>
      <c r="P130" s="77">
        <v>449.37964364800001</v>
      </c>
      <c r="Q130" s="78">
        <v>1.5E-3</v>
      </c>
      <c r="R130" s="78">
        <v>2.0000000000000001E-4</v>
      </c>
      <c r="W130" s="101"/>
    </row>
    <row r="131" spans="2:23">
      <c r="B131" t="s">
        <v>3534</v>
      </c>
      <c r="C131" t="s">
        <v>3401</v>
      </c>
      <c r="D131" t="s">
        <v>3536</v>
      </c>
      <c r="E131"/>
      <c r="F131" t="s">
        <v>525</v>
      </c>
      <c r="G131" s="95">
        <v>41423</v>
      </c>
      <c r="H131" t="s">
        <v>150</v>
      </c>
      <c r="I131" s="77">
        <v>2.78</v>
      </c>
      <c r="J131" t="s">
        <v>365</v>
      </c>
      <c r="K131" t="s">
        <v>102</v>
      </c>
      <c r="L131" s="78">
        <v>0.05</v>
      </c>
      <c r="M131" s="78">
        <v>2.1999999999999999E-2</v>
      </c>
      <c r="N131" s="77">
        <v>117008.93</v>
      </c>
      <c r="O131" s="77">
        <v>123.52</v>
      </c>
      <c r="P131" s="77">
        <v>144.52943033599999</v>
      </c>
      <c r="Q131" s="78">
        <v>5.0000000000000001E-4</v>
      </c>
      <c r="R131" s="78">
        <v>1E-4</v>
      </c>
      <c r="W131" s="101"/>
    </row>
    <row r="132" spans="2:23">
      <c r="B132" t="s">
        <v>3534</v>
      </c>
      <c r="C132" t="s">
        <v>3401</v>
      </c>
      <c r="D132" t="s">
        <v>3537</v>
      </c>
      <c r="E132"/>
      <c r="F132" t="s">
        <v>525</v>
      </c>
      <c r="G132" s="95">
        <v>40489</v>
      </c>
      <c r="H132" t="s">
        <v>150</v>
      </c>
      <c r="I132" s="77">
        <v>1.73</v>
      </c>
      <c r="J132" t="s">
        <v>365</v>
      </c>
      <c r="K132" t="s">
        <v>102</v>
      </c>
      <c r="L132" s="78">
        <v>5.7000000000000002E-2</v>
      </c>
      <c r="M132" s="78">
        <v>2.35E-2</v>
      </c>
      <c r="N132" s="77">
        <v>247516.66</v>
      </c>
      <c r="O132" s="77">
        <v>126.03</v>
      </c>
      <c r="P132" s="77">
        <v>311.94524659799998</v>
      </c>
      <c r="Q132" s="78">
        <v>1E-3</v>
      </c>
      <c r="R132" s="78">
        <v>1E-4</v>
      </c>
      <c r="W132" s="101"/>
    </row>
    <row r="133" spans="2:23">
      <c r="B133" t="s">
        <v>3534</v>
      </c>
      <c r="C133" t="s">
        <v>3401</v>
      </c>
      <c r="D133" t="s">
        <v>3538</v>
      </c>
      <c r="E133"/>
      <c r="F133" t="s">
        <v>525</v>
      </c>
      <c r="G133" s="95">
        <v>42631</v>
      </c>
      <c r="H133" t="s">
        <v>150</v>
      </c>
      <c r="I133" s="77">
        <v>6.75</v>
      </c>
      <c r="J133" t="s">
        <v>365</v>
      </c>
      <c r="K133" t="s">
        <v>102</v>
      </c>
      <c r="L133" s="78">
        <v>4.1000000000000002E-2</v>
      </c>
      <c r="M133" s="78">
        <v>2.75E-2</v>
      </c>
      <c r="N133" s="77">
        <v>383935.46</v>
      </c>
      <c r="O133" s="77">
        <v>124.25</v>
      </c>
      <c r="P133" s="77">
        <v>477.03980904999997</v>
      </c>
      <c r="Q133" s="78">
        <v>1.6000000000000001E-3</v>
      </c>
      <c r="R133" s="78">
        <v>2.0000000000000001E-4</v>
      </c>
      <c r="W133" s="101"/>
    </row>
    <row r="134" spans="2:23">
      <c r="B134" t="s">
        <v>3534</v>
      </c>
      <c r="C134" t="s">
        <v>3401</v>
      </c>
      <c r="D134" t="s">
        <v>3539</v>
      </c>
      <c r="E134"/>
      <c r="F134" t="s">
        <v>525</v>
      </c>
      <c r="G134" s="95">
        <v>42352</v>
      </c>
      <c r="H134" t="s">
        <v>150</v>
      </c>
      <c r="I134" s="77">
        <v>5.0199999999999996</v>
      </c>
      <c r="J134" t="s">
        <v>365</v>
      </c>
      <c r="K134" t="s">
        <v>102</v>
      </c>
      <c r="L134" s="78">
        <v>0.05</v>
      </c>
      <c r="M134" s="78">
        <v>2.5000000000000001E-2</v>
      </c>
      <c r="N134" s="77">
        <v>430712.59</v>
      </c>
      <c r="O134" s="77">
        <v>128.26</v>
      </c>
      <c r="P134" s="77">
        <v>552.431967934</v>
      </c>
      <c r="Q134" s="78">
        <v>1.8E-3</v>
      </c>
      <c r="R134" s="78">
        <v>2.0000000000000001E-4</v>
      </c>
      <c r="W134" s="101"/>
    </row>
    <row r="135" spans="2:23">
      <c r="B135" t="s">
        <v>3534</v>
      </c>
      <c r="C135" t="s">
        <v>3401</v>
      </c>
      <c r="D135" t="s">
        <v>3540</v>
      </c>
      <c r="E135"/>
      <c r="F135" t="s">
        <v>525</v>
      </c>
      <c r="G135" s="95">
        <v>42352</v>
      </c>
      <c r="H135" t="s">
        <v>150</v>
      </c>
      <c r="I135" s="77">
        <v>6.8</v>
      </c>
      <c r="J135" t="s">
        <v>365</v>
      </c>
      <c r="K135" t="s">
        <v>102</v>
      </c>
      <c r="L135" s="78">
        <v>4.1000000000000002E-2</v>
      </c>
      <c r="M135" s="78">
        <v>2.4899999999999999E-2</v>
      </c>
      <c r="N135" s="77">
        <v>1293797.79</v>
      </c>
      <c r="O135" s="77">
        <v>125.94</v>
      </c>
      <c r="P135" s="77">
        <v>1629.4089367260001</v>
      </c>
      <c r="Q135" s="78">
        <v>5.3E-3</v>
      </c>
      <c r="R135" s="78">
        <v>5.9999999999999995E-4</v>
      </c>
      <c r="W135" s="101"/>
    </row>
    <row r="136" spans="2:23">
      <c r="B136" t="s">
        <v>3534</v>
      </c>
      <c r="C136" t="s">
        <v>3401</v>
      </c>
      <c r="D136" t="s">
        <v>3541</v>
      </c>
      <c r="E136"/>
      <c r="F136" t="s">
        <v>525</v>
      </c>
      <c r="G136" s="95">
        <v>44223</v>
      </c>
      <c r="H136" t="s">
        <v>150</v>
      </c>
      <c r="I136" s="77">
        <v>12.52</v>
      </c>
      <c r="J136" t="s">
        <v>365</v>
      </c>
      <c r="K136" t="s">
        <v>102</v>
      </c>
      <c r="L136" s="78">
        <v>2.1499999999999998E-2</v>
      </c>
      <c r="M136" s="78">
        <v>3.7100000000000001E-2</v>
      </c>
      <c r="N136" s="77">
        <v>1754269.98</v>
      </c>
      <c r="O136" s="77">
        <v>92.33</v>
      </c>
      <c r="P136" s="77">
        <v>1619.7174725340001</v>
      </c>
      <c r="Q136" s="78">
        <v>5.3E-3</v>
      </c>
      <c r="R136" s="78">
        <v>5.9999999999999995E-4</v>
      </c>
      <c r="W136" s="101"/>
    </row>
    <row r="137" spans="2:23">
      <c r="B137" t="s">
        <v>3542</v>
      </c>
      <c r="C137" t="s">
        <v>3445</v>
      </c>
      <c r="D137" t="s">
        <v>3543</v>
      </c>
      <c r="E137"/>
      <c r="F137" t="s">
        <v>525</v>
      </c>
      <c r="G137" s="95">
        <v>41767</v>
      </c>
      <c r="H137" t="s">
        <v>150</v>
      </c>
      <c r="I137" s="77">
        <v>5.16</v>
      </c>
      <c r="J137" t="s">
        <v>716</v>
      </c>
      <c r="K137" t="s">
        <v>102</v>
      </c>
      <c r="L137" s="78">
        <v>5.3499999999999999E-2</v>
      </c>
      <c r="M137" s="78">
        <v>2.87E-2</v>
      </c>
      <c r="N137" s="77">
        <v>22466.59</v>
      </c>
      <c r="O137" s="77">
        <v>127.24</v>
      </c>
      <c r="P137" s="77">
        <v>28.586489115999999</v>
      </c>
      <c r="Q137" s="78">
        <v>1E-4</v>
      </c>
      <c r="R137" s="78">
        <v>0</v>
      </c>
      <c r="W137" s="101"/>
    </row>
    <row r="138" spans="2:23">
      <c r="B138" t="s">
        <v>3542</v>
      </c>
      <c r="C138" t="s">
        <v>3445</v>
      </c>
      <c r="D138" t="s">
        <v>3544</v>
      </c>
      <c r="E138"/>
      <c r="F138" t="s">
        <v>525</v>
      </c>
      <c r="G138" s="95">
        <v>41767</v>
      </c>
      <c r="H138" t="s">
        <v>150</v>
      </c>
      <c r="I138" s="77">
        <v>4.49</v>
      </c>
      <c r="J138" t="s">
        <v>716</v>
      </c>
      <c r="K138" t="s">
        <v>102</v>
      </c>
      <c r="L138" s="78">
        <v>5.3499999999999999E-2</v>
      </c>
      <c r="M138" s="78">
        <v>2.47E-2</v>
      </c>
      <c r="N138" s="77">
        <v>28707.3</v>
      </c>
      <c r="O138" s="77">
        <v>127.24</v>
      </c>
      <c r="P138" s="77">
        <v>36.527168519999996</v>
      </c>
      <c r="Q138" s="78">
        <v>1E-4</v>
      </c>
      <c r="R138" s="78">
        <v>0</v>
      </c>
      <c r="W138" s="101"/>
    </row>
    <row r="139" spans="2:23">
      <c r="B139" t="s">
        <v>3542</v>
      </c>
      <c r="C139" t="s">
        <v>3445</v>
      </c>
      <c r="D139" t="s">
        <v>3545</v>
      </c>
      <c r="E139"/>
      <c r="F139" t="s">
        <v>525</v>
      </c>
      <c r="G139" s="95">
        <v>41281</v>
      </c>
      <c r="H139" t="s">
        <v>150</v>
      </c>
      <c r="I139" s="77">
        <v>4.53</v>
      </c>
      <c r="J139" t="s">
        <v>716</v>
      </c>
      <c r="K139" t="s">
        <v>102</v>
      </c>
      <c r="L139" s="78">
        <v>5.3499999999999999E-2</v>
      </c>
      <c r="M139" s="78">
        <v>1.8599999999999998E-2</v>
      </c>
      <c r="N139" s="77">
        <v>190852.42</v>
      </c>
      <c r="O139" s="77">
        <v>132.66999999999999</v>
      </c>
      <c r="P139" s="77">
        <v>253.20390561400001</v>
      </c>
      <c r="Q139" s="78">
        <v>8.0000000000000004E-4</v>
      </c>
      <c r="R139" s="78">
        <v>1E-4</v>
      </c>
      <c r="W139" s="101"/>
    </row>
    <row r="140" spans="2:23">
      <c r="B140" t="s">
        <v>3542</v>
      </c>
      <c r="C140" t="s">
        <v>3445</v>
      </c>
      <c r="D140" t="s">
        <v>3546</v>
      </c>
      <c r="E140"/>
      <c r="F140" t="s">
        <v>525</v>
      </c>
      <c r="G140" s="95">
        <v>41767</v>
      </c>
      <c r="H140" t="s">
        <v>150</v>
      </c>
      <c r="I140" s="77">
        <v>4.49</v>
      </c>
      <c r="J140" t="s">
        <v>716</v>
      </c>
      <c r="K140" t="s">
        <v>102</v>
      </c>
      <c r="L140" s="78">
        <v>5.3499999999999999E-2</v>
      </c>
      <c r="M140" s="78">
        <v>2.47E-2</v>
      </c>
      <c r="N140" s="77">
        <v>33699.879999999997</v>
      </c>
      <c r="O140" s="77">
        <v>127.24</v>
      </c>
      <c r="P140" s="77">
        <v>42.879727312</v>
      </c>
      <c r="Q140" s="78">
        <v>1E-4</v>
      </c>
      <c r="R140" s="78">
        <v>0</v>
      </c>
      <c r="W140" s="101"/>
    </row>
    <row r="141" spans="2:23">
      <c r="B141" t="s">
        <v>3542</v>
      </c>
      <c r="C141" t="s">
        <v>3445</v>
      </c>
      <c r="D141" t="s">
        <v>3547</v>
      </c>
      <c r="E141"/>
      <c r="F141" t="s">
        <v>525</v>
      </c>
      <c r="G141" s="95">
        <v>41281</v>
      </c>
      <c r="H141" t="s">
        <v>150</v>
      </c>
      <c r="I141" s="77">
        <v>4.53</v>
      </c>
      <c r="J141" t="s">
        <v>716</v>
      </c>
      <c r="K141" t="s">
        <v>102</v>
      </c>
      <c r="L141" s="78">
        <v>5.3499999999999999E-2</v>
      </c>
      <c r="M141" s="78">
        <v>1.8599999999999998E-2</v>
      </c>
      <c r="N141" s="77">
        <v>137478.44</v>
      </c>
      <c r="O141" s="77">
        <v>132.66999999999999</v>
      </c>
      <c r="P141" s="77">
        <v>182.392646348</v>
      </c>
      <c r="Q141" s="78">
        <v>5.9999999999999995E-4</v>
      </c>
      <c r="R141" s="78">
        <v>1E-4</v>
      </c>
      <c r="W141" s="101"/>
    </row>
    <row r="142" spans="2:23">
      <c r="B142" t="s">
        <v>3542</v>
      </c>
      <c r="C142" t="s">
        <v>3445</v>
      </c>
      <c r="D142" t="s">
        <v>3548</v>
      </c>
      <c r="E142"/>
      <c r="F142" t="s">
        <v>525</v>
      </c>
      <c r="G142" s="95">
        <v>41767</v>
      </c>
      <c r="H142" t="s">
        <v>150</v>
      </c>
      <c r="I142" s="77">
        <v>4.49</v>
      </c>
      <c r="J142" t="s">
        <v>716</v>
      </c>
      <c r="K142" t="s">
        <v>102</v>
      </c>
      <c r="L142" s="78">
        <v>5.3499999999999999E-2</v>
      </c>
      <c r="M142" s="78">
        <v>2.47E-2</v>
      </c>
      <c r="N142" s="77">
        <v>27452.86</v>
      </c>
      <c r="O142" s="77">
        <v>127.24</v>
      </c>
      <c r="P142" s="77">
        <v>34.931019063999997</v>
      </c>
      <c r="Q142" s="78">
        <v>1E-4</v>
      </c>
      <c r="R142" s="78">
        <v>0</v>
      </c>
      <c r="W142" s="101"/>
    </row>
    <row r="143" spans="2:23">
      <c r="B143" t="s">
        <v>3542</v>
      </c>
      <c r="C143" t="s">
        <v>3445</v>
      </c>
      <c r="D143" t="s">
        <v>3549</v>
      </c>
      <c r="E143"/>
      <c r="F143" t="s">
        <v>525</v>
      </c>
      <c r="G143" s="95">
        <v>41281</v>
      </c>
      <c r="H143" t="s">
        <v>150</v>
      </c>
      <c r="I143" s="77">
        <v>4.53</v>
      </c>
      <c r="J143" t="s">
        <v>716</v>
      </c>
      <c r="K143" t="s">
        <v>102</v>
      </c>
      <c r="L143" s="78">
        <v>5.3499999999999999E-2</v>
      </c>
      <c r="M143" s="78">
        <v>1.8599999999999998E-2</v>
      </c>
      <c r="N143" s="77">
        <v>165108.92000000001</v>
      </c>
      <c r="O143" s="77">
        <v>132.66999999999999</v>
      </c>
      <c r="P143" s="77">
        <v>219.050004164</v>
      </c>
      <c r="Q143" s="78">
        <v>6.9999999999999999E-4</v>
      </c>
      <c r="R143" s="78">
        <v>1E-4</v>
      </c>
      <c r="W143" s="101"/>
    </row>
    <row r="144" spans="2:23">
      <c r="B144" t="s">
        <v>3542</v>
      </c>
      <c r="C144" t="s">
        <v>3445</v>
      </c>
      <c r="D144" t="s">
        <v>3550</v>
      </c>
      <c r="E144"/>
      <c r="F144" t="s">
        <v>525</v>
      </c>
      <c r="G144" s="95">
        <v>41767</v>
      </c>
      <c r="H144" t="s">
        <v>150</v>
      </c>
      <c r="I144" s="77">
        <v>4.49</v>
      </c>
      <c r="J144" t="s">
        <v>716</v>
      </c>
      <c r="K144" t="s">
        <v>102</v>
      </c>
      <c r="L144" s="78">
        <v>5.3499999999999999E-2</v>
      </c>
      <c r="M144" s="78">
        <v>2.47E-2</v>
      </c>
      <c r="N144" s="77">
        <v>28707.3</v>
      </c>
      <c r="O144" s="77">
        <v>127.24</v>
      </c>
      <c r="P144" s="77">
        <v>36.527168519999996</v>
      </c>
      <c r="Q144" s="78">
        <v>1E-4</v>
      </c>
      <c r="R144" s="78">
        <v>0</v>
      </c>
      <c r="W144" s="101"/>
    </row>
    <row r="145" spans="2:23">
      <c r="B145" t="s">
        <v>3542</v>
      </c>
      <c r="C145" t="s">
        <v>3445</v>
      </c>
      <c r="D145" t="s">
        <v>3551</v>
      </c>
      <c r="E145"/>
      <c r="F145" t="s">
        <v>525</v>
      </c>
      <c r="G145" s="95">
        <v>41269</v>
      </c>
      <c r="H145" t="s">
        <v>150</v>
      </c>
      <c r="I145" s="77">
        <v>4.53</v>
      </c>
      <c r="J145" t="s">
        <v>716</v>
      </c>
      <c r="K145" t="s">
        <v>102</v>
      </c>
      <c r="L145" s="78">
        <v>5.3499999999999999E-2</v>
      </c>
      <c r="M145" s="78">
        <v>1.8499999999999999E-2</v>
      </c>
      <c r="N145" s="77">
        <v>151487.51999999999</v>
      </c>
      <c r="O145" s="77">
        <v>132.72999999999999</v>
      </c>
      <c r="P145" s="77">
        <v>201.06938529600001</v>
      </c>
      <c r="Q145" s="78">
        <v>6.9999999999999999E-4</v>
      </c>
      <c r="R145" s="78">
        <v>1E-4</v>
      </c>
      <c r="W145" s="101"/>
    </row>
    <row r="146" spans="2:23">
      <c r="B146" t="s">
        <v>3542</v>
      </c>
      <c r="C146" t="s">
        <v>3445</v>
      </c>
      <c r="D146" t="s">
        <v>3552</v>
      </c>
      <c r="E146"/>
      <c r="F146" t="s">
        <v>525</v>
      </c>
      <c r="G146" s="95">
        <v>41269</v>
      </c>
      <c r="H146" t="s">
        <v>150</v>
      </c>
      <c r="I146" s="77">
        <v>4.53</v>
      </c>
      <c r="J146" t="s">
        <v>716</v>
      </c>
      <c r="K146" t="s">
        <v>102</v>
      </c>
      <c r="L146" s="78">
        <v>5.3499999999999999E-2</v>
      </c>
      <c r="M146" s="78">
        <v>1.8499999999999999E-2</v>
      </c>
      <c r="N146" s="77">
        <v>142576.5</v>
      </c>
      <c r="O146" s="77">
        <v>132.72999999999999</v>
      </c>
      <c r="P146" s="77">
        <v>189.24178845</v>
      </c>
      <c r="Q146" s="78">
        <v>5.9999999999999995E-4</v>
      </c>
      <c r="R146" s="78">
        <v>1E-4</v>
      </c>
      <c r="W146" s="101"/>
    </row>
    <row r="147" spans="2:23">
      <c r="B147" t="s">
        <v>3553</v>
      </c>
      <c r="C147" t="s">
        <v>3401</v>
      </c>
      <c r="D147" t="s">
        <v>3554</v>
      </c>
      <c r="E147"/>
      <c r="F147" t="s">
        <v>525</v>
      </c>
      <c r="G147" s="95">
        <v>42052</v>
      </c>
      <c r="H147" t="s">
        <v>150</v>
      </c>
      <c r="I147" s="77">
        <v>4.13</v>
      </c>
      <c r="J147" t="s">
        <v>716</v>
      </c>
      <c r="K147" t="s">
        <v>102</v>
      </c>
      <c r="L147" s="78">
        <v>2.98E-2</v>
      </c>
      <c r="M147" s="78">
        <v>3.0700000000000002E-2</v>
      </c>
      <c r="N147" s="77">
        <v>418127.03</v>
      </c>
      <c r="O147" s="77">
        <v>111.93</v>
      </c>
      <c r="P147" s="77">
        <v>468.009584679</v>
      </c>
      <c r="Q147" s="78">
        <v>1.5E-3</v>
      </c>
      <c r="R147" s="78">
        <v>2.0000000000000001E-4</v>
      </c>
      <c r="W147" s="101"/>
    </row>
    <row r="148" spans="2:23">
      <c r="B148" t="s">
        <v>3553</v>
      </c>
      <c r="C148" t="s">
        <v>3401</v>
      </c>
      <c r="D148" t="s">
        <v>3555</v>
      </c>
      <c r="E148"/>
      <c r="F148" t="s">
        <v>525</v>
      </c>
      <c r="G148" s="95">
        <v>42054</v>
      </c>
      <c r="H148" t="s">
        <v>150</v>
      </c>
      <c r="I148" s="77">
        <v>4.13</v>
      </c>
      <c r="J148" t="s">
        <v>716</v>
      </c>
      <c r="K148" t="s">
        <v>102</v>
      </c>
      <c r="L148" s="78">
        <v>2.98E-2</v>
      </c>
      <c r="M148" s="78">
        <v>3.0700000000000002E-2</v>
      </c>
      <c r="N148" s="77">
        <v>11824.86</v>
      </c>
      <c r="O148" s="77">
        <v>111.49</v>
      </c>
      <c r="P148" s="77">
        <v>13.183536414000001</v>
      </c>
      <c r="Q148" s="78">
        <v>0</v>
      </c>
      <c r="R148" s="78">
        <v>0</v>
      </c>
      <c r="W148" s="101"/>
    </row>
    <row r="149" spans="2:23">
      <c r="B149" t="s">
        <v>3556</v>
      </c>
      <c r="C149" t="s">
        <v>3401</v>
      </c>
      <c r="D149" t="s">
        <v>3557</v>
      </c>
      <c r="E149"/>
      <c r="F149" t="s">
        <v>525</v>
      </c>
      <c r="G149" s="95">
        <v>42052</v>
      </c>
      <c r="H149" t="s">
        <v>150</v>
      </c>
      <c r="I149" s="77">
        <v>4.1399999999999997</v>
      </c>
      <c r="J149" t="s">
        <v>716</v>
      </c>
      <c r="K149" t="s">
        <v>102</v>
      </c>
      <c r="L149" s="78">
        <v>2.98E-2</v>
      </c>
      <c r="M149" s="78">
        <v>2.01E-2</v>
      </c>
      <c r="N149" s="77">
        <v>575810.35</v>
      </c>
      <c r="O149" s="77">
        <v>116.81</v>
      </c>
      <c r="P149" s="77">
        <v>672.60406983500002</v>
      </c>
      <c r="Q149" s="78">
        <v>2.2000000000000001E-3</v>
      </c>
      <c r="R149" s="78">
        <v>2.9999999999999997E-4</v>
      </c>
      <c r="W149" s="101"/>
    </row>
    <row r="150" spans="2:23">
      <c r="B150" t="s">
        <v>3558</v>
      </c>
      <c r="C150" t="s">
        <v>3401</v>
      </c>
      <c r="D150" t="s">
        <v>3559</v>
      </c>
      <c r="E150"/>
      <c r="F150" t="s">
        <v>525</v>
      </c>
      <c r="G150" s="95">
        <v>42052</v>
      </c>
      <c r="H150" t="s">
        <v>150</v>
      </c>
      <c r="I150" s="77">
        <v>4.18</v>
      </c>
      <c r="J150" t="s">
        <v>716</v>
      </c>
      <c r="K150" t="s">
        <v>102</v>
      </c>
      <c r="L150" s="78">
        <v>2.98E-2</v>
      </c>
      <c r="M150" s="78">
        <v>1.9800000000000002E-2</v>
      </c>
      <c r="N150" s="77">
        <v>474238.34</v>
      </c>
      <c r="O150" s="77">
        <v>117</v>
      </c>
      <c r="P150" s="77">
        <v>554.85885780000001</v>
      </c>
      <c r="Q150" s="78">
        <v>1.8E-3</v>
      </c>
      <c r="R150" s="78">
        <v>2.0000000000000001E-4</v>
      </c>
      <c r="W150" s="101"/>
    </row>
    <row r="151" spans="2:23">
      <c r="B151" t="s">
        <v>3560</v>
      </c>
      <c r="C151" t="s">
        <v>3401</v>
      </c>
      <c r="D151" t="s">
        <v>3561</v>
      </c>
      <c r="E151"/>
      <c r="F151" t="s">
        <v>520</v>
      </c>
      <c r="G151" s="95">
        <v>42901</v>
      </c>
      <c r="H151" t="s">
        <v>209</v>
      </c>
      <c r="I151" s="77">
        <v>0.96</v>
      </c>
      <c r="J151" t="s">
        <v>132</v>
      </c>
      <c r="K151" t="s">
        <v>102</v>
      </c>
      <c r="L151" s="78">
        <v>0.04</v>
      </c>
      <c r="M151" s="78">
        <v>6.1100000000000002E-2</v>
      </c>
      <c r="N151" s="77">
        <v>628745.81000000006</v>
      </c>
      <c r="O151" s="77">
        <v>98.28</v>
      </c>
      <c r="P151" s="77">
        <v>617.93138206799995</v>
      </c>
      <c r="Q151" s="78">
        <v>2E-3</v>
      </c>
      <c r="R151" s="78">
        <v>2.0000000000000001E-4</v>
      </c>
      <c r="W151" s="101"/>
    </row>
    <row r="152" spans="2:23">
      <c r="B152" s="88" t="s">
        <v>3562</v>
      </c>
      <c r="C152" t="s">
        <v>3401</v>
      </c>
      <c r="D152" t="s">
        <v>3563</v>
      </c>
      <c r="E152"/>
      <c r="F152" t="s">
        <v>334</v>
      </c>
      <c r="G152" s="95">
        <v>43899</v>
      </c>
      <c r="H152" t="s">
        <v>2260</v>
      </c>
      <c r="I152" s="77">
        <v>3.2</v>
      </c>
      <c r="J152" t="s">
        <v>127</v>
      </c>
      <c r="K152" t="s">
        <v>102</v>
      </c>
      <c r="L152" s="78">
        <v>2.3900000000000001E-2</v>
      </c>
      <c r="M152" s="78">
        <v>5.11E-2</v>
      </c>
      <c r="N152" s="77">
        <v>705342.61</v>
      </c>
      <c r="O152" s="77">
        <v>92.95</v>
      </c>
      <c r="P152" s="77">
        <v>655.61595599500004</v>
      </c>
      <c r="Q152" s="78">
        <v>2.0999999999999999E-3</v>
      </c>
      <c r="R152" s="78">
        <v>2.9999999999999997E-4</v>
      </c>
      <c r="W152" s="101"/>
    </row>
    <row r="153" spans="2:23">
      <c r="B153" s="88" t="s">
        <v>3562</v>
      </c>
      <c r="C153" t="s">
        <v>3401</v>
      </c>
      <c r="D153" t="s">
        <v>3564</v>
      </c>
      <c r="E153"/>
      <c r="F153" t="s">
        <v>334</v>
      </c>
      <c r="G153" s="95">
        <v>43899</v>
      </c>
      <c r="H153" t="s">
        <v>2260</v>
      </c>
      <c r="I153" s="77">
        <v>3.36</v>
      </c>
      <c r="J153" t="s">
        <v>127</v>
      </c>
      <c r="K153" t="s">
        <v>102</v>
      </c>
      <c r="L153" s="78">
        <v>1.2999999999999999E-2</v>
      </c>
      <c r="M153" s="78">
        <v>2.23E-2</v>
      </c>
      <c r="N153" s="77">
        <v>914612.09</v>
      </c>
      <c r="O153" s="77">
        <v>107.57</v>
      </c>
      <c r="P153" s="77">
        <v>983.84822521299998</v>
      </c>
      <c r="Q153" s="78">
        <v>3.2000000000000002E-3</v>
      </c>
      <c r="R153" s="78">
        <v>4.0000000000000002E-4</v>
      </c>
      <c r="W153" s="101"/>
    </row>
    <row r="154" spans="2:23">
      <c r="B154" s="91" t="s">
        <v>3618</v>
      </c>
      <c r="C154" t="s">
        <v>3445</v>
      </c>
      <c r="D154" t="s">
        <v>3565</v>
      </c>
      <c r="E154"/>
      <c r="F154" t="s">
        <v>614</v>
      </c>
      <c r="G154" s="95">
        <v>44592</v>
      </c>
      <c r="H154" t="s">
        <v>150</v>
      </c>
      <c r="I154" s="77">
        <v>11.65</v>
      </c>
      <c r="J154" t="s">
        <v>716</v>
      </c>
      <c r="K154" t="s">
        <v>102</v>
      </c>
      <c r="L154" s="78">
        <v>2.75E-2</v>
      </c>
      <c r="M154" s="78">
        <v>4.0099999999999997E-2</v>
      </c>
      <c r="N154" s="77">
        <v>216475.85</v>
      </c>
      <c r="O154" s="77">
        <v>87.16</v>
      </c>
      <c r="P154" s="77">
        <v>188.68035086</v>
      </c>
      <c r="Q154" s="78">
        <v>5.9999999999999995E-4</v>
      </c>
      <c r="R154" s="78">
        <v>1E-4</v>
      </c>
      <c r="W154" s="101"/>
    </row>
    <row r="155" spans="2:23">
      <c r="B155" t="s">
        <v>3566</v>
      </c>
      <c r="C155" t="s">
        <v>3401</v>
      </c>
      <c r="D155" t="s">
        <v>3567</v>
      </c>
      <c r="E155"/>
      <c r="F155" t="s">
        <v>334</v>
      </c>
      <c r="G155" s="95">
        <v>42978</v>
      </c>
      <c r="H155" t="s">
        <v>2260</v>
      </c>
      <c r="I155" s="77">
        <v>0.89</v>
      </c>
      <c r="J155" t="s">
        <v>127</v>
      </c>
      <c r="K155" t="s">
        <v>102</v>
      </c>
      <c r="L155" s="78">
        <v>2.76E-2</v>
      </c>
      <c r="M155" s="78">
        <v>6.2799999999999995E-2</v>
      </c>
      <c r="N155" s="77">
        <v>258178.8</v>
      </c>
      <c r="O155" s="77">
        <v>97.92</v>
      </c>
      <c r="P155" s="77">
        <v>252.80868096</v>
      </c>
      <c r="Q155" s="78">
        <v>8.0000000000000004E-4</v>
      </c>
      <c r="R155" s="78">
        <v>1E-4</v>
      </c>
      <c r="W155" s="101"/>
    </row>
    <row r="156" spans="2:23">
      <c r="B156" t="s">
        <v>3568</v>
      </c>
      <c r="C156" t="s">
        <v>3445</v>
      </c>
      <c r="D156" t="s">
        <v>3569</v>
      </c>
      <c r="E156"/>
      <c r="F156" t="s">
        <v>614</v>
      </c>
      <c r="G156" s="95">
        <v>43138</v>
      </c>
      <c r="H156" t="s">
        <v>150</v>
      </c>
      <c r="I156" s="77">
        <v>7.03</v>
      </c>
      <c r="J156" t="s">
        <v>716</v>
      </c>
      <c r="K156" t="s">
        <v>102</v>
      </c>
      <c r="L156" s="78">
        <v>2.6200000000000001E-2</v>
      </c>
      <c r="M156" s="78">
        <v>3.4599999999999999E-2</v>
      </c>
      <c r="N156" s="77">
        <v>353929.74</v>
      </c>
      <c r="O156" s="77">
        <v>105.92</v>
      </c>
      <c r="P156" s="77">
        <v>374.88238060800001</v>
      </c>
      <c r="Q156" s="78">
        <v>1.1999999999999999E-3</v>
      </c>
      <c r="R156" s="78">
        <v>1E-4</v>
      </c>
      <c r="W156" s="101"/>
    </row>
    <row r="157" spans="2:23">
      <c r="B157" t="s">
        <v>3568</v>
      </c>
      <c r="C157" t="s">
        <v>3445</v>
      </c>
      <c r="D157" t="s">
        <v>3570</v>
      </c>
      <c r="E157"/>
      <c r="F157" t="s">
        <v>614</v>
      </c>
      <c r="G157" s="95">
        <v>43227</v>
      </c>
      <c r="H157" t="s">
        <v>150</v>
      </c>
      <c r="I157" s="77">
        <v>7.09</v>
      </c>
      <c r="J157" t="s">
        <v>716</v>
      </c>
      <c r="K157" t="s">
        <v>102</v>
      </c>
      <c r="L157" s="78">
        <v>2.7799999999999998E-2</v>
      </c>
      <c r="M157" s="78">
        <v>3.0200000000000001E-2</v>
      </c>
      <c r="N157" s="77">
        <v>56446.76</v>
      </c>
      <c r="O157" s="77">
        <v>110.54</v>
      </c>
      <c r="P157" s="77">
        <v>62.396248503999999</v>
      </c>
      <c r="Q157" s="78">
        <v>2.0000000000000001E-4</v>
      </c>
      <c r="R157" s="78">
        <v>0</v>
      </c>
      <c r="W157" s="101"/>
    </row>
    <row r="158" spans="2:23">
      <c r="B158" t="s">
        <v>3568</v>
      </c>
      <c r="C158" t="s">
        <v>3445</v>
      </c>
      <c r="D158" t="s">
        <v>3571</v>
      </c>
      <c r="E158"/>
      <c r="F158" t="s">
        <v>614</v>
      </c>
      <c r="G158" s="95">
        <v>43279</v>
      </c>
      <c r="H158" t="s">
        <v>150</v>
      </c>
      <c r="I158" s="77">
        <v>7.12</v>
      </c>
      <c r="J158" t="s">
        <v>716</v>
      </c>
      <c r="K158" t="s">
        <v>102</v>
      </c>
      <c r="L158" s="78">
        <v>2.7799999999999998E-2</v>
      </c>
      <c r="M158" s="78">
        <v>2.8899999999999999E-2</v>
      </c>
      <c r="N158" s="77">
        <v>66016.23</v>
      </c>
      <c r="O158" s="77">
        <v>110.51</v>
      </c>
      <c r="P158" s="77">
        <v>72.954535773000003</v>
      </c>
      <c r="Q158" s="78">
        <v>2.0000000000000001E-4</v>
      </c>
      <c r="R158" s="78">
        <v>0</v>
      </c>
      <c r="W158" s="101"/>
    </row>
    <row r="159" spans="2:23">
      <c r="B159" t="s">
        <v>3568</v>
      </c>
      <c r="C159" t="s">
        <v>3445</v>
      </c>
      <c r="D159" t="s">
        <v>3572</v>
      </c>
      <c r="E159"/>
      <c r="F159" t="s">
        <v>614</v>
      </c>
      <c r="G159" s="95">
        <v>43417</v>
      </c>
      <c r="H159" t="s">
        <v>150</v>
      </c>
      <c r="I159" s="77">
        <v>7.06</v>
      </c>
      <c r="J159" t="s">
        <v>716</v>
      </c>
      <c r="K159" t="s">
        <v>102</v>
      </c>
      <c r="L159" s="78">
        <v>3.0800000000000001E-2</v>
      </c>
      <c r="M159" s="78">
        <v>2.9700000000000001E-2</v>
      </c>
      <c r="N159" s="77">
        <v>421049.35</v>
      </c>
      <c r="O159" s="77">
        <v>112</v>
      </c>
      <c r="P159" s="77">
        <v>471.57527199999998</v>
      </c>
      <c r="Q159" s="78">
        <v>1.5E-3</v>
      </c>
      <c r="R159" s="78">
        <v>2.0000000000000001E-4</v>
      </c>
      <c r="W159" s="101"/>
    </row>
    <row r="160" spans="2:23">
      <c r="B160" t="s">
        <v>3568</v>
      </c>
      <c r="C160" t="s">
        <v>3445</v>
      </c>
      <c r="D160" t="s">
        <v>3573</v>
      </c>
      <c r="E160"/>
      <c r="F160" t="s">
        <v>614</v>
      </c>
      <c r="G160" s="95">
        <v>43321</v>
      </c>
      <c r="H160" t="s">
        <v>150</v>
      </c>
      <c r="I160" s="77">
        <v>7.12</v>
      </c>
      <c r="J160" t="s">
        <v>716</v>
      </c>
      <c r="K160" t="s">
        <v>102</v>
      </c>
      <c r="L160" s="78">
        <v>2.8500000000000001E-2</v>
      </c>
      <c r="M160" s="78">
        <v>2.8500000000000001E-2</v>
      </c>
      <c r="N160" s="77">
        <v>369813.42</v>
      </c>
      <c r="O160" s="77">
        <v>111.36</v>
      </c>
      <c r="P160" s="77">
        <v>411.824224512</v>
      </c>
      <c r="Q160" s="78">
        <v>1.2999999999999999E-3</v>
      </c>
      <c r="R160" s="78">
        <v>2.0000000000000001E-4</v>
      </c>
      <c r="W160" s="101"/>
    </row>
    <row r="161" spans="2:23">
      <c r="B161" t="s">
        <v>3568</v>
      </c>
      <c r="C161" t="s">
        <v>3445</v>
      </c>
      <c r="D161" t="s">
        <v>3574</v>
      </c>
      <c r="E161"/>
      <c r="F161" t="s">
        <v>614</v>
      </c>
      <c r="G161" s="95">
        <v>43485</v>
      </c>
      <c r="H161" t="s">
        <v>150</v>
      </c>
      <c r="I161" s="77">
        <v>7.11</v>
      </c>
      <c r="J161" t="s">
        <v>716</v>
      </c>
      <c r="K161" t="s">
        <v>102</v>
      </c>
      <c r="L161" s="78">
        <v>3.0200000000000001E-2</v>
      </c>
      <c r="M161" s="78">
        <v>2.7699999999999999E-2</v>
      </c>
      <c r="N161" s="77">
        <v>532079.41</v>
      </c>
      <c r="O161" s="77">
        <v>113.4</v>
      </c>
      <c r="P161" s="77">
        <v>603.37805093999998</v>
      </c>
      <c r="Q161" s="78">
        <v>2E-3</v>
      </c>
      <c r="R161" s="78">
        <v>2.0000000000000001E-4</v>
      </c>
      <c r="W161" s="101"/>
    </row>
    <row r="162" spans="2:23">
      <c r="B162" t="s">
        <v>3568</v>
      </c>
      <c r="C162" t="s">
        <v>3445</v>
      </c>
      <c r="D162" t="s">
        <v>3575</v>
      </c>
      <c r="E162"/>
      <c r="F162" t="s">
        <v>614</v>
      </c>
      <c r="G162" s="95">
        <v>43541</v>
      </c>
      <c r="H162" t="s">
        <v>150</v>
      </c>
      <c r="I162" s="77">
        <v>7.12</v>
      </c>
      <c r="J162" t="s">
        <v>716</v>
      </c>
      <c r="K162" t="s">
        <v>102</v>
      </c>
      <c r="L162" s="78">
        <v>2.7300000000000001E-2</v>
      </c>
      <c r="M162" s="78">
        <v>2.9000000000000001E-2</v>
      </c>
      <c r="N162" s="77">
        <v>45692.17</v>
      </c>
      <c r="O162" s="77">
        <v>110.03</v>
      </c>
      <c r="P162" s="77">
        <v>50.275094651000003</v>
      </c>
      <c r="Q162" s="78">
        <v>2.0000000000000001E-4</v>
      </c>
      <c r="R162" s="78">
        <v>0</v>
      </c>
      <c r="W162" s="101"/>
    </row>
    <row r="163" spans="2:23">
      <c r="B163" t="s">
        <v>3568</v>
      </c>
      <c r="C163" t="s">
        <v>3445</v>
      </c>
      <c r="D163" t="s">
        <v>3576</v>
      </c>
      <c r="E163"/>
      <c r="F163" t="s">
        <v>614</v>
      </c>
      <c r="G163" s="95">
        <v>43613</v>
      </c>
      <c r="H163" t="s">
        <v>150</v>
      </c>
      <c r="I163" s="77">
        <v>7.13</v>
      </c>
      <c r="J163" t="s">
        <v>716</v>
      </c>
      <c r="K163" t="s">
        <v>102</v>
      </c>
      <c r="L163" s="78">
        <v>2.52E-2</v>
      </c>
      <c r="M163" s="78">
        <v>3.04E-2</v>
      </c>
      <c r="N163" s="77">
        <v>140434.16</v>
      </c>
      <c r="O163" s="77">
        <v>106.53</v>
      </c>
      <c r="P163" s="77">
        <v>149.604510648</v>
      </c>
      <c r="Q163" s="78">
        <v>5.0000000000000001E-4</v>
      </c>
      <c r="R163" s="78">
        <v>1E-4</v>
      </c>
      <c r="W163" s="101"/>
    </row>
    <row r="164" spans="2:23">
      <c r="B164" t="s">
        <v>3568</v>
      </c>
      <c r="C164" t="s">
        <v>3445</v>
      </c>
      <c r="D164" t="s">
        <v>3577</v>
      </c>
      <c r="E164"/>
      <c r="F164" t="s">
        <v>614</v>
      </c>
      <c r="G164" s="95">
        <v>43657</v>
      </c>
      <c r="H164" t="s">
        <v>150</v>
      </c>
      <c r="I164" s="77">
        <v>7.05</v>
      </c>
      <c r="J164" t="s">
        <v>716</v>
      </c>
      <c r="K164" t="s">
        <v>102</v>
      </c>
      <c r="L164" s="78">
        <v>2.52E-2</v>
      </c>
      <c r="M164" s="78">
        <v>3.4599999999999999E-2</v>
      </c>
      <c r="N164" s="77">
        <v>138553.01</v>
      </c>
      <c r="O164" s="77">
        <v>102.73</v>
      </c>
      <c r="P164" s="77">
        <v>142.335507173</v>
      </c>
      <c r="Q164" s="78">
        <v>5.0000000000000001E-4</v>
      </c>
      <c r="R164" s="78">
        <v>1E-4</v>
      </c>
      <c r="W164" s="101"/>
    </row>
    <row r="165" spans="2:23">
      <c r="B165" t="s">
        <v>3568</v>
      </c>
      <c r="C165" t="s">
        <v>3445</v>
      </c>
      <c r="D165" t="s">
        <v>3578</v>
      </c>
      <c r="E165"/>
      <c r="F165" t="s">
        <v>614</v>
      </c>
      <c r="G165" s="95">
        <v>43779</v>
      </c>
      <c r="H165" t="s">
        <v>150</v>
      </c>
      <c r="I165" s="77">
        <v>7.06</v>
      </c>
      <c r="J165" t="s">
        <v>716</v>
      </c>
      <c r="K165" t="s">
        <v>102</v>
      </c>
      <c r="L165" s="78">
        <v>2.53E-2</v>
      </c>
      <c r="M165" s="78">
        <v>3.4299999999999997E-2</v>
      </c>
      <c r="N165" s="77">
        <v>171612.02</v>
      </c>
      <c r="O165" s="77">
        <v>103.93</v>
      </c>
      <c r="P165" s="77">
        <v>178.356372386</v>
      </c>
      <c r="Q165" s="78">
        <v>5.9999999999999995E-4</v>
      </c>
      <c r="R165" s="78">
        <v>1E-4</v>
      </c>
      <c r="W165" s="101"/>
    </row>
    <row r="166" spans="2:23">
      <c r="B166" t="s">
        <v>3568</v>
      </c>
      <c r="C166" t="s">
        <v>3445</v>
      </c>
      <c r="D166" t="s">
        <v>3579</v>
      </c>
      <c r="E166"/>
      <c r="F166" t="s">
        <v>614</v>
      </c>
      <c r="G166" s="95">
        <v>43835</v>
      </c>
      <c r="H166" t="s">
        <v>150</v>
      </c>
      <c r="I166" s="77">
        <v>7.05</v>
      </c>
      <c r="J166" t="s">
        <v>716</v>
      </c>
      <c r="K166" t="s">
        <v>102</v>
      </c>
      <c r="L166" s="78">
        <v>2.52E-2</v>
      </c>
      <c r="M166" s="78">
        <v>3.4599999999999999E-2</v>
      </c>
      <c r="N166" s="77">
        <v>95563.74</v>
      </c>
      <c r="O166" s="77">
        <v>103.67</v>
      </c>
      <c r="P166" s="77">
        <v>99.070929258000007</v>
      </c>
      <c r="Q166" s="78">
        <v>2.9999999999999997E-4</v>
      </c>
      <c r="R166" s="78">
        <v>0</v>
      </c>
      <c r="W166" s="101"/>
    </row>
    <row r="167" spans="2:23">
      <c r="B167" t="s">
        <v>3568</v>
      </c>
      <c r="C167" t="s">
        <v>3445</v>
      </c>
      <c r="D167" t="s">
        <v>3580</v>
      </c>
      <c r="E167"/>
      <c r="F167" t="s">
        <v>614</v>
      </c>
      <c r="G167" s="95">
        <v>44143</v>
      </c>
      <c r="H167" t="s">
        <v>150</v>
      </c>
      <c r="I167" s="77">
        <v>6.57</v>
      </c>
      <c r="J167" t="s">
        <v>716</v>
      </c>
      <c r="K167" t="s">
        <v>102</v>
      </c>
      <c r="L167" s="78">
        <v>2.52E-2</v>
      </c>
      <c r="M167" s="78">
        <v>3.0599999999999999E-2</v>
      </c>
      <c r="N167" s="77">
        <v>557436.17000000004</v>
      </c>
      <c r="O167" s="77">
        <v>107.59</v>
      </c>
      <c r="P167" s="77">
        <v>599.74557530300001</v>
      </c>
      <c r="Q167" s="78">
        <v>2E-3</v>
      </c>
      <c r="R167" s="78">
        <v>2.0000000000000001E-4</v>
      </c>
      <c r="W167" s="101"/>
    </row>
    <row r="168" spans="2:23">
      <c r="B168" t="s">
        <v>3568</v>
      </c>
      <c r="C168" t="s">
        <v>3445</v>
      </c>
      <c r="D168" t="s">
        <v>3581</v>
      </c>
      <c r="E168"/>
      <c r="F168" t="s">
        <v>614</v>
      </c>
      <c r="G168" s="95">
        <v>44728</v>
      </c>
      <c r="H168" t="s">
        <v>150</v>
      </c>
      <c r="I168" s="77">
        <v>9.48</v>
      </c>
      <c r="J168" t="s">
        <v>716</v>
      </c>
      <c r="K168" t="s">
        <v>102</v>
      </c>
      <c r="L168" s="78">
        <v>2.63E-2</v>
      </c>
      <c r="M168" s="78">
        <v>2.87E-2</v>
      </c>
      <c r="N168" s="77">
        <v>238839</v>
      </c>
      <c r="O168" s="77">
        <v>103.17</v>
      </c>
      <c r="P168" s="77">
        <v>246.4101963</v>
      </c>
      <c r="Q168" s="78">
        <v>8.0000000000000004E-4</v>
      </c>
      <c r="R168" s="78">
        <v>1E-4</v>
      </c>
      <c r="W168" s="101"/>
    </row>
    <row r="169" spans="2:23">
      <c r="B169" t="s">
        <v>3568</v>
      </c>
      <c r="C169" t="s">
        <v>3445</v>
      </c>
      <c r="D169" t="s">
        <v>3582</v>
      </c>
      <c r="E169"/>
      <c r="F169" t="s">
        <v>614</v>
      </c>
      <c r="G169" s="95">
        <v>44923</v>
      </c>
      <c r="H169" t="s">
        <v>150</v>
      </c>
      <c r="I169" s="77">
        <v>9.19</v>
      </c>
      <c r="J169" t="s">
        <v>716</v>
      </c>
      <c r="K169" t="s">
        <v>102</v>
      </c>
      <c r="L169" s="78">
        <v>3.0800000000000001E-2</v>
      </c>
      <c r="M169" s="78">
        <v>3.3700000000000001E-2</v>
      </c>
      <c r="N169" s="77">
        <v>77728.7</v>
      </c>
      <c r="O169" s="77">
        <v>100.8</v>
      </c>
      <c r="P169" s="77">
        <v>78.350529600000002</v>
      </c>
      <c r="Q169" s="78">
        <v>2.9999999999999997E-4</v>
      </c>
      <c r="R169" s="78">
        <v>0</v>
      </c>
      <c r="W169" s="101"/>
    </row>
    <row r="170" spans="2:23">
      <c r="B170" t="s">
        <v>3583</v>
      </c>
      <c r="C170" t="s">
        <v>3445</v>
      </c>
      <c r="D170" t="s">
        <v>3584</v>
      </c>
      <c r="E170"/>
      <c r="F170" t="s">
        <v>614</v>
      </c>
      <c r="G170" s="95">
        <v>42935</v>
      </c>
      <c r="H170" t="s">
        <v>150</v>
      </c>
      <c r="I170" s="77">
        <v>7.77</v>
      </c>
      <c r="J170" t="s">
        <v>716</v>
      </c>
      <c r="K170" t="s">
        <v>102</v>
      </c>
      <c r="L170" s="78">
        <v>4.0800000000000003E-2</v>
      </c>
      <c r="M170" s="78">
        <v>3.4700000000000002E-2</v>
      </c>
      <c r="N170" s="77">
        <v>528857.14</v>
      </c>
      <c r="O170" s="77">
        <v>114.67</v>
      </c>
      <c r="P170" s="77">
        <v>606.440482438</v>
      </c>
      <c r="Q170" s="78">
        <v>2E-3</v>
      </c>
      <c r="R170" s="78">
        <v>2.0000000000000001E-4</v>
      </c>
      <c r="W170" s="101"/>
    </row>
    <row r="171" spans="2:23">
      <c r="B171" t="s">
        <v>3583</v>
      </c>
      <c r="C171" t="s">
        <v>3445</v>
      </c>
      <c r="D171" t="s">
        <v>3585</v>
      </c>
      <c r="E171"/>
      <c r="F171" t="s">
        <v>614</v>
      </c>
      <c r="G171" s="95">
        <v>43011</v>
      </c>
      <c r="H171" t="s">
        <v>150</v>
      </c>
      <c r="I171" s="77">
        <v>7.79</v>
      </c>
      <c r="J171" t="s">
        <v>716</v>
      </c>
      <c r="K171" t="s">
        <v>102</v>
      </c>
      <c r="L171" s="78">
        <v>3.9E-2</v>
      </c>
      <c r="M171" s="78">
        <v>3.49E-2</v>
      </c>
      <c r="N171" s="77">
        <v>112906.45</v>
      </c>
      <c r="O171" s="77">
        <v>112.7</v>
      </c>
      <c r="P171" s="77">
        <v>127.24556914999999</v>
      </c>
      <c r="Q171" s="78">
        <v>4.0000000000000002E-4</v>
      </c>
      <c r="R171" s="78">
        <v>0</v>
      </c>
      <c r="W171" s="101"/>
    </row>
    <row r="172" spans="2:23">
      <c r="B172" t="s">
        <v>3583</v>
      </c>
      <c r="C172" t="s">
        <v>3445</v>
      </c>
      <c r="D172" t="s">
        <v>3586</v>
      </c>
      <c r="E172"/>
      <c r="F172" t="s">
        <v>614</v>
      </c>
      <c r="G172" s="95">
        <v>43104</v>
      </c>
      <c r="H172" t="s">
        <v>150</v>
      </c>
      <c r="I172" s="77">
        <v>7.6</v>
      </c>
      <c r="J172" t="s">
        <v>716</v>
      </c>
      <c r="K172" t="s">
        <v>102</v>
      </c>
      <c r="L172" s="78">
        <v>3.8199999999999998E-2</v>
      </c>
      <c r="M172" s="78">
        <v>4.3200000000000002E-2</v>
      </c>
      <c r="N172" s="77">
        <v>200622.5</v>
      </c>
      <c r="O172" s="77">
        <v>105.18</v>
      </c>
      <c r="P172" s="77">
        <v>211.0147455</v>
      </c>
      <c r="Q172" s="78">
        <v>6.9999999999999999E-4</v>
      </c>
      <c r="R172" s="78">
        <v>1E-4</v>
      </c>
      <c r="W172" s="101"/>
    </row>
    <row r="173" spans="2:23">
      <c r="B173" t="s">
        <v>3583</v>
      </c>
      <c r="C173" t="s">
        <v>3445</v>
      </c>
      <c r="D173" t="s">
        <v>3587</v>
      </c>
      <c r="E173"/>
      <c r="F173" t="s">
        <v>614</v>
      </c>
      <c r="G173" s="95">
        <v>43194</v>
      </c>
      <c r="H173" t="s">
        <v>150</v>
      </c>
      <c r="I173" s="77">
        <v>7.8</v>
      </c>
      <c r="J173" t="s">
        <v>716</v>
      </c>
      <c r="K173" t="s">
        <v>102</v>
      </c>
      <c r="L173" s="78">
        <v>3.7900000000000003E-2</v>
      </c>
      <c r="M173" s="78">
        <v>3.5499999999999997E-2</v>
      </c>
      <c r="N173" s="77">
        <v>129441.13</v>
      </c>
      <c r="O173" s="77">
        <v>111.44</v>
      </c>
      <c r="P173" s="77">
        <v>144.24919527200001</v>
      </c>
      <c r="Q173" s="78">
        <v>5.0000000000000001E-4</v>
      </c>
      <c r="R173" s="78">
        <v>1E-4</v>
      </c>
      <c r="W173" s="101"/>
    </row>
    <row r="174" spans="2:23">
      <c r="B174" t="s">
        <v>3583</v>
      </c>
      <c r="C174" t="s">
        <v>3445</v>
      </c>
      <c r="D174" t="s">
        <v>3588</v>
      </c>
      <c r="E174"/>
      <c r="F174" t="s">
        <v>614</v>
      </c>
      <c r="G174" s="95">
        <v>43285</v>
      </c>
      <c r="H174" t="s">
        <v>150</v>
      </c>
      <c r="I174" s="77">
        <v>7.75</v>
      </c>
      <c r="J174" t="s">
        <v>716</v>
      </c>
      <c r="K174" t="s">
        <v>102</v>
      </c>
      <c r="L174" s="78">
        <v>4.0099999999999997E-2</v>
      </c>
      <c r="M174" s="78">
        <v>3.56E-2</v>
      </c>
      <c r="N174" s="77">
        <v>172683.24</v>
      </c>
      <c r="O174" s="77">
        <v>111.96</v>
      </c>
      <c r="P174" s="77">
        <v>193.336155504</v>
      </c>
      <c r="Q174" s="78">
        <v>5.9999999999999995E-4</v>
      </c>
      <c r="R174" s="78">
        <v>1E-4</v>
      </c>
      <c r="W174" s="101"/>
    </row>
    <row r="175" spans="2:23">
      <c r="B175" t="s">
        <v>3583</v>
      </c>
      <c r="C175" t="s">
        <v>3445</v>
      </c>
      <c r="D175" t="s">
        <v>3589</v>
      </c>
      <c r="E175"/>
      <c r="F175" t="s">
        <v>614</v>
      </c>
      <c r="G175" s="95">
        <v>43377</v>
      </c>
      <c r="H175" t="s">
        <v>150</v>
      </c>
      <c r="I175" s="77">
        <v>7.73</v>
      </c>
      <c r="J175" t="s">
        <v>716</v>
      </c>
      <c r="K175" t="s">
        <v>102</v>
      </c>
      <c r="L175" s="78">
        <v>3.9699999999999999E-2</v>
      </c>
      <c r="M175" s="78">
        <v>3.7199999999999997E-2</v>
      </c>
      <c r="N175" s="77">
        <v>345249.59</v>
      </c>
      <c r="O175" s="77">
        <v>110.02</v>
      </c>
      <c r="P175" s="77">
        <v>379.843598918</v>
      </c>
      <c r="Q175" s="78">
        <v>1.1999999999999999E-3</v>
      </c>
      <c r="R175" s="78">
        <v>1E-4</v>
      </c>
      <c r="W175" s="101"/>
    </row>
    <row r="176" spans="2:23">
      <c r="B176" t="s">
        <v>3583</v>
      </c>
      <c r="C176" t="s">
        <v>3445</v>
      </c>
      <c r="D176" t="s">
        <v>3590</v>
      </c>
      <c r="E176"/>
      <c r="F176" t="s">
        <v>614</v>
      </c>
      <c r="G176" s="95">
        <v>43469</v>
      </c>
      <c r="H176" t="s">
        <v>150</v>
      </c>
      <c r="I176" s="77">
        <v>7.81</v>
      </c>
      <c r="J176" t="s">
        <v>716</v>
      </c>
      <c r="K176" t="s">
        <v>102</v>
      </c>
      <c r="L176" s="78">
        <v>4.1700000000000001E-2</v>
      </c>
      <c r="M176" s="78">
        <v>3.2099999999999997E-2</v>
      </c>
      <c r="N176" s="77">
        <v>243886.51</v>
      </c>
      <c r="O176" s="77">
        <v>115.99</v>
      </c>
      <c r="P176" s="77">
        <v>282.88396294900002</v>
      </c>
      <c r="Q176" s="78">
        <v>8.9999999999999998E-4</v>
      </c>
      <c r="R176" s="78">
        <v>1E-4</v>
      </c>
      <c r="W176" s="101"/>
    </row>
    <row r="177" spans="2:23">
      <c r="B177" t="s">
        <v>3583</v>
      </c>
      <c r="C177" t="s">
        <v>3445</v>
      </c>
      <c r="D177" t="s">
        <v>3591</v>
      </c>
      <c r="E177"/>
      <c r="F177" t="s">
        <v>614</v>
      </c>
      <c r="G177" s="95">
        <v>43559</v>
      </c>
      <c r="H177" t="s">
        <v>150</v>
      </c>
      <c r="I177" s="77">
        <v>7.82</v>
      </c>
      <c r="J177" t="s">
        <v>716</v>
      </c>
      <c r="K177" t="s">
        <v>102</v>
      </c>
      <c r="L177" s="78">
        <v>3.7199999999999997E-2</v>
      </c>
      <c r="M177" s="78">
        <v>3.5000000000000003E-2</v>
      </c>
      <c r="N177" s="77">
        <v>579111.89</v>
      </c>
      <c r="O177" s="77">
        <v>109.96</v>
      </c>
      <c r="P177" s="77">
        <v>636.79143424400002</v>
      </c>
      <c r="Q177" s="78">
        <v>2.0999999999999999E-3</v>
      </c>
      <c r="R177" s="78">
        <v>2.0000000000000001E-4</v>
      </c>
      <c r="W177" s="101"/>
    </row>
    <row r="178" spans="2:23">
      <c r="B178" t="s">
        <v>3583</v>
      </c>
      <c r="C178" t="s">
        <v>3445</v>
      </c>
      <c r="D178" t="s">
        <v>3592</v>
      </c>
      <c r="E178"/>
      <c r="F178" t="s">
        <v>614</v>
      </c>
      <c r="G178" s="95">
        <v>43742</v>
      </c>
      <c r="H178" t="s">
        <v>150</v>
      </c>
      <c r="I178" s="77">
        <v>7.69</v>
      </c>
      <c r="J178" t="s">
        <v>716</v>
      </c>
      <c r="K178" t="s">
        <v>102</v>
      </c>
      <c r="L178" s="78">
        <v>3.1E-2</v>
      </c>
      <c r="M178" s="78">
        <v>4.53E-2</v>
      </c>
      <c r="N178" s="77">
        <v>674209.4</v>
      </c>
      <c r="O178" s="77">
        <v>96.1</v>
      </c>
      <c r="P178" s="77">
        <v>647.91523340000003</v>
      </c>
      <c r="Q178" s="78">
        <v>2.0999999999999999E-3</v>
      </c>
      <c r="R178" s="78">
        <v>2.0000000000000001E-4</v>
      </c>
      <c r="W178" s="101"/>
    </row>
    <row r="179" spans="2:23">
      <c r="B179" t="s">
        <v>3583</v>
      </c>
      <c r="C179" t="s">
        <v>3445</v>
      </c>
      <c r="D179" t="s">
        <v>3593</v>
      </c>
      <c r="E179"/>
      <c r="F179" t="s">
        <v>614</v>
      </c>
      <c r="G179" s="95">
        <v>43924</v>
      </c>
      <c r="H179" t="s">
        <v>150</v>
      </c>
      <c r="I179" s="77">
        <v>8.07</v>
      </c>
      <c r="J179" t="s">
        <v>716</v>
      </c>
      <c r="K179" t="s">
        <v>102</v>
      </c>
      <c r="L179" s="78">
        <v>3.1399999999999997E-2</v>
      </c>
      <c r="M179" s="78">
        <v>2.9100000000000001E-2</v>
      </c>
      <c r="N179" s="77">
        <v>137169.96</v>
      </c>
      <c r="O179" s="77">
        <v>109.78</v>
      </c>
      <c r="P179" s="77">
        <v>150.58518208800001</v>
      </c>
      <c r="Q179" s="78">
        <v>5.0000000000000001E-4</v>
      </c>
      <c r="R179" s="78">
        <v>1E-4</v>
      </c>
      <c r="W179" s="101"/>
    </row>
    <row r="180" spans="2:23">
      <c r="B180" t="s">
        <v>3583</v>
      </c>
      <c r="C180" t="s">
        <v>3445</v>
      </c>
      <c r="D180" t="s">
        <v>3594</v>
      </c>
      <c r="E180"/>
      <c r="F180" t="s">
        <v>614</v>
      </c>
      <c r="G180" s="95">
        <v>44015</v>
      </c>
      <c r="H180" t="s">
        <v>150</v>
      </c>
      <c r="I180" s="77">
        <v>7.79</v>
      </c>
      <c r="J180" t="s">
        <v>716</v>
      </c>
      <c r="K180" t="s">
        <v>102</v>
      </c>
      <c r="L180" s="78">
        <v>3.1E-2</v>
      </c>
      <c r="M180" s="78">
        <v>4.0599999999999997E-2</v>
      </c>
      <c r="N180" s="77">
        <v>113080.29</v>
      </c>
      <c r="O180" s="77">
        <v>100.38</v>
      </c>
      <c r="P180" s="77">
        <v>113.509995102</v>
      </c>
      <c r="Q180" s="78">
        <v>4.0000000000000002E-4</v>
      </c>
      <c r="R180" s="78">
        <v>0</v>
      </c>
      <c r="W180" s="101"/>
    </row>
    <row r="181" spans="2:23">
      <c r="B181" t="s">
        <v>3583</v>
      </c>
      <c r="C181" t="s">
        <v>3445</v>
      </c>
      <c r="D181" t="s">
        <v>3595</v>
      </c>
      <c r="E181"/>
      <c r="F181" t="s">
        <v>614</v>
      </c>
      <c r="G181" s="95">
        <v>44108</v>
      </c>
      <c r="H181" t="s">
        <v>150</v>
      </c>
      <c r="I181" s="77">
        <v>7.69</v>
      </c>
      <c r="J181" t="s">
        <v>716</v>
      </c>
      <c r="K181" t="s">
        <v>102</v>
      </c>
      <c r="L181" s="78">
        <v>3.1E-2</v>
      </c>
      <c r="M181" s="78">
        <v>4.4999999999999998E-2</v>
      </c>
      <c r="N181" s="77">
        <v>183416.77</v>
      </c>
      <c r="O181" s="77">
        <v>97.07</v>
      </c>
      <c r="P181" s="77">
        <v>178.042658639</v>
      </c>
      <c r="Q181" s="78">
        <v>5.9999999999999995E-4</v>
      </c>
      <c r="R181" s="78">
        <v>1E-4</v>
      </c>
      <c r="W181" s="101"/>
    </row>
    <row r="182" spans="2:23">
      <c r="B182" t="s">
        <v>3583</v>
      </c>
      <c r="C182" t="s">
        <v>3445</v>
      </c>
      <c r="D182" t="s">
        <v>3596</v>
      </c>
      <c r="E182"/>
      <c r="F182" t="s">
        <v>614</v>
      </c>
      <c r="G182" s="95">
        <v>44200</v>
      </c>
      <c r="H182" t="s">
        <v>150</v>
      </c>
      <c r="I182" s="77">
        <v>7.6</v>
      </c>
      <c r="J182" t="s">
        <v>716</v>
      </c>
      <c r="K182" t="s">
        <v>102</v>
      </c>
      <c r="L182" s="78">
        <v>3.1E-2</v>
      </c>
      <c r="M182" s="78">
        <v>4.8800000000000003E-2</v>
      </c>
      <c r="N182" s="77">
        <v>95159.09</v>
      </c>
      <c r="O182" s="77">
        <v>94.43</v>
      </c>
      <c r="P182" s="77">
        <v>89.858728686999996</v>
      </c>
      <c r="Q182" s="78">
        <v>2.9999999999999997E-4</v>
      </c>
      <c r="R182" s="78">
        <v>0</v>
      </c>
      <c r="W182" s="101"/>
    </row>
    <row r="183" spans="2:23">
      <c r="B183" t="s">
        <v>3583</v>
      </c>
      <c r="C183" t="s">
        <v>3445</v>
      </c>
      <c r="D183" t="s">
        <v>3597</v>
      </c>
      <c r="E183"/>
      <c r="F183" t="s">
        <v>614</v>
      </c>
      <c r="G183" s="95">
        <v>44290</v>
      </c>
      <c r="H183" t="s">
        <v>150</v>
      </c>
      <c r="I183" s="77">
        <v>7.54</v>
      </c>
      <c r="J183" t="s">
        <v>716</v>
      </c>
      <c r="K183" t="s">
        <v>102</v>
      </c>
      <c r="L183" s="78">
        <v>3.1E-2</v>
      </c>
      <c r="M183" s="78">
        <v>5.1299999999999998E-2</v>
      </c>
      <c r="N183" s="77">
        <v>182776.61</v>
      </c>
      <c r="O183" s="77">
        <v>92.63</v>
      </c>
      <c r="P183" s="77">
        <v>169.305973843</v>
      </c>
      <c r="Q183" s="78">
        <v>5.9999999999999995E-4</v>
      </c>
      <c r="R183" s="78">
        <v>1E-4</v>
      </c>
      <c r="W183" s="101"/>
    </row>
    <row r="184" spans="2:23">
      <c r="B184" t="s">
        <v>3583</v>
      </c>
      <c r="C184" t="s">
        <v>3445</v>
      </c>
      <c r="D184" t="s">
        <v>3598</v>
      </c>
      <c r="E184"/>
      <c r="F184" t="s">
        <v>614</v>
      </c>
      <c r="G184" s="95">
        <v>44496</v>
      </c>
      <c r="H184" t="s">
        <v>150</v>
      </c>
      <c r="I184" s="77">
        <v>7.06</v>
      </c>
      <c r="J184" t="s">
        <v>716</v>
      </c>
      <c r="K184" t="s">
        <v>102</v>
      </c>
      <c r="L184" s="78">
        <v>3.1E-2</v>
      </c>
      <c r="M184" s="78">
        <v>7.2400000000000006E-2</v>
      </c>
      <c r="N184" s="77">
        <v>204748.9</v>
      </c>
      <c r="O184" s="77">
        <v>78.349999999999994</v>
      </c>
      <c r="P184" s="77">
        <v>160.42076315</v>
      </c>
      <c r="Q184" s="78">
        <v>5.0000000000000001E-4</v>
      </c>
      <c r="R184" s="78">
        <v>1E-4</v>
      </c>
      <c r="W184" s="101"/>
    </row>
    <row r="185" spans="2:23">
      <c r="B185" t="s">
        <v>3583</v>
      </c>
      <c r="C185" t="s">
        <v>3445</v>
      </c>
      <c r="D185" t="s">
        <v>3599</v>
      </c>
      <c r="E185"/>
      <c r="F185" t="s">
        <v>614</v>
      </c>
      <c r="G185" s="95">
        <v>44615</v>
      </c>
      <c r="H185" t="s">
        <v>150</v>
      </c>
      <c r="I185" s="77">
        <v>7.3</v>
      </c>
      <c r="J185" t="s">
        <v>716</v>
      </c>
      <c r="K185" t="s">
        <v>102</v>
      </c>
      <c r="L185" s="78">
        <v>3.1E-2</v>
      </c>
      <c r="M185" s="78">
        <v>6.1800000000000001E-2</v>
      </c>
      <c r="N185" s="77">
        <v>248546.48</v>
      </c>
      <c r="O185" s="77">
        <v>83.71</v>
      </c>
      <c r="P185" s="77">
        <v>208.058258408</v>
      </c>
      <c r="Q185" s="78">
        <v>6.9999999999999999E-4</v>
      </c>
      <c r="R185" s="78">
        <v>1E-4</v>
      </c>
      <c r="W185" s="101"/>
    </row>
    <row r="186" spans="2:23">
      <c r="B186" t="s">
        <v>3583</v>
      </c>
      <c r="C186" t="s">
        <v>3445</v>
      </c>
      <c r="D186" t="s">
        <v>3600</v>
      </c>
      <c r="E186"/>
      <c r="F186" t="s">
        <v>614</v>
      </c>
      <c r="G186" s="95">
        <v>44753</v>
      </c>
      <c r="H186" t="s">
        <v>150</v>
      </c>
      <c r="I186" s="77">
        <v>7.8</v>
      </c>
      <c r="J186" t="s">
        <v>716</v>
      </c>
      <c r="K186" t="s">
        <v>102</v>
      </c>
      <c r="L186" s="78">
        <v>3.2599999999999997E-2</v>
      </c>
      <c r="M186" s="78">
        <v>3.9E-2</v>
      </c>
      <c r="N186" s="77">
        <v>366901.95</v>
      </c>
      <c r="O186" s="77">
        <v>97.39</v>
      </c>
      <c r="P186" s="77">
        <v>357.32580910500002</v>
      </c>
      <c r="Q186" s="78">
        <v>1.1999999999999999E-3</v>
      </c>
      <c r="R186" s="78">
        <v>1E-4</v>
      </c>
      <c r="W186" s="101"/>
    </row>
    <row r="187" spans="2:23">
      <c r="B187" t="s">
        <v>3583</v>
      </c>
      <c r="C187" t="s">
        <v>3445</v>
      </c>
      <c r="D187" t="s">
        <v>3601</v>
      </c>
      <c r="E187"/>
      <c r="F187" t="s">
        <v>614</v>
      </c>
      <c r="G187" s="95">
        <v>44959</v>
      </c>
      <c r="H187" t="s">
        <v>150</v>
      </c>
      <c r="I187" s="77">
        <v>7.65</v>
      </c>
      <c r="J187" t="s">
        <v>716</v>
      </c>
      <c r="K187" t="s">
        <v>102</v>
      </c>
      <c r="L187" s="78">
        <v>3.8100000000000002E-2</v>
      </c>
      <c r="M187" s="78">
        <v>4.1200000000000001E-2</v>
      </c>
      <c r="N187" s="77">
        <v>177533.2</v>
      </c>
      <c r="O187" s="77">
        <v>97.78</v>
      </c>
      <c r="P187" s="77">
        <v>173.59196295999999</v>
      </c>
      <c r="Q187" s="78">
        <v>5.9999999999999995E-4</v>
      </c>
      <c r="R187" s="78">
        <v>1E-4</v>
      </c>
      <c r="W187" s="101"/>
    </row>
    <row r="188" spans="2:23">
      <c r="B188" t="s">
        <v>3602</v>
      </c>
      <c r="C188" t="s">
        <v>3445</v>
      </c>
      <c r="D188" t="s">
        <v>3603</v>
      </c>
      <c r="E188"/>
      <c r="F188" t="s">
        <v>614</v>
      </c>
      <c r="G188" s="95">
        <v>45015</v>
      </c>
      <c r="H188" t="s">
        <v>150</v>
      </c>
      <c r="I188" s="77">
        <v>5.3</v>
      </c>
      <c r="J188" t="s">
        <v>379</v>
      </c>
      <c r="K188" t="s">
        <v>102</v>
      </c>
      <c r="L188" s="78">
        <v>4.4999999999999998E-2</v>
      </c>
      <c r="M188" s="78">
        <v>3.39E-2</v>
      </c>
      <c r="N188" s="77">
        <v>1293200.1399999999</v>
      </c>
      <c r="O188" s="77">
        <v>106.45</v>
      </c>
      <c r="P188" s="77">
        <v>1376.6115490300001</v>
      </c>
      <c r="Q188" s="78">
        <v>4.4999999999999997E-3</v>
      </c>
      <c r="R188" s="78">
        <v>5.0000000000000001E-4</v>
      </c>
      <c r="W188" s="101"/>
    </row>
    <row r="189" spans="2:23">
      <c r="B189" t="s">
        <v>3604</v>
      </c>
      <c r="C189" t="s">
        <v>3445</v>
      </c>
      <c r="D189" t="s">
        <v>3605</v>
      </c>
      <c r="E189"/>
      <c r="F189" t="s">
        <v>607</v>
      </c>
      <c r="G189" s="95">
        <v>43801</v>
      </c>
      <c r="H189" t="s">
        <v>209</v>
      </c>
      <c r="I189" s="77">
        <v>4.5599999999999996</v>
      </c>
      <c r="J189" t="s">
        <v>379</v>
      </c>
      <c r="K189" t="s">
        <v>110</v>
      </c>
      <c r="L189" s="78">
        <v>2.3599999999999999E-2</v>
      </c>
      <c r="M189" s="78">
        <v>5.8999999999999997E-2</v>
      </c>
      <c r="N189" s="77">
        <v>1307506.8500000001</v>
      </c>
      <c r="O189" s="77">
        <v>85.869999999999948</v>
      </c>
      <c r="P189" s="77">
        <v>4528.5245831919701</v>
      </c>
      <c r="Q189" s="78">
        <v>1.4800000000000001E-2</v>
      </c>
      <c r="R189" s="78">
        <v>1.6999999999999999E-3</v>
      </c>
      <c r="W189" s="101"/>
    </row>
    <row r="190" spans="2:23">
      <c r="B190" t="s">
        <v>3606</v>
      </c>
      <c r="C190" t="s">
        <v>3445</v>
      </c>
      <c r="D190" t="s">
        <v>3607</v>
      </c>
      <c r="E190"/>
      <c r="F190" t="s">
        <v>614</v>
      </c>
      <c r="G190" s="95">
        <v>44074</v>
      </c>
      <c r="H190" t="s">
        <v>150</v>
      </c>
      <c r="I190" s="77">
        <v>8.94</v>
      </c>
      <c r="J190" t="s">
        <v>716</v>
      </c>
      <c r="K190" t="s">
        <v>102</v>
      </c>
      <c r="L190" s="78">
        <v>2.35E-2</v>
      </c>
      <c r="M190" s="78">
        <v>3.78E-2</v>
      </c>
      <c r="N190" s="77">
        <v>1007739.95</v>
      </c>
      <c r="O190" s="77">
        <v>97.49</v>
      </c>
      <c r="P190" s="77">
        <v>982.44567725499996</v>
      </c>
      <c r="Q190" s="78">
        <v>3.2000000000000002E-3</v>
      </c>
      <c r="R190" s="78">
        <v>4.0000000000000002E-4</v>
      </c>
      <c r="W190" s="101"/>
    </row>
    <row r="191" spans="2:23">
      <c r="B191" t="s">
        <v>3606</v>
      </c>
      <c r="C191" t="s">
        <v>3445</v>
      </c>
      <c r="D191" t="s">
        <v>3608</v>
      </c>
      <c r="E191"/>
      <c r="F191" t="s">
        <v>614</v>
      </c>
      <c r="G191" s="95">
        <v>44189</v>
      </c>
      <c r="H191" t="s">
        <v>150</v>
      </c>
      <c r="I191" s="77">
        <v>8.84</v>
      </c>
      <c r="J191" t="s">
        <v>716</v>
      </c>
      <c r="K191" t="s">
        <v>102</v>
      </c>
      <c r="L191" s="78">
        <v>2.47E-2</v>
      </c>
      <c r="M191" s="78">
        <v>4.0300000000000002E-2</v>
      </c>
      <c r="N191" s="77">
        <v>126035.9</v>
      </c>
      <c r="O191" s="77">
        <v>96.54</v>
      </c>
      <c r="P191" s="77">
        <v>121.67505786</v>
      </c>
      <c r="Q191" s="78">
        <v>4.0000000000000002E-4</v>
      </c>
      <c r="R191" s="78">
        <v>0</v>
      </c>
      <c r="W191" s="101"/>
    </row>
    <row r="192" spans="2:23">
      <c r="B192" t="s">
        <v>3606</v>
      </c>
      <c r="C192" t="s">
        <v>3445</v>
      </c>
      <c r="D192" t="s">
        <v>3609</v>
      </c>
      <c r="E192"/>
      <c r="F192" t="s">
        <v>614</v>
      </c>
      <c r="G192" s="95">
        <v>44322</v>
      </c>
      <c r="H192" t="s">
        <v>150</v>
      </c>
      <c r="I192" s="77">
        <v>8.7100000000000009</v>
      </c>
      <c r="J192" t="s">
        <v>716</v>
      </c>
      <c r="K192" t="s">
        <v>102</v>
      </c>
      <c r="L192" s="78">
        <v>2.5600000000000001E-2</v>
      </c>
      <c r="M192" s="78">
        <v>4.41E-2</v>
      </c>
      <c r="N192" s="77">
        <v>580063.01</v>
      </c>
      <c r="O192" s="77">
        <v>93.65</v>
      </c>
      <c r="P192" s="77">
        <v>543.22900886499997</v>
      </c>
      <c r="Q192" s="78">
        <v>1.8E-3</v>
      </c>
      <c r="R192" s="78">
        <v>2.0000000000000001E-4</v>
      </c>
      <c r="W192" s="101"/>
    </row>
    <row r="193" spans="2:23">
      <c r="B193" t="s">
        <v>3606</v>
      </c>
      <c r="C193" t="s">
        <v>3445</v>
      </c>
      <c r="D193" t="s">
        <v>3610</v>
      </c>
      <c r="E193"/>
      <c r="F193" t="s">
        <v>614</v>
      </c>
      <c r="G193" s="95">
        <v>44418</v>
      </c>
      <c r="H193" t="s">
        <v>150</v>
      </c>
      <c r="I193" s="77">
        <v>8.84</v>
      </c>
      <c r="J193" t="s">
        <v>716</v>
      </c>
      <c r="K193" t="s">
        <v>102</v>
      </c>
      <c r="L193" s="78">
        <v>2.2700000000000001E-2</v>
      </c>
      <c r="M193" s="78">
        <v>4.2200000000000001E-2</v>
      </c>
      <c r="N193" s="77">
        <v>578495.66</v>
      </c>
      <c r="O193" s="77">
        <v>91.78</v>
      </c>
      <c r="P193" s="77">
        <v>530.94331674800003</v>
      </c>
      <c r="Q193" s="78">
        <v>1.6999999999999999E-3</v>
      </c>
      <c r="R193" s="78">
        <v>2.0000000000000001E-4</v>
      </c>
      <c r="W193" s="101"/>
    </row>
    <row r="194" spans="2:23">
      <c r="B194" t="s">
        <v>3606</v>
      </c>
      <c r="C194" t="s">
        <v>3445</v>
      </c>
      <c r="D194" t="s">
        <v>3611</v>
      </c>
      <c r="E194"/>
      <c r="F194" t="s">
        <v>614</v>
      </c>
      <c r="G194" s="95">
        <v>44530</v>
      </c>
      <c r="H194" t="s">
        <v>150</v>
      </c>
      <c r="I194" s="77">
        <v>8.89</v>
      </c>
      <c r="J194" t="s">
        <v>716</v>
      </c>
      <c r="K194" t="s">
        <v>102</v>
      </c>
      <c r="L194" s="78">
        <v>1.7899999999999999E-2</v>
      </c>
      <c r="M194" s="78">
        <v>4.4900000000000002E-2</v>
      </c>
      <c r="N194" s="77">
        <v>477261.22</v>
      </c>
      <c r="O194" s="77">
        <v>84.6</v>
      </c>
      <c r="P194" s="77">
        <v>403.76299211999998</v>
      </c>
      <c r="Q194" s="78">
        <v>1.2999999999999999E-3</v>
      </c>
      <c r="R194" s="78">
        <v>2.0000000000000001E-4</v>
      </c>
      <c r="W194" s="101"/>
    </row>
    <row r="195" spans="2:23">
      <c r="B195" t="s">
        <v>3606</v>
      </c>
      <c r="C195" t="s">
        <v>3445</v>
      </c>
      <c r="D195" t="s">
        <v>3612</v>
      </c>
      <c r="E195"/>
      <c r="F195" t="s">
        <v>614</v>
      </c>
      <c r="G195" s="95">
        <v>44612</v>
      </c>
      <c r="H195" t="s">
        <v>150</v>
      </c>
      <c r="I195" s="77">
        <v>8.7100000000000009</v>
      </c>
      <c r="J195" t="s">
        <v>716</v>
      </c>
      <c r="K195" t="s">
        <v>102</v>
      </c>
      <c r="L195" s="78">
        <v>2.3599999999999999E-2</v>
      </c>
      <c r="M195" s="78">
        <v>4.5999999999999999E-2</v>
      </c>
      <c r="N195" s="77">
        <v>558900.67000000004</v>
      </c>
      <c r="O195" s="77">
        <v>88.48</v>
      </c>
      <c r="P195" s="77">
        <v>494.51531281600001</v>
      </c>
      <c r="Q195" s="78">
        <v>1.6000000000000001E-3</v>
      </c>
      <c r="R195" s="78">
        <v>2.0000000000000001E-4</v>
      </c>
      <c r="W195" s="101"/>
    </row>
    <row r="196" spans="2:23">
      <c r="B196" t="s">
        <v>3606</v>
      </c>
      <c r="C196" t="s">
        <v>3445</v>
      </c>
      <c r="D196" t="s">
        <v>3613</v>
      </c>
      <c r="E196"/>
      <c r="F196" t="s">
        <v>614</v>
      </c>
      <c r="G196" s="95">
        <v>44662</v>
      </c>
      <c r="H196" t="s">
        <v>150</v>
      </c>
      <c r="I196" s="77">
        <v>8.76</v>
      </c>
      <c r="J196" t="s">
        <v>716</v>
      </c>
      <c r="K196" t="s">
        <v>102</v>
      </c>
      <c r="L196" s="78">
        <v>2.4E-2</v>
      </c>
      <c r="M196" s="78">
        <v>4.3900000000000002E-2</v>
      </c>
      <c r="N196" s="77">
        <v>636480.28</v>
      </c>
      <c r="O196" s="77">
        <v>89.78</v>
      </c>
      <c r="P196" s="77">
        <v>571.43199538399995</v>
      </c>
      <c r="Q196" s="78">
        <v>1.9E-3</v>
      </c>
      <c r="R196" s="78">
        <v>2.0000000000000001E-4</v>
      </c>
      <c r="W196" s="101"/>
    </row>
    <row r="197" spans="2:23">
      <c r="B197" t="s">
        <v>3614</v>
      </c>
      <c r="C197" t="s">
        <v>3445</v>
      </c>
      <c r="D197" t="s">
        <v>3615</v>
      </c>
      <c r="E197"/>
      <c r="F197" t="s">
        <v>607</v>
      </c>
      <c r="G197" s="95">
        <v>44376</v>
      </c>
      <c r="H197" t="s">
        <v>209</v>
      </c>
      <c r="I197" s="77">
        <v>4.7300000000000004</v>
      </c>
      <c r="J197" t="s">
        <v>127</v>
      </c>
      <c r="K197" t="s">
        <v>102</v>
      </c>
      <c r="L197" s="78">
        <v>7.3999999999999996E-2</v>
      </c>
      <c r="M197" s="78">
        <v>8.1699999999999995E-2</v>
      </c>
      <c r="N197" s="77">
        <v>6474425.0899999999</v>
      </c>
      <c r="O197" s="77">
        <v>99.3</v>
      </c>
      <c r="P197" s="77">
        <v>6429.1041143700004</v>
      </c>
      <c r="Q197" s="78">
        <v>2.1000000000000001E-2</v>
      </c>
      <c r="R197" s="78">
        <v>2.5000000000000001E-3</v>
      </c>
      <c r="W197" s="101"/>
    </row>
    <row r="198" spans="2:23">
      <c r="B198" t="s">
        <v>3614</v>
      </c>
      <c r="C198" t="s">
        <v>3445</v>
      </c>
      <c r="D198" t="s">
        <v>3616</v>
      </c>
      <c r="E198"/>
      <c r="F198" t="s">
        <v>607</v>
      </c>
      <c r="G198" s="95">
        <v>44431</v>
      </c>
      <c r="H198" t="s">
        <v>209</v>
      </c>
      <c r="I198" s="77">
        <v>4.7300000000000004</v>
      </c>
      <c r="J198" t="s">
        <v>127</v>
      </c>
      <c r="K198" t="s">
        <v>102</v>
      </c>
      <c r="L198" s="78">
        <v>7.3999999999999996E-2</v>
      </c>
      <c r="M198" s="78">
        <v>8.14E-2</v>
      </c>
      <c r="N198" s="77">
        <v>1117538.92</v>
      </c>
      <c r="O198" s="77">
        <v>99.39</v>
      </c>
      <c r="P198" s="77">
        <v>1110.7219325880001</v>
      </c>
      <c r="Q198" s="78">
        <v>3.5999999999999999E-3</v>
      </c>
      <c r="R198" s="78">
        <v>4.0000000000000002E-4</v>
      </c>
      <c r="W198" s="101"/>
    </row>
    <row r="199" spans="2:23">
      <c r="B199" t="s">
        <v>3614</v>
      </c>
      <c r="C199" t="s">
        <v>3445</v>
      </c>
      <c r="D199" t="s">
        <v>3617</v>
      </c>
      <c r="E199"/>
      <c r="F199" t="s">
        <v>607</v>
      </c>
      <c r="G199" s="95">
        <v>44859</v>
      </c>
      <c r="H199" t="s">
        <v>209</v>
      </c>
      <c r="I199" s="77">
        <v>4.74</v>
      </c>
      <c r="J199" t="s">
        <v>127</v>
      </c>
      <c r="K199" t="s">
        <v>102</v>
      </c>
      <c r="L199" s="78">
        <v>7.3999999999999996E-2</v>
      </c>
      <c r="M199" s="78">
        <v>7.3499999999999996E-2</v>
      </c>
      <c r="N199" s="77">
        <v>3401347.11</v>
      </c>
      <c r="O199" s="77">
        <v>102.95</v>
      </c>
      <c r="P199" s="77">
        <v>3501.686849745</v>
      </c>
      <c r="Q199" s="78">
        <v>1.14E-2</v>
      </c>
      <c r="R199" s="78">
        <v>1.2999999999999999E-3</v>
      </c>
      <c r="W199" s="101"/>
    </row>
    <row r="200" spans="2:23">
      <c r="B200" t="s">
        <v>3618</v>
      </c>
      <c r="C200" t="s">
        <v>3445</v>
      </c>
      <c r="D200" t="s">
        <v>3619</v>
      </c>
      <c r="E200"/>
      <c r="F200" t="s">
        <v>614</v>
      </c>
      <c r="G200" s="95">
        <v>44837</v>
      </c>
      <c r="H200" t="s">
        <v>150</v>
      </c>
      <c r="I200" s="77">
        <v>11.51</v>
      </c>
      <c r="J200" t="s">
        <v>716</v>
      </c>
      <c r="K200" t="s">
        <v>102</v>
      </c>
      <c r="L200" s="78">
        <v>3.9600000000000003E-2</v>
      </c>
      <c r="M200" s="78">
        <v>3.5799999999999998E-2</v>
      </c>
      <c r="N200" s="77">
        <v>189551.5</v>
      </c>
      <c r="O200" s="77">
        <v>102.21</v>
      </c>
      <c r="P200" s="77">
        <v>193.74058815000001</v>
      </c>
      <c r="Q200" s="78">
        <v>5.9999999999999995E-4</v>
      </c>
      <c r="R200" s="78">
        <v>1E-4</v>
      </c>
      <c r="W200" s="101"/>
    </row>
    <row r="201" spans="2:23">
      <c r="B201" t="s">
        <v>3618</v>
      </c>
      <c r="C201" t="s">
        <v>3445</v>
      </c>
      <c r="D201" t="s">
        <v>3620</v>
      </c>
      <c r="E201"/>
      <c r="F201" t="s">
        <v>614</v>
      </c>
      <c r="G201" s="95">
        <v>45076</v>
      </c>
      <c r="H201" t="s">
        <v>150</v>
      </c>
      <c r="I201" s="77">
        <v>11.33</v>
      </c>
      <c r="J201" t="s">
        <v>716</v>
      </c>
      <c r="K201" t="s">
        <v>102</v>
      </c>
      <c r="L201" s="78">
        <v>4.4900000000000002E-2</v>
      </c>
      <c r="M201" s="78">
        <v>3.8399999999999997E-2</v>
      </c>
      <c r="N201" s="77">
        <v>231978.96</v>
      </c>
      <c r="O201" s="77">
        <v>101.69</v>
      </c>
      <c r="P201" s="77">
        <v>235.89940442400001</v>
      </c>
      <c r="Q201" s="78">
        <v>8.0000000000000004E-4</v>
      </c>
      <c r="R201" s="78">
        <v>1E-4</v>
      </c>
      <c r="W201" s="101"/>
    </row>
    <row r="202" spans="2:23">
      <c r="B202" t="s">
        <v>3621</v>
      </c>
      <c r="C202" t="s">
        <v>3445</v>
      </c>
      <c r="D202" t="s">
        <v>3622</v>
      </c>
      <c r="E202"/>
      <c r="F202" t="s">
        <v>334</v>
      </c>
      <c r="G202" s="95">
        <v>44885</v>
      </c>
      <c r="H202" t="s">
        <v>2260</v>
      </c>
      <c r="I202" s="77">
        <v>2.19</v>
      </c>
      <c r="J202" t="s">
        <v>365</v>
      </c>
      <c r="K202" t="s">
        <v>102</v>
      </c>
      <c r="L202" s="78">
        <v>7.6799999999999993E-2</v>
      </c>
      <c r="M202" s="78">
        <v>8.4000000000000005E-2</v>
      </c>
      <c r="N202" s="77">
        <v>1970021.28</v>
      </c>
      <c r="O202" s="77">
        <v>99.26</v>
      </c>
      <c r="P202" s="77">
        <v>1955.443122528</v>
      </c>
      <c r="Q202" s="78">
        <v>6.4000000000000003E-3</v>
      </c>
      <c r="R202" s="78">
        <v>6.9999999999999999E-4</v>
      </c>
      <c r="W202" s="101"/>
    </row>
    <row r="203" spans="2:23">
      <c r="B203" t="s">
        <v>3621</v>
      </c>
      <c r="C203" t="s">
        <v>3445</v>
      </c>
      <c r="D203" t="s">
        <v>3623</v>
      </c>
      <c r="E203"/>
      <c r="F203" t="s">
        <v>334</v>
      </c>
      <c r="G203" s="95">
        <v>44906</v>
      </c>
      <c r="H203" t="s">
        <v>2260</v>
      </c>
      <c r="I203" s="77">
        <v>2.19</v>
      </c>
      <c r="J203" t="s">
        <v>365</v>
      </c>
      <c r="K203" t="s">
        <v>102</v>
      </c>
      <c r="L203" s="78">
        <v>7.6799999999999993E-2</v>
      </c>
      <c r="M203" s="78">
        <v>8.0699999999999994E-2</v>
      </c>
      <c r="N203" s="77">
        <v>5091.84</v>
      </c>
      <c r="O203" s="77">
        <v>100.02</v>
      </c>
      <c r="P203" s="77">
        <v>5.0928583679999999</v>
      </c>
      <c r="Q203" s="78">
        <v>0</v>
      </c>
      <c r="R203" s="78">
        <v>0</v>
      </c>
      <c r="W203" s="101"/>
    </row>
    <row r="204" spans="2:23">
      <c r="B204" t="s">
        <v>3621</v>
      </c>
      <c r="C204" t="s">
        <v>3445</v>
      </c>
      <c r="D204" t="s">
        <v>3624</v>
      </c>
      <c r="E204"/>
      <c r="F204" t="s">
        <v>334</v>
      </c>
      <c r="G204" s="95">
        <v>44991</v>
      </c>
      <c r="H204" t="s">
        <v>2260</v>
      </c>
      <c r="I204" s="77">
        <v>2.19</v>
      </c>
      <c r="J204" t="s">
        <v>365</v>
      </c>
      <c r="K204" t="s">
        <v>102</v>
      </c>
      <c r="L204" s="78">
        <v>7.6799999999999993E-2</v>
      </c>
      <c r="M204" s="78">
        <v>7.6600000000000001E-2</v>
      </c>
      <c r="N204" s="77">
        <v>251820.66</v>
      </c>
      <c r="O204" s="77">
        <v>100.76</v>
      </c>
      <c r="P204" s="77">
        <v>253.73449701600001</v>
      </c>
      <c r="Q204" s="78">
        <v>8.0000000000000004E-4</v>
      </c>
      <c r="R204" s="78">
        <v>1E-4</v>
      </c>
      <c r="W204" s="101"/>
    </row>
    <row r="205" spans="2:23">
      <c r="B205" t="s">
        <v>3457</v>
      </c>
      <c r="C205" t="s">
        <v>3445</v>
      </c>
      <c r="D205" t="s">
        <v>3625</v>
      </c>
      <c r="E205"/>
      <c r="F205" t="s">
        <v>334</v>
      </c>
      <c r="G205" s="95">
        <v>40742</v>
      </c>
      <c r="H205" t="s">
        <v>2260</v>
      </c>
      <c r="I205" s="77">
        <v>5.29</v>
      </c>
      <c r="J205" t="s">
        <v>365</v>
      </c>
      <c r="K205" t="s">
        <v>102</v>
      </c>
      <c r="L205" s="78">
        <v>0.06</v>
      </c>
      <c r="M205" s="78">
        <v>1.8100000000000002E-2</v>
      </c>
      <c r="N205" s="77">
        <v>1943255.93</v>
      </c>
      <c r="O205" s="77">
        <v>143.29</v>
      </c>
      <c r="P205" s="77">
        <v>2784.4914220969999</v>
      </c>
      <c r="Q205" s="78">
        <v>9.1000000000000004E-3</v>
      </c>
      <c r="R205" s="78">
        <v>1.1000000000000001E-3</v>
      </c>
      <c r="W205" s="101"/>
    </row>
    <row r="206" spans="2:23">
      <c r="B206" t="s">
        <v>3457</v>
      </c>
      <c r="C206" t="s">
        <v>3445</v>
      </c>
      <c r="D206" t="s">
        <v>3626</v>
      </c>
      <c r="E206"/>
      <c r="F206" t="s">
        <v>334</v>
      </c>
      <c r="G206" s="95">
        <v>42201</v>
      </c>
      <c r="H206" t="s">
        <v>2260</v>
      </c>
      <c r="I206" s="77">
        <v>4.88</v>
      </c>
      <c r="J206" t="s">
        <v>365</v>
      </c>
      <c r="K206" t="s">
        <v>102</v>
      </c>
      <c r="L206" s="78">
        <v>4.2000000000000003E-2</v>
      </c>
      <c r="M206" s="78">
        <v>3.0599999999999999E-2</v>
      </c>
      <c r="N206" s="77">
        <v>136980.81</v>
      </c>
      <c r="O206" s="77">
        <v>118.07</v>
      </c>
      <c r="P206" s="77">
        <v>161.733242367</v>
      </c>
      <c r="Q206" s="78">
        <v>5.0000000000000001E-4</v>
      </c>
      <c r="R206" s="78">
        <v>1E-4</v>
      </c>
      <c r="W206" s="101"/>
    </row>
    <row r="207" spans="2:23">
      <c r="B207" t="s">
        <v>3627</v>
      </c>
      <c r="C207" t="s">
        <v>3445</v>
      </c>
      <c r="D207" t="s">
        <v>3628</v>
      </c>
      <c r="E207"/>
      <c r="F207" t="s">
        <v>614</v>
      </c>
      <c r="G207" s="95">
        <v>42242</v>
      </c>
      <c r="H207" t="s">
        <v>150</v>
      </c>
      <c r="I207" s="77">
        <v>3.16</v>
      </c>
      <c r="J207" t="s">
        <v>112</v>
      </c>
      <c r="K207" t="s">
        <v>102</v>
      </c>
      <c r="L207" s="78">
        <v>2.3599999999999999E-2</v>
      </c>
      <c r="M207" s="78">
        <v>2.98E-2</v>
      </c>
      <c r="N207" s="77">
        <v>1135908.27</v>
      </c>
      <c r="O207" s="77">
        <v>108.41</v>
      </c>
      <c r="P207" s="77">
        <v>1231.4381555069999</v>
      </c>
      <c r="Q207" s="78">
        <v>4.0000000000000001E-3</v>
      </c>
      <c r="R207" s="78">
        <v>5.0000000000000001E-4</v>
      </c>
      <c r="W207" s="101"/>
    </row>
    <row r="208" spans="2:23">
      <c r="B208" t="s">
        <v>3629</v>
      </c>
      <c r="C208" t="s">
        <v>3445</v>
      </c>
      <c r="D208" t="s">
        <v>3630</v>
      </c>
      <c r="E208"/>
      <c r="F208" t="s">
        <v>334</v>
      </c>
      <c r="G208" s="95">
        <v>42474</v>
      </c>
      <c r="H208" t="s">
        <v>2260</v>
      </c>
      <c r="I208" s="77">
        <v>0.51</v>
      </c>
      <c r="J208" t="s">
        <v>127</v>
      </c>
      <c r="K208" t="s">
        <v>102</v>
      </c>
      <c r="L208" s="78">
        <v>3.1800000000000002E-2</v>
      </c>
      <c r="M208" s="78">
        <v>7.3400000000000007E-2</v>
      </c>
      <c r="N208" s="77">
        <v>174976.84</v>
      </c>
      <c r="O208" s="77">
        <v>98.15</v>
      </c>
      <c r="P208" s="77">
        <v>171.73976845999999</v>
      </c>
      <c r="Q208" s="78">
        <v>5.9999999999999995E-4</v>
      </c>
      <c r="R208" s="78">
        <v>1E-4</v>
      </c>
      <c r="W208" s="101"/>
    </row>
    <row r="209" spans="2:23">
      <c r="B209" t="s">
        <v>3629</v>
      </c>
      <c r="C209" t="s">
        <v>3445</v>
      </c>
      <c r="D209" t="s">
        <v>3631</v>
      </c>
      <c r="E209"/>
      <c r="F209" t="s">
        <v>334</v>
      </c>
      <c r="G209" s="95">
        <v>42562</v>
      </c>
      <c r="H209" t="s">
        <v>2260</v>
      </c>
      <c r="I209" s="77">
        <v>1.5</v>
      </c>
      <c r="J209" t="s">
        <v>127</v>
      </c>
      <c r="K209" t="s">
        <v>102</v>
      </c>
      <c r="L209" s="78">
        <v>3.3700000000000001E-2</v>
      </c>
      <c r="M209" s="78">
        <v>6.7400000000000002E-2</v>
      </c>
      <c r="N209" s="77">
        <v>90184.81</v>
      </c>
      <c r="O209" s="77">
        <v>95.45</v>
      </c>
      <c r="P209" s="77">
        <v>86.081401145000001</v>
      </c>
      <c r="Q209" s="78">
        <v>2.9999999999999997E-4</v>
      </c>
      <c r="R209" s="78">
        <v>0</v>
      </c>
      <c r="W209" s="101"/>
    </row>
    <row r="210" spans="2:23">
      <c r="B210" t="s">
        <v>3629</v>
      </c>
      <c r="C210" t="s">
        <v>3445</v>
      </c>
      <c r="D210" t="s">
        <v>3632</v>
      </c>
      <c r="E210"/>
      <c r="F210" t="s">
        <v>334</v>
      </c>
      <c r="G210" s="95">
        <v>42474</v>
      </c>
      <c r="H210" t="s">
        <v>2260</v>
      </c>
      <c r="I210" s="77">
        <v>0.51</v>
      </c>
      <c r="J210" t="s">
        <v>127</v>
      </c>
      <c r="K210" t="s">
        <v>102</v>
      </c>
      <c r="L210" s="78">
        <v>6.8500000000000005E-2</v>
      </c>
      <c r="M210" s="78">
        <v>6.6000000000000003E-2</v>
      </c>
      <c r="N210" s="77">
        <v>170183.86</v>
      </c>
      <c r="O210" s="77">
        <v>100.48</v>
      </c>
      <c r="P210" s="77">
        <v>171.00074252799999</v>
      </c>
      <c r="Q210" s="78">
        <v>5.9999999999999995E-4</v>
      </c>
      <c r="R210" s="78">
        <v>1E-4</v>
      </c>
      <c r="W210" s="101"/>
    </row>
    <row r="211" spans="2:23">
      <c r="B211" t="s">
        <v>3629</v>
      </c>
      <c r="C211" t="s">
        <v>3445</v>
      </c>
      <c r="D211" t="s">
        <v>3633</v>
      </c>
      <c r="E211"/>
      <c r="F211" t="s">
        <v>334</v>
      </c>
      <c r="G211" s="95">
        <v>42521</v>
      </c>
      <c r="H211" t="s">
        <v>2260</v>
      </c>
      <c r="I211" s="77">
        <v>1.51</v>
      </c>
      <c r="J211" t="s">
        <v>127</v>
      </c>
      <c r="K211" t="s">
        <v>102</v>
      </c>
      <c r="L211" s="78">
        <v>2.3E-2</v>
      </c>
      <c r="M211" s="78">
        <v>3.7499999999999999E-2</v>
      </c>
      <c r="N211" s="77">
        <v>112673.2</v>
      </c>
      <c r="O211" s="77">
        <v>109.99</v>
      </c>
      <c r="P211" s="77">
        <v>123.92925268</v>
      </c>
      <c r="Q211" s="78">
        <v>4.0000000000000002E-4</v>
      </c>
      <c r="R211" s="78">
        <v>0</v>
      </c>
      <c r="W211" s="101"/>
    </row>
    <row r="212" spans="2:23">
      <c r="B212" t="s">
        <v>3629</v>
      </c>
      <c r="C212" t="s">
        <v>3445</v>
      </c>
      <c r="D212" t="s">
        <v>3634</v>
      </c>
      <c r="E212"/>
      <c r="F212" t="s">
        <v>334</v>
      </c>
      <c r="G212" s="95">
        <v>42710</v>
      </c>
      <c r="H212" t="s">
        <v>2260</v>
      </c>
      <c r="I212" s="77">
        <v>1.66</v>
      </c>
      <c r="J212" t="s">
        <v>127</v>
      </c>
      <c r="K212" t="s">
        <v>102</v>
      </c>
      <c r="L212" s="78">
        <v>3.8399999999999997E-2</v>
      </c>
      <c r="M212" s="78">
        <v>6.6400000000000001E-2</v>
      </c>
      <c r="N212" s="77">
        <v>59394.94</v>
      </c>
      <c r="O212" s="77">
        <v>95.89</v>
      </c>
      <c r="P212" s="77">
        <v>56.953807965999999</v>
      </c>
      <c r="Q212" s="78">
        <v>2.0000000000000001E-4</v>
      </c>
      <c r="R212" s="78">
        <v>0</v>
      </c>
      <c r="W212" s="101"/>
    </row>
    <row r="213" spans="2:23">
      <c r="B213" t="s">
        <v>3629</v>
      </c>
      <c r="C213" t="s">
        <v>3445</v>
      </c>
      <c r="D213" t="s">
        <v>3635</v>
      </c>
      <c r="E213"/>
      <c r="F213" t="s">
        <v>334</v>
      </c>
      <c r="G213" s="95">
        <v>42717</v>
      </c>
      <c r="H213" t="s">
        <v>2260</v>
      </c>
      <c r="I213" s="77">
        <v>1.66</v>
      </c>
      <c r="J213" t="s">
        <v>127</v>
      </c>
      <c r="K213" t="s">
        <v>102</v>
      </c>
      <c r="L213" s="78">
        <v>3.85E-2</v>
      </c>
      <c r="M213" s="78">
        <v>6.6500000000000004E-2</v>
      </c>
      <c r="N213" s="77">
        <v>19866.37</v>
      </c>
      <c r="O213" s="77">
        <v>95.91</v>
      </c>
      <c r="P213" s="77">
        <v>19.053835466999999</v>
      </c>
      <c r="Q213" s="78">
        <v>1E-4</v>
      </c>
      <c r="R213" s="78">
        <v>0</v>
      </c>
      <c r="W213" s="101"/>
    </row>
    <row r="214" spans="2:23">
      <c r="B214" t="s">
        <v>3636</v>
      </c>
      <c r="C214" t="s">
        <v>3401</v>
      </c>
      <c r="D214" t="s">
        <v>3637</v>
      </c>
      <c r="E214"/>
      <c r="F214" t="s">
        <v>607</v>
      </c>
      <c r="G214" s="95">
        <v>41639</v>
      </c>
      <c r="H214" t="s">
        <v>209</v>
      </c>
      <c r="I214" s="77">
        <v>0.25</v>
      </c>
      <c r="J214" t="s">
        <v>793</v>
      </c>
      <c r="K214" t="s">
        <v>102</v>
      </c>
      <c r="L214" s="78">
        <v>3.6999999999999998E-2</v>
      </c>
      <c r="M214" s="78">
        <v>6.4899999999999999E-2</v>
      </c>
      <c r="N214" s="77">
        <v>426010.63</v>
      </c>
      <c r="O214" s="77">
        <v>111.6</v>
      </c>
      <c r="P214" s="77">
        <v>475.42786308000001</v>
      </c>
      <c r="Q214" s="78">
        <v>1.6000000000000001E-3</v>
      </c>
      <c r="R214" s="78">
        <v>2.0000000000000001E-4</v>
      </c>
      <c r="W214" s="101"/>
    </row>
    <row r="215" spans="2:23">
      <c r="B215" t="s">
        <v>3636</v>
      </c>
      <c r="C215" t="s">
        <v>3401</v>
      </c>
      <c r="D215" t="s">
        <v>3638</v>
      </c>
      <c r="E215"/>
      <c r="F215" t="s">
        <v>607</v>
      </c>
      <c r="G215" s="95">
        <v>42004</v>
      </c>
      <c r="H215" t="s">
        <v>209</v>
      </c>
      <c r="I215" s="77">
        <v>0.72</v>
      </c>
      <c r="J215" t="s">
        <v>793</v>
      </c>
      <c r="K215" t="s">
        <v>102</v>
      </c>
      <c r="L215" s="78">
        <v>3.6999999999999998E-2</v>
      </c>
      <c r="M215" s="78">
        <v>0.10349999999999999</v>
      </c>
      <c r="N215" s="77">
        <v>284007.09000000003</v>
      </c>
      <c r="O215" s="77">
        <v>107.51</v>
      </c>
      <c r="P215" s="77">
        <v>305.33602245899999</v>
      </c>
      <c r="Q215" s="78">
        <v>1E-3</v>
      </c>
      <c r="R215" s="78">
        <v>1E-4</v>
      </c>
      <c r="W215" s="101"/>
    </row>
    <row r="216" spans="2:23">
      <c r="B216" t="s">
        <v>3636</v>
      </c>
      <c r="C216" t="s">
        <v>3401</v>
      </c>
      <c r="D216" t="s">
        <v>3639</v>
      </c>
      <c r="E216"/>
      <c r="F216" t="s">
        <v>607</v>
      </c>
      <c r="G216" s="95">
        <v>42759</v>
      </c>
      <c r="H216" t="s">
        <v>209</v>
      </c>
      <c r="I216" s="77">
        <v>1.71</v>
      </c>
      <c r="J216" t="s">
        <v>793</v>
      </c>
      <c r="K216" t="s">
        <v>102</v>
      </c>
      <c r="L216" s="78">
        <v>3.8800000000000001E-2</v>
      </c>
      <c r="M216" s="78">
        <v>5.5800000000000002E-2</v>
      </c>
      <c r="N216" s="77">
        <v>473664.8</v>
      </c>
      <c r="O216" s="77">
        <v>98.92</v>
      </c>
      <c r="P216" s="77">
        <v>468.54922016</v>
      </c>
      <c r="Q216" s="78">
        <v>1.5E-3</v>
      </c>
      <c r="R216" s="78">
        <v>2.0000000000000001E-4</v>
      </c>
      <c r="W216" s="101"/>
    </row>
    <row r="217" spans="2:23">
      <c r="B217" t="s">
        <v>3636</v>
      </c>
      <c r="C217" t="s">
        <v>3401</v>
      </c>
      <c r="D217" t="s">
        <v>3640</v>
      </c>
      <c r="E217"/>
      <c r="F217" t="s">
        <v>607</v>
      </c>
      <c r="G217" s="95">
        <v>42759</v>
      </c>
      <c r="H217" t="s">
        <v>209</v>
      </c>
      <c r="I217" s="77">
        <v>1.65</v>
      </c>
      <c r="J217" t="s">
        <v>793</v>
      </c>
      <c r="K217" t="s">
        <v>102</v>
      </c>
      <c r="L217" s="78">
        <v>7.0499999999999993E-2</v>
      </c>
      <c r="M217" s="78">
        <v>7.1900000000000006E-2</v>
      </c>
      <c r="N217" s="77">
        <v>473664.8</v>
      </c>
      <c r="O217" s="77">
        <v>102.8</v>
      </c>
      <c r="P217" s="77">
        <v>486.92741439999998</v>
      </c>
      <c r="Q217" s="78">
        <v>1.6000000000000001E-3</v>
      </c>
      <c r="R217" s="78">
        <v>2.0000000000000001E-4</v>
      </c>
      <c r="W217" s="101"/>
    </row>
    <row r="218" spans="2:23">
      <c r="B218" t="s">
        <v>3641</v>
      </c>
      <c r="C218" t="s">
        <v>3401</v>
      </c>
      <c r="D218" t="s">
        <v>3642</v>
      </c>
      <c r="E218"/>
      <c r="F218" t="s">
        <v>614</v>
      </c>
      <c r="G218" s="95">
        <v>43256</v>
      </c>
      <c r="H218" t="s">
        <v>150</v>
      </c>
      <c r="I218" s="77">
        <v>5.4</v>
      </c>
      <c r="J218" t="s">
        <v>716</v>
      </c>
      <c r="K218" t="s">
        <v>102</v>
      </c>
      <c r="L218" s="78">
        <v>0.04</v>
      </c>
      <c r="M218" s="78">
        <v>3.4099999999999998E-2</v>
      </c>
      <c r="N218" s="77">
        <v>1128119.02</v>
      </c>
      <c r="O218" s="77">
        <v>114.71</v>
      </c>
      <c r="P218" s="77">
        <v>1294.065327842</v>
      </c>
      <c r="Q218" s="78">
        <v>4.1999999999999997E-3</v>
      </c>
      <c r="R218" s="78">
        <v>5.0000000000000001E-4</v>
      </c>
      <c r="W218" s="101"/>
    </row>
    <row r="219" spans="2:23">
      <c r="B219" t="s">
        <v>3641</v>
      </c>
      <c r="C219" t="s">
        <v>3401</v>
      </c>
      <c r="D219" t="s">
        <v>3643</v>
      </c>
      <c r="E219"/>
      <c r="F219" t="s">
        <v>614</v>
      </c>
      <c r="G219" s="95">
        <v>43705</v>
      </c>
      <c r="H219" t="s">
        <v>150</v>
      </c>
      <c r="I219" s="77">
        <v>5.4</v>
      </c>
      <c r="J219" t="s">
        <v>716</v>
      </c>
      <c r="K219" t="s">
        <v>102</v>
      </c>
      <c r="L219" s="78">
        <v>0.04</v>
      </c>
      <c r="M219" s="78">
        <v>3.4700000000000002E-2</v>
      </c>
      <c r="N219" s="77">
        <v>68662.5</v>
      </c>
      <c r="O219" s="77">
        <v>113.11</v>
      </c>
      <c r="P219" s="77">
        <v>77.664153749999997</v>
      </c>
      <c r="Q219" s="78">
        <v>2.9999999999999997E-4</v>
      </c>
      <c r="R219" s="78">
        <v>0</v>
      </c>
      <c r="W219" s="101"/>
    </row>
    <row r="220" spans="2:23">
      <c r="B220" t="s">
        <v>3644</v>
      </c>
      <c r="C220" t="s">
        <v>3401</v>
      </c>
      <c r="D220" t="s">
        <v>3645</v>
      </c>
      <c r="E220"/>
      <c r="F220" t="s">
        <v>614</v>
      </c>
      <c r="G220" s="95">
        <v>42432</v>
      </c>
      <c r="H220" t="s">
        <v>150</v>
      </c>
      <c r="I220" s="77">
        <v>4.5199999999999996</v>
      </c>
      <c r="J220" t="s">
        <v>716</v>
      </c>
      <c r="K220" t="s">
        <v>102</v>
      </c>
      <c r="L220" s="78">
        <v>2.5399999999999999E-2</v>
      </c>
      <c r="M220" s="78">
        <v>2.07E-2</v>
      </c>
      <c r="N220" s="77">
        <v>701427.55</v>
      </c>
      <c r="O220" s="77">
        <v>115.28</v>
      </c>
      <c r="P220" s="77">
        <v>808.60567963999995</v>
      </c>
      <c r="Q220" s="78">
        <v>2.5999999999999999E-3</v>
      </c>
      <c r="R220" s="78">
        <v>2.9999999999999997E-4</v>
      </c>
      <c r="W220" s="101"/>
    </row>
    <row r="221" spans="2:23">
      <c r="B221" t="s">
        <v>3646</v>
      </c>
      <c r="C221" t="s">
        <v>3445</v>
      </c>
      <c r="D221" t="s">
        <v>3647</v>
      </c>
      <c r="E221"/>
      <c r="F221" t="s">
        <v>614</v>
      </c>
      <c r="G221" s="95">
        <v>45015</v>
      </c>
      <c r="H221" t="s">
        <v>150</v>
      </c>
      <c r="I221" s="77">
        <v>5.43</v>
      </c>
      <c r="J221" t="s">
        <v>379</v>
      </c>
      <c r="K221" t="s">
        <v>102</v>
      </c>
      <c r="L221" s="78">
        <v>4.5499999999999999E-2</v>
      </c>
      <c r="M221" s="78">
        <v>3.44E-2</v>
      </c>
      <c r="N221" s="77">
        <v>2738949.16</v>
      </c>
      <c r="O221" s="77">
        <v>106.62</v>
      </c>
      <c r="P221" s="77">
        <v>2920.2675943919999</v>
      </c>
      <c r="Q221" s="78">
        <v>9.4999999999999998E-3</v>
      </c>
      <c r="R221" s="78">
        <v>1.1000000000000001E-3</v>
      </c>
      <c r="W221" s="101"/>
    </row>
    <row r="222" spans="2:23">
      <c r="B222" t="s">
        <v>3648</v>
      </c>
      <c r="C222" t="s">
        <v>3445</v>
      </c>
      <c r="D222" t="s">
        <v>3649</v>
      </c>
      <c r="E222"/>
      <c r="F222" t="s">
        <v>607</v>
      </c>
      <c r="G222" s="95">
        <v>42516</v>
      </c>
      <c r="H222" t="s">
        <v>209</v>
      </c>
      <c r="I222" s="77">
        <v>3.43</v>
      </c>
      <c r="J222" t="s">
        <v>379</v>
      </c>
      <c r="K222" t="s">
        <v>102</v>
      </c>
      <c r="L222" s="78">
        <v>2.3300000000000001E-2</v>
      </c>
      <c r="M222" s="78">
        <v>3.27E-2</v>
      </c>
      <c r="N222" s="77">
        <v>889897</v>
      </c>
      <c r="O222" s="77">
        <v>109.44</v>
      </c>
      <c r="P222" s="77">
        <v>973.90327679999996</v>
      </c>
      <c r="Q222" s="78">
        <v>3.2000000000000002E-3</v>
      </c>
      <c r="R222" s="78">
        <v>4.0000000000000002E-4</v>
      </c>
      <c r="W222" s="101"/>
    </row>
    <row r="223" spans="2:23">
      <c r="B223" t="s">
        <v>3650</v>
      </c>
      <c r="C223" t="s">
        <v>3445</v>
      </c>
      <c r="D223" t="s">
        <v>3651</v>
      </c>
      <c r="E223"/>
      <c r="F223" t="s">
        <v>614</v>
      </c>
      <c r="G223" s="95">
        <v>42794</v>
      </c>
      <c r="H223" t="s">
        <v>150</v>
      </c>
      <c r="I223" s="77">
        <v>5.33</v>
      </c>
      <c r="J223" t="s">
        <v>716</v>
      </c>
      <c r="K223" t="s">
        <v>102</v>
      </c>
      <c r="L223" s="78">
        <v>2.9000000000000001E-2</v>
      </c>
      <c r="M223" s="78">
        <v>2.2599999999999999E-2</v>
      </c>
      <c r="N223" s="77">
        <v>1826872.97</v>
      </c>
      <c r="O223" s="77">
        <v>116.64</v>
      </c>
      <c r="P223" s="77">
        <v>2130.8646322079999</v>
      </c>
      <c r="Q223" s="78">
        <v>7.0000000000000001E-3</v>
      </c>
      <c r="R223" s="78">
        <v>8.0000000000000004E-4</v>
      </c>
      <c r="W223" s="101"/>
    </row>
    <row r="224" spans="2:23">
      <c r="B224" t="s">
        <v>3652</v>
      </c>
      <c r="C224" t="s">
        <v>3401</v>
      </c>
      <c r="D224" t="s">
        <v>3653</v>
      </c>
      <c r="E224"/>
      <c r="F224" t="s">
        <v>334</v>
      </c>
      <c r="G224" s="95">
        <v>43842</v>
      </c>
      <c r="H224" t="s">
        <v>2260</v>
      </c>
      <c r="I224" s="77">
        <v>0.28000000000000003</v>
      </c>
      <c r="J224" t="s">
        <v>127</v>
      </c>
      <c r="K224" t="s">
        <v>102</v>
      </c>
      <c r="L224" s="78">
        <v>2.0799999999999999E-2</v>
      </c>
      <c r="M224" s="78">
        <v>6.6799999999999998E-2</v>
      </c>
      <c r="N224" s="77">
        <v>188931.06</v>
      </c>
      <c r="O224" s="77">
        <v>99.19</v>
      </c>
      <c r="P224" s="77">
        <v>187.40071841400001</v>
      </c>
      <c r="Q224" s="78">
        <v>5.9999999999999995E-4</v>
      </c>
      <c r="R224" s="78">
        <v>1E-4</v>
      </c>
      <c r="W224" s="101"/>
    </row>
    <row r="225" spans="2:23">
      <c r="B225" t="s">
        <v>3654</v>
      </c>
      <c r="C225" t="s">
        <v>3401</v>
      </c>
      <c r="D225" t="s">
        <v>3655</v>
      </c>
      <c r="E225"/>
      <c r="F225" t="s">
        <v>983</v>
      </c>
      <c r="G225" s="95">
        <v>44550</v>
      </c>
      <c r="H225" t="s">
        <v>2260</v>
      </c>
      <c r="I225" s="77">
        <v>5.0999999999999996</v>
      </c>
      <c r="J225" t="s">
        <v>365</v>
      </c>
      <c r="K225" t="s">
        <v>102</v>
      </c>
      <c r="L225" s="78">
        <v>7.85E-2</v>
      </c>
      <c r="M225" s="78">
        <v>8.2699999999999996E-2</v>
      </c>
      <c r="N225" s="77">
        <v>1791823.39</v>
      </c>
      <c r="O225" s="77">
        <v>98.88</v>
      </c>
      <c r="P225" s="77">
        <v>1771.7549680320001</v>
      </c>
      <c r="Q225" s="78">
        <v>5.7999999999999996E-3</v>
      </c>
      <c r="R225" s="78">
        <v>6.9999999999999999E-4</v>
      </c>
      <c r="W225" s="101"/>
    </row>
    <row r="226" spans="2:23">
      <c r="B226" t="s">
        <v>3656</v>
      </c>
      <c r="C226" t="s">
        <v>3401</v>
      </c>
      <c r="D226" t="s">
        <v>3657</v>
      </c>
      <c r="E226"/>
      <c r="F226" t="s">
        <v>672</v>
      </c>
      <c r="G226" s="95">
        <v>43920</v>
      </c>
      <c r="H226" t="s">
        <v>150</v>
      </c>
      <c r="I226" s="77">
        <v>4.3499999999999996</v>
      </c>
      <c r="J226" t="s">
        <v>132</v>
      </c>
      <c r="K226" t="s">
        <v>102</v>
      </c>
      <c r="L226" s="78">
        <v>4.8899999999999999E-2</v>
      </c>
      <c r="M226" s="78">
        <v>5.5500000000000001E-2</v>
      </c>
      <c r="N226" s="77">
        <v>1179966.93</v>
      </c>
      <c r="O226" s="77">
        <v>98.61</v>
      </c>
      <c r="P226" s="77">
        <v>1163.565389673</v>
      </c>
      <c r="Q226" s="78">
        <v>3.8E-3</v>
      </c>
      <c r="R226" s="78">
        <v>4.0000000000000002E-4</v>
      </c>
      <c r="W226" s="101"/>
    </row>
    <row r="227" spans="2:23">
      <c r="B227" t="s">
        <v>3656</v>
      </c>
      <c r="C227" t="s">
        <v>3401</v>
      </c>
      <c r="D227" t="s">
        <v>3658</v>
      </c>
      <c r="E227"/>
      <c r="F227" t="s">
        <v>672</v>
      </c>
      <c r="G227" s="95">
        <v>44068</v>
      </c>
      <c r="H227" t="s">
        <v>150</v>
      </c>
      <c r="I227" s="77">
        <v>4.3099999999999996</v>
      </c>
      <c r="J227" t="s">
        <v>132</v>
      </c>
      <c r="K227" t="s">
        <v>102</v>
      </c>
      <c r="L227" s="78">
        <v>4.5100000000000001E-2</v>
      </c>
      <c r="M227" s="78">
        <v>6.7199999999999996E-2</v>
      </c>
      <c r="N227" s="77">
        <v>1462360.11</v>
      </c>
      <c r="O227" s="77">
        <v>92.36</v>
      </c>
      <c r="P227" s="77">
        <v>1350.635797596</v>
      </c>
      <c r="Q227" s="78">
        <v>4.4000000000000003E-3</v>
      </c>
      <c r="R227" s="78">
        <v>5.0000000000000001E-4</v>
      </c>
      <c r="W227" s="101"/>
    </row>
    <row r="228" spans="2:23">
      <c r="B228" t="s">
        <v>3656</v>
      </c>
      <c r="C228" t="s">
        <v>3401</v>
      </c>
      <c r="D228" t="s">
        <v>3659</v>
      </c>
      <c r="E228"/>
      <c r="F228" t="s">
        <v>672</v>
      </c>
      <c r="G228" s="95">
        <v>44160</v>
      </c>
      <c r="H228" t="s">
        <v>150</v>
      </c>
      <c r="I228" s="77">
        <v>4.18</v>
      </c>
      <c r="J228" t="s">
        <v>132</v>
      </c>
      <c r="K228" t="s">
        <v>102</v>
      </c>
      <c r="L228" s="78">
        <v>4.5499999999999999E-2</v>
      </c>
      <c r="M228" s="78">
        <v>8.7400000000000005E-2</v>
      </c>
      <c r="N228" s="77">
        <v>1343111.44</v>
      </c>
      <c r="O228" s="77">
        <v>85.47</v>
      </c>
      <c r="P228" s="77">
        <v>1147.9573477680001</v>
      </c>
      <c r="Q228" s="78">
        <v>3.8E-3</v>
      </c>
      <c r="R228" s="78">
        <v>4.0000000000000002E-4</v>
      </c>
      <c r="W228" s="101"/>
    </row>
    <row r="229" spans="2:23">
      <c r="B229" t="s">
        <v>3656</v>
      </c>
      <c r="C229" t="s">
        <v>3401</v>
      </c>
      <c r="D229" t="s">
        <v>3660</v>
      </c>
      <c r="E229"/>
      <c r="F229" t="s">
        <v>672</v>
      </c>
      <c r="G229" s="95">
        <v>44636</v>
      </c>
      <c r="H229" t="s">
        <v>150</v>
      </c>
      <c r="I229" s="77">
        <v>4.74</v>
      </c>
      <c r="J229" t="s">
        <v>132</v>
      </c>
      <c r="K229" t="s">
        <v>102</v>
      </c>
      <c r="L229" s="78">
        <v>4.2799999999999998E-2</v>
      </c>
      <c r="M229" s="78">
        <v>7.4499999999999997E-2</v>
      </c>
      <c r="N229" s="77">
        <v>1055181.98</v>
      </c>
      <c r="O229" s="77">
        <v>87.62</v>
      </c>
      <c r="P229" s="77">
        <v>924.55045087600001</v>
      </c>
      <c r="Q229" s="78">
        <v>3.0000000000000001E-3</v>
      </c>
      <c r="R229" s="78">
        <v>4.0000000000000002E-4</v>
      </c>
      <c r="W229" s="101"/>
    </row>
    <row r="230" spans="2:23">
      <c r="B230" t="s">
        <v>3656</v>
      </c>
      <c r="C230" t="s">
        <v>3401</v>
      </c>
      <c r="D230" t="s">
        <v>3661</v>
      </c>
      <c r="E230"/>
      <c r="F230" t="s">
        <v>672</v>
      </c>
      <c r="G230" s="95">
        <v>44722</v>
      </c>
      <c r="H230" t="s">
        <v>150</v>
      </c>
      <c r="I230" s="77">
        <v>4.6900000000000004</v>
      </c>
      <c r="J230" t="s">
        <v>132</v>
      </c>
      <c r="K230" t="s">
        <v>102</v>
      </c>
      <c r="L230" s="78">
        <v>5.28E-2</v>
      </c>
      <c r="M230" s="78">
        <v>6.9900000000000004E-2</v>
      </c>
      <c r="N230" s="77">
        <v>1685381.66</v>
      </c>
      <c r="O230" s="77">
        <v>94.08</v>
      </c>
      <c r="P230" s="77">
        <v>1585.607065728</v>
      </c>
      <c r="Q230" s="78">
        <v>5.1999999999999998E-3</v>
      </c>
      <c r="R230" s="78">
        <v>5.9999999999999995E-4</v>
      </c>
      <c r="W230" s="101"/>
    </row>
    <row r="231" spans="2:23">
      <c r="B231" t="s">
        <v>3656</v>
      </c>
      <c r="C231" t="s">
        <v>3401</v>
      </c>
      <c r="D231" t="s">
        <v>3662</v>
      </c>
      <c r="E231"/>
      <c r="F231" t="s">
        <v>672</v>
      </c>
      <c r="G231" s="95">
        <v>44816</v>
      </c>
      <c r="H231" t="s">
        <v>150</v>
      </c>
      <c r="I231" s="77">
        <v>4.63</v>
      </c>
      <c r="J231" t="s">
        <v>132</v>
      </c>
      <c r="K231" t="s">
        <v>102</v>
      </c>
      <c r="L231" s="78">
        <v>5.6000000000000001E-2</v>
      </c>
      <c r="M231" s="78">
        <v>7.9200000000000007E-2</v>
      </c>
      <c r="N231" s="77">
        <v>2082465.23</v>
      </c>
      <c r="O231" s="77">
        <v>91.84</v>
      </c>
      <c r="P231" s="77">
        <v>1912.5360672320001</v>
      </c>
      <c r="Q231" s="78">
        <v>6.1999999999999998E-3</v>
      </c>
      <c r="R231" s="78">
        <v>6.9999999999999999E-4</v>
      </c>
      <c r="W231" s="101"/>
    </row>
    <row r="232" spans="2:23">
      <c r="B232" t="s">
        <v>3656</v>
      </c>
      <c r="C232" t="s">
        <v>3401</v>
      </c>
      <c r="D232" t="s">
        <v>3663</v>
      </c>
      <c r="E232"/>
      <c r="F232" t="s">
        <v>672</v>
      </c>
      <c r="G232" s="95">
        <v>44880</v>
      </c>
      <c r="H232" t="s">
        <v>150</v>
      </c>
      <c r="I232" s="77">
        <v>3.98</v>
      </c>
      <c r="J232" t="s">
        <v>132</v>
      </c>
      <c r="K232" t="s">
        <v>102</v>
      </c>
      <c r="L232" s="78">
        <v>7.2700000000000001E-2</v>
      </c>
      <c r="M232" s="78">
        <v>9.3100000000000002E-2</v>
      </c>
      <c r="N232" s="77">
        <v>1191021.3700000001</v>
      </c>
      <c r="O232" s="77">
        <v>94.73</v>
      </c>
      <c r="P232" s="77">
        <v>1128.254543801</v>
      </c>
      <c r="Q232" s="78">
        <v>3.7000000000000002E-3</v>
      </c>
      <c r="R232" s="78">
        <v>4.0000000000000002E-4</v>
      </c>
      <c r="W232" s="101"/>
    </row>
    <row r="233" spans="2:23">
      <c r="B233" t="s">
        <v>3656</v>
      </c>
      <c r="C233" t="s">
        <v>3401</v>
      </c>
      <c r="D233" t="s">
        <v>3664</v>
      </c>
      <c r="E233"/>
      <c r="F233" t="s">
        <v>672</v>
      </c>
      <c r="G233" s="95">
        <v>44976</v>
      </c>
      <c r="H233" t="s">
        <v>150</v>
      </c>
      <c r="I233" s="77">
        <v>4.6500000000000004</v>
      </c>
      <c r="J233" t="s">
        <v>132</v>
      </c>
      <c r="K233" t="s">
        <v>102</v>
      </c>
      <c r="L233" s="78">
        <v>6.2E-2</v>
      </c>
      <c r="M233" s="78">
        <v>6.5199999999999994E-2</v>
      </c>
      <c r="N233" s="77">
        <v>2034091.84</v>
      </c>
      <c r="O233" s="77">
        <v>100.48</v>
      </c>
      <c r="P233" s="77">
        <v>2043.855480832</v>
      </c>
      <c r="Q233" s="78">
        <v>6.7000000000000002E-3</v>
      </c>
      <c r="R233" s="78">
        <v>8.0000000000000004E-4</v>
      </c>
      <c r="W233" s="101"/>
    </row>
    <row r="234" spans="2:23">
      <c r="B234" t="s">
        <v>3656</v>
      </c>
      <c r="C234" t="s">
        <v>3401</v>
      </c>
      <c r="D234" t="s">
        <v>3665</v>
      </c>
      <c r="E234"/>
      <c r="F234" t="s">
        <v>672</v>
      </c>
      <c r="G234" s="95">
        <v>45056</v>
      </c>
      <c r="H234" t="s">
        <v>150</v>
      </c>
      <c r="I234" s="77">
        <v>4.6399999999999997</v>
      </c>
      <c r="J234" t="s">
        <v>132</v>
      </c>
      <c r="K234" t="s">
        <v>102</v>
      </c>
      <c r="L234" s="78">
        <v>6.3399999999999998E-2</v>
      </c>
      <c r="M234" s="78">
        <v>6.5600000000000006E-2</v>
      </c>
      <c r="N234" s="77">
        <v>2216791.06</v>
      </c>
      <c r="O234" s="77">
        <v>100.57</v>
      </c>
      <c r="P234" s="77">
        <v>2229.4267690420002</v>
      </c>
      <c r="Q234" s="78">
        <v>7.3000000000000001E-3</v>
      </c>
      <c r="R234" s="78">
        <v>8.9999999999999998E-4</v>
      </c>
      <c r="W234" s="101"/>
    </row>
    <row r="235" spans="2:23">
      <c r="B235" t="s">
        <v>3666</v>
      </c>
      <c r="C235" t="s">
        <v>3445</v>
      </c>
      <c r="D235" t="s">
        <v>3667</v>
      </c>
      <c r="E235"/>
      <c r="F235" t="s">
        <v>672</v>
      </c>
      <c r="G235" s="95">
        <v>45103</v>
      </c>
      <c r="H235" t="s">
        <v>150</v>
      </c>
      <c r="I235" s="77">
        <v>2.17</v>
      </c>
      <c r="J235" t="s">
        <v>127</v>
      </c>
      <c r="K235" t="s">
        <v>102</v>
      </c>
      <c r="L235" s="78">
        <v>6.7500000000000004E-2</v>
      </c>
      <c r="M235" s="78">
        <v>7.2499999999999995E-2</v>
      </c>
      <c r="N235" s="77">
        <v>1057930.22</v>
      </c>
      <c r="O235" s="77">
        <v>99.39</v>
      </c>
      <c r="P235" s="77">
        <v>1051.476845658</v>
      </c>
      <c r="Q235" s="78">
        <v>3.3999999999999998E-3</v>
      </c>
      <c r="R235" s="78">
        <v>4.0000000000000002E-4</v>
      </c>
      <c r="W235" s="101"/>
    </row>
    <row r="236" spans="2:23">
      <c r="B236" t="s">
        <v>3666</v>
      </c>
      <c r="C236" t="s">
        <v>3445</v>
      </c>
      <c r="D236" t="s">
        <v>3668</v>
      </c>
      <c r="E236"/>
      <c r="F236" t="s">
        <v>672</v>
      </c>
      <c r="G236" s="95">
        <v>45103</v>
      </c>
      <c r="H236" t="s">
        <v>150</v>
      </c>
      <c r="I236" s="77">
        <v>2.17</v>
      </c>
      <c r="J236" t="s">
        <v>127</v>
      </c>
      <c r="K236" t="s">
        <v>102</v>
      </c>
      <c r="L236" s="78">
        <v>6.7500000000000004E-2</v>
      </c>
      <c r="M236" s="78">
        <v>7.2400000000000006E-2</v>
      </c>
      <c r="N236" s="77">
        <v>287625.21999999997</v>
      </c>
      <c r="O236" s="77">
        <v>99.39</v>
      </c>
      <c r="P236" s="77">
        <v>285.87070615800002</v>
      </c>
      <c r="Q236" s="78">
        <v>8.9999999999999998E-4</v>
      </c>
      <c r="R236" s="78">
        <v>1E-4</v>
      </c>
      <c r="W236" s="101"/>
    </row>
    <row r="237" spans="2:23">
      <c r="B237" t="s">
        <v>3666</v>
      </c>
      <c r="C237" t="s">
        <v>3445</v>
      </c>
      <c r="D237" t="s">
        <v>3669</v>
      </c>
      <c r="E237"/>
      <c r="F237" t="s">
        <v>672</v>
      </c>
      <c r="G237" s="95">
        <v>45103</v>
      </c>
      <c r="H237" t="s">
        <v>150</v>
      </c>
      <c r="I237" s="77">
        <v>2.17</v>
      </c>
      <c r="J237" t="s">
        <v>127</v>
      </c>
      <c r="K237" t="s">
        <v>102</v>
      </c>
      <c r="L237" s="78">
        <v>6.7500000000000004E-2</v>
      </c>
      <c r="M237" s="78">
        <v>7.2400000000000006E-2</v>
      </c>
      <c r="N237" s="77">
        <v>413315.22</v>
      </c>
      <c r="O237" s="77">
        <v>99.39</v>
      </c>
      <c r="P237" s="77">
        <v>410.79399715800002</v>
      </c>
      <c r="Q237" s="78">
        <v>1.2999999999999999E-3</v>
      </c>
      <c r="R237" s="78">
        <v>2.0000000000000001E-4</v>
      </c>
      <c r="W237" s="101"/>
    </row>
    <row r="238" spans="2:23">
      <c r="B238" t="s">
        <v>3666</v>
      </c>
      <c r="C238" t="s">
        <v>3445</v>
      </c>
      <c r="D238" t="s">
        <v>3670</v>
      </c>
      <c r="E238"/>
      <c r="F238" t="s">
        <v>672</v>
      </c>
      <c r="G238" s="95">
        <v>45103</v>
      </c>
      <c r="H238" t="s">
        <v>150</v>
      </c>
      <c r="I238" s="77">
        <v>2.17</v>
      </c>
      <c r="J238" t="s">
        <v>127</v>
      </c>
      <c r="K238" t="s">
        <v>102</v>
      </c>
      <c r="L238" s="78">
        <v>6.7500000000000004E-2</v>
      </c>
      <c r="M238" s="78">
        <v>7.2400000000000006E-2</v>
      </c>
      <c r="N238" s="77">
        <v>418433.69</v>
      </c>
      <c r="O238" s="77">
        <v>99.39</v>
      </c>
      <c r="P238" s="77">
        <v>415.88124449100002</v>
      </c>
      <c r="Q238" s="78">
        <v>1.4E-3</v>
      </c>
      <c r="R238" s="78">
        <v>2.0000000000000001E-4</v>
      </c>
      <c r="W238" s="101"/>
    </row>
    <row r="239" spans="2:23">
      <c r="B239" t="s">
        <v>3666</v>
      </c>
      <c r="C239" t="s">
        <v>3445</v>
      </c>
      <c r="D239" t="s">
        <v>3671</v>
      </c>
      <c r="E239"/>
      <c r="F239" t="s">
        <v>672</v>
      </c>
      <c r="G239" s="95">
        <v>45103</v>
      </c>
      <c r="H239" t="s">
        <v>150</v>
      </c>
      <c r="I239" s="77">
        <v>2.17</v>
      </c>
      <c r="J239" t="s">
        <v>127</v>
      </c>
      <c r="K239" t="s">
        <v>102</v>
      </c>
      <c r="L239" s="78">
        <v>6.7500000000000004E-2</v>
      </c>
      <c r="M239" s="78">
        <v>7.2400000000000006E-2</v>
      </c>
      <c r="N239" s="77">
        <v>245444.84</v>
      </c>
      <c r="O239" s="77">
        <v>99.39</v>
      </c>
      <c r="P239" s="77">
        <v>243.94762647600001</v>
      </c>
      <c r="Q239" s="78">
        <v>8.0000000000000004E-4</v>
      </c>
      <c r="R239" s="78">
        <v>1E-4</v>
      </c>
      <c r="W239" s="101"/>
    </row>
    <row r="240" spans="2:23">
      <c r="B240" t="s">
        <v>3666</v>
      </c>
      <c r="C240" t="s">
        <v>3445</v>
      </c>
      <c r="D240" t="s">
        <v>3672</v>
      </c>
      <c r="E240"/>
      <c r="F240" t="s">
        <v>672</v>
      </c>
      <c r="G240" s="95">
        <v>45103</v>
      </c>
      <c r="H240" t="s">
        <v>150</v>
      </c>
      <c r="I240" s="77">
        <v>2.17</v>
      </c>
      <c r="J240" t="s">
        <v>127</v>
      </c>
      <c r="K240" t="s">
        <v>102</v>
      </c>
      <c r="L240" s="78">
        <v>6.7500000000000004E-2</v>
      </c>
      <c r="M240" s="78">
        <v>7.2400000000000006E-2</v>
      </c>
      <c r="N240" s="77">
        <v>605583.16</v>
      </c>
      <c r="O240" s="77">
        <v>99.39</v>
      </c>
      <c r="P240" s="77">
        <v>601.88910272400005</v>
      </c>
      <c r="Q240" s="78">
        <v>2E-3</v>
      </c>
      <c r="R240" s="78">
        <v>2.0000000000000001E-4</v>
      </c>
      <c r="W240" s="101"/>
    </row>
    <row r="241" spans="2:23">
      <c r="B241" t="s">
        <v>3666</v>
      </c>
      <c r="C241" t="s">
        <v>3445</v>
      </c>
      <c r="D241" t="s">
        <v>3673</v>
      </c>
      <c r="E241"/>
      <c r="F241" t="s">
        <v>672</v>
      </c>
      <c r="G241" s="95">
        <v>45103</v>
      </c>
      <c r="H241" t="s">
        <v>150</v>
      </c>
      <c r="I241" s="77">
        <v>2.17</v>
      </c>
      <c r="J241" t="s">
        <v>127</v>
      </c>
      <c r="K241" t="s">
        <v>102</v>
      </c>
      <c r="L241" s="78">
        <v>6.7500000000000004E-2</v>
      </c>
      <c r="M241" s="78">
        <v>7.2400000000000006E-2</v>
      </c>
      <c r="N241" s="77">
        <v>391394.33</v>
      </c>
      <c r="O241" s="77">
        <v>99.39</v>
      </c>
      <c r="P241" s="77">
        <v>389.00682458699998</v>
      </c>
      <c r="Q241" s="78">
        <v>1.2999999999999999E-3</v>
      </c>
      <c r="R241" s="78">
        <v>1E-4</v>
      </c>
      <c r="W241" s="101"/>
    </row>
    <row r="242" spans="2:23">
      <c r="B242" t="s">
        <v>3666</v>
      </c>
      <c r="C242" t="s">
        <v>3445</v>
      </c>
      <c r="D242" t="s">
        <v>3674</v>
      </c>
      <c r="E242"/>
      <c r="F242" t="s">
        <v>672</v>
      </c>
      <c r="G242" s="95">
        <v>45103</v>
      </c>
      <c r="H242" t="s">
        <v>150</v>
      </c>
      <c r="I242" s="77">
        <v>2.17</v>
      </c>
      <c r="J242" t="s">
        <v>127</v>
      </c>
      <c r="K242" t="s">
        <v>102</v>
      </c>
      <c r="L242" s="78">
        <v>7.7499999999999999E-2</v>
      </c>
      <c r="M242" s="78">
        <v>7.2400000000000006E-2</v>
      </c>
      <c r="N242" s="77">
        <v>211420.63</v>
      </c>
      <c r="O242" s="77">
        <v>99.39</v>
      </c>
      <c r="P242" s="77">
        <v>210.13096415699999</v>
      </c>
      <c r="Q242" s="78">
        <v>6.9999999999999999E-4</v>
      </c>
      <c r="R242" s="78">
        <v>1E-4</v>
      </c>
      <c r="W242" s="101"/>
    </row>
    <row r="243" spans="2:23">
      <c r="B243" t="s">
        <v>3666</v>
      </c>
      <c r="C243" t="s">
        <v>3445</v>
      </c>
      <c r="D243" t="s">
        <v>3675</v>
      </c>
      <c r="E243"/>
      <c r="F243" t="s">
        <v>672</v>
      </c>
      <c r="G243" s="95">
        <v>45103</v>
      </c>
      <c r="H243" t="s">
        <v>150</v>
      </c>
      <c r="I243" s="77">
        <v>2.17</v>
      </c>
      <c r="J243" t="s">
        <v>127</v>
      </c>
      <c r="K243" t="s">
        <v>102</v>
      </c>
      <c r="L243" s="78">
        <v>6.7500000000000004E-2</v>
      </c>
      <c r="M243" s="78">
        <v>7.2400000000000006E-2</v>
      </c>
      <c r="N243" s="77">
        <v>293177.39</v>
      </c>
      <c r="O243" s="77">
        <v>99.39</v>
      </c>
      <c r="P243" s="77">
        <v>291.38900792099997</v>
      </c>
      <c r="Q243" s="78">
        <v>1E-3</v>
      </c>
      <c r="R243" s="78">
        <v>1E-4</v>
      </c>
      <c r="W243" s="101"/>
    </row>
    <row r="244" spans="2:23">
      <c r="B244" t="s">
        <v>3666</v>
      </c>
      <c r="C244" t="s">
        <v>3445</v>
      </c>
      <c r="D244" t="s">
        <v>3676</v>
      </c>
      <c r="E244"/>
      <c r="F244" t="s">
        <v>672</v>
      </c>
      <c r="G244" s="95">
        <v>45103</v>
      </c>
      <c r="H244" t="s">
        <v>150</v>
      </c>
      <c r="I244" s="77">
        <v>2.17</v>
      </c>
      <c r="J244" t="s">
        <v>127</v>
      </c>
      <c r="K244" t="s">
        <v>102</v>
      </c>
      <c r="L244" s="78">
        <v>6.7500000000000004E-2</v>
      </c>
      <c r="M244" s="78">
        <v>7.2400000000000006E-2</v>
      </c>
      <c r="N244" s="77">
        <v>548888.82999999996</v>
      </c>
      <c r="O244" s="77">
        <v>99.39</v>
      </c>
      <c r="P244" s="77">
        <v>545.54060813700005</v>
      </c>
      <c r="Q244" s="78">
        <v>1.8E-3</v>
      </c>
      <c r="R244" s="78">
        <v>2.0000000000000001E-4</v>
      </c>
      <c r="W244" s="101"/>
    </row>
    <row r="245" spans="2:23">
      <c r="B245" t="s">
        <v>3666</v>
      </c>
      <c r="C245" t="s">
        <v>3445</v>
      </c>
      <c r="D245" t="s">
        <v>3677</v>
      </c>
      <c r="E245"/>
      <c r="F245" t="s">
        <v>672</v>
      </c>
      <c r="G245" s="95">
        <v>45103</v>
      </c>
      <c r="H245" t="s">
        <v>150</v>
      </c>
      <c r="I245" s="77">
        <v>2.17</v>
      </c>
      <c r="J245" t="s">
        <v>127</v>
      </c>
      <c r="K245" t="s">
        <v>102</v>
      </c>
      <c r="L245" s="78">
        <v>6.7500000000000004E-2</v>
      </c>
      <c r="M245" s="78">
        <v>7.2400000000000006E-2</v>
      </c>
      <c r="N245" s="77">
        <v>398902.56</v>
      </c>
      <c r="O245" s="77">
        <v>99.39</v>
      </c>
      <c r="P245" s="77">
        <v>396.46925438400001</v>
      </c>
      <c r="Q245" s="78">
        <v>1.2999999999999999E-3</v>
      </c>
      <c r="R245" s="78">
        <v>2.0000000000000001E-4</v>
      </c>
      <c r="W245" s="101"/>
    </row>
    <row r="246" spans="2:23">
      <c r="B246" t="s">
        <v>3666</v>
      </c>
      <c r="C246" t="s">
        <v>3445</v>
      </c>
      <c r="D246" t="s">
        <v>3678</v>
      </c>
      <c r="E246"/>
      <c r="F246" t="s">
        <v>672</v>
      </c>
      <c r="G246" s="95">
        <v>45103</v>
      </c>
      <c r="H246" t="s">
        <v>150</v>
      </c>
      <c r="I246" s="77">
        <v>2.17</v>
      </c>
      <c r="J246" t="s">
        <v>127</v>
      </c>
      <c r="K246" t="s">
        <v>102</v>
      </c>
      <c r="L246" s="78">
        <v>6.7500000000000004E-2</v>
      </c>
      <c r="M246" s="78">
        <v>7.2400000000000006E-2</v>
      </c>
      <c r="N246" s="77">
        <v>279947.78999999998</v>
      </c>
      <c r="O246" s="77">
        <v>99.39</v>
      </c>
      <c r="P246" s="77">
        <v>278.24010848099999</v>
      </c>
      <c r="Q246" s="78">
        <v>8.9999999999999998E-4</v>
      </c>
      <c r="R246" s="78">
        <v>1E-4</v>
      </c>
      <c r="W246" s="101"/>
    </row>
    <row r="247" spans="2:23">
      <c r="B247" t="s">
        <v>3666</v>
      </c>
      <c r="C247" t="s">
        <v>3445</v>
      </c>
      <c r="D247" t="s">
        <v>3679</v>
      </c>
      <c r="E247"/>
      <c r="F247" t="s">
        <v>672</v>
      </c>
      <c r="G247" s="95">
        <v>45103</v>
      </c>
      <c r="H247" t="s">
        <v>150</v>
      </c>
      <c r="I247" s="77">
        <v>2.17</v>
      </c>
      <c r="J247" t="s">
        <v>127</v>
      </c>
      <c r="K247" t="s">
        <v>102</v>
      </c>
      <c r="L247" s="78">
        <v>6.7500000000000004E-2</v>
      </c>
      <c r="M247" s="78">
        <v>7.2400000000000006E-2</v>
      </c>
      <c r="N247" s="77">
        <v>424089.72</v>
      </c>
      <c r="O247" s="77">
        <v>99.39</v>
      </c>
      <c r="P247" s="77">
        <v>421.50277270800001</v>
      </c>
      <c r="Q247" s="78">
        <v>1.4E-3</v>
      </c>
      <c r="R247" s="78">
        <v>2.0000000000000001E-4</v>
      </c>
      <c r="W247" s="101"/>
    </row>
    <row r="248" spans="2:23">
      <c r="B248" t="s">
        <v>3666</v>
      </c>
      <c r="C248" t="s">
        <v>3445</v>
      </c>
      <c r="D248" t="s">
        <v>3680</v>
      </c>
      <c r="E248"/>
      <c r="F248" t="s">
        <v>672</v>
      </c>
      <c r="G248" s="95">
        <v>45103</v>
      </c>
      <c r="H248" t="s">
        <v>150</v>
      </c>
      <c r="I248" s="77">
        <v>2.17</v>
      </c>
      <c r="J248" t="s">
        <v>127</v>
      </c>
      <c r="K248" t="s">
        <v>102</v>
      </c>
      <c r="L248" s="78">
        <v>6.7500000000000004E-2</v>
      </c>
      <c r="M248" s="78">
        <v>7.2400000000000006E-2</v>
      </c>
      <c r="N248" s="77">
        <v>341802.69</v>
      </c>
      <c r="O248" s="77">
        <v>99.39</v>
      </c>
      <c r="P248" s="77">
        <v>339.717693591</v>
      </c>
      <c r="Q248" s="78">
        <v>1.1000000000000001E-3</v>
      </c>
      <c r="R248" s="78">
        <v>1E-4</v>
      </c>
      <c r="W248" s="101"/>
    </row>
    <row r="249" spans="2:23">
      <c r="B249" t="s">
        <v>3681</v>
      </c>
      <c r="C249" t="s">
        <v>3445</v>
      </c>
      <c r="D249" t="s">
        <v>3682</v>
      </c>
      <c r="E249"/>
      <c r="F249" t="s">
        <v>983</v>
      </c>
      <c r="G249" s="95">
        <v>42732</v>
      </c>
      <c r="H249" t="s">
        <v>2260</v>
      </c>
      <c r="I249" s="77">
        <v>2.13</v>
      </c>
      <c r="J249" t="s">
        <v>127</v>
      </c>
      <c r="K249" t="s">
        <v>102</v>
      </c>
      <c r="L249" s="78">
        <v>2.1600000000000001E-2</v>
      </c>
      <c r="M249" s="78">
        <v>2.7699999999999999E-2</v>
      </c>
      <c r="N249" s="77">
        <v>582250</v>
      </c>
      <c r="O249" s="77">
        <v>110.44</v>
      </c>
      <c r="P249" s="77">
        <v>643.03689999999995</v>
      </c>
      <c r="Q249" s="78">
        <v>2.0999999999999999E-3</v>
      </c>
      <c r="R249" s="78">
        <v>2.0000000000000001E-4</v>
      </c>
      <c r="W249" s="101"/>
    </row>
    <row r="250" spans="2:23">
      <c r="B250" t="s">
        <v>3542</v>
      </c>
      <c r="C250" t="s">
        <v>3445</v>
      </c>
      <c r="D250" t="s">
        <v>3683</v>
      </c>
      <c r="E250"/>
      <c r="F250" t="s">
        <v>701</v>
      </c>
      <c r="G250" s="95">
        <v>44858</v>
      </c>
      <c r="H250" t="s">
        <v>150</v>
      </c>
      <c r="I250" s="77">
        <v>5.49</v>
      </c>
      <c r="J250" t="s">
        <v>716</v>
      </c>
      <c r="K250" t="s">
        <v>102</v>
      </c>
      <c r="L250" s="78">
        <v>3.49E-2</v>
      </c>
      <c r="M250" s="78">
        <v>4.4900000000000002E-2</v>
      </c>
      <c r="N250" s="77">
        <v>87217.89</v>
      </c>
      <c r="O250" s="77">
        <v>98.84</v>
      </c>
      <c r="P250" s="77">
        <v>86.206162476000003</v>
      </c>
      <c r="Q250" s="78">
        <v>2.9999999999999997E-4</v>
      </c>
      <c r="R250" s="78">
        <v>0</v>
      </c>
      <c r="W250" s="101"/>
    </row>
    <row r="251" spans="2:23">
      <c r="B251" t="s">
        <v>3542</v>
      </c>
      <c r="C251" t="s">
        <v>3445</v>
      </c>
      <c r="D251" t="s">
        <v>3684</v>
      </c>
      <c r="E251"/>
      <c r="F251" t="s">
        <v>701</v>
      </c>
      <c r="G251" s="95">
        <v>44858</v>
      </c>
      <c r="H251" t="s">
        <v>150</v>
      </c>
      <c r="I251" s="77">
        <v>5.52</v>
      </c>
      <c r="J251" t="s">
        <v>716</v>
      </c>
      <c r="K251" t="s">
        <v>102</v>
      </c>
      <c r="L251" s="78">
        <v>3.49E-2</v>
      </c>
      <c r="M251" s="78">
        <v>4.48E-2</v>
      </c>
      <c r="N251" s="77">
        <v>106330.22</v>
      </c>
      <c r="O251" s="77">
        <v>98.84</v>
      </c>
      <c r="P251" s="77">
        <v>105.096789448</v>
      </c>
      <c r="Q251" s="78">
        <v>2.9999999999999997E-4</v>
      </c>
      <c r="R251" s="78">
        <v>0</v>
      </c>
      <c r="W251" s="101"/>
    </row>
    <row r="252" spans="2:23">
      <c r="B252" t="s">
        <v>3542</v>
      </c>
      <c r="C252" t="s">
        <v>3445</v>
      </c>
      <c r="D252" t="s">
        <v>3685</v>
      </c>
      <c r="E252"/>
      <c r="F252" t="s">
        <v>701</v>
      </c>
      <c r="G252" s="95">
        <v>44858</v>
      </c>
      <c r="H252" t="s">
        <v>150</v>
      </c>
      <c r="I252" s="77">
        <v>5.74</v>
      </c>
      <c r="J252" t="s">
        <v>716</v>
      </c>
      <c r="K252" t="s">
        <v>102</v>
      </c>
      <c r="L252" s="78">
        <v>3.49E-2</v>
      </c>
      <c r="M252" s="78">
        <v>4.4600000000000001E-2</v>
      </c>
      <c r="N252" s="77">
        <v>62582.13</v>
      </c>
      <c r="O252" s="77">
        <v>98.76</v>
      </c>
      <c r="P252" s="77">
        <v>61.806111588</v>
      </c>
      <c r="Q252" s="78">
        <v>2.0000000000000001E-4</v>
      </c>
      <c r="R252" s="78">
        <v>0</v>
      </c>
      <c r="W252" s="101"/>
    </row>
    <row r="253" spans="2:23">
      <c r="B253" t="s">
        <v>3542</v>
      </c>
      <c r="C253" t="s">
        <v>3445</v>
      </c>
      <c r="D253" t="s">
        <v>3686</v>
      </c>
      <c r="E253"/>
      <c r="F253" t="s">
        <v>701</v>
      </c>
      <c r="G253" s="95">
        <v>44858</v>
      </c>
      <c r="H253" t="s">
        <v>150</v>
      </c>
      <c r="I253" s="77">
        <v>5.59</v>
      </c>
      <c r="J253" t="s">
        <v>716</v>
      </c>
      <c r="K253" t="s">
        <v>102</v>
      </c>
      <c r="L253" s="78">
        <v>3.49E-2</v>
      </c>
      <c r="M253" s="78">
        <v>4.48E-2</v>
      </c>
      <c r="N253" s="77">
        <v>83919.26</v>
      </c>
      <c r="O253" s="77">
        <v>98.81</v>
      </c>
      <c r="P253" s="77">
        <v>82.920620806000002</v>
      </c>
      <c r="Q253" s="78">
        <v>2.9999999999999997E-4</v>
      </c>
      <c r="R253" s="78">
        <v>0</v>
      </c>
      <c r="W253" s="101"/>
    </row>
    <row r="254" spans="2:23">
      <c r="B254" t="s">
        <v>3542</v>
      </c>
      <c r="C254" t="s">
        <v>3445</v>
      </c>
      <c r="D254" t="s">
        <v>3687</v>
      </c>
      <c r="E254"/>
      <c r="F254" t="s">
        <v>701</v>
      </c>
      <c r="G254" s="95">
        <v>44858</v>
      </c>
      <c r="H254" t="s">
        <v>150</v>
      </c>
      <c r="I254" s="77">
        <v>5.62</v>
      </c>
      <c r="J254" t="s">
        <v>716</v>
      </c>
      <c r="K254" t="s">
        <v>102</v>
      </c>
      <c r="L254" s="78">
        <v>3.49E-2</v>
      </c>
      <c r="M254" s="78">
        <v>4.4699999999999997E-2</v>
      </c>
      <c r="N254" s="77">
        <v>69613.38</v>
      </c>
      <c r="O254" s="77">
        <v>98.82</v>
      </c>
      <c r="P254" s="77">
        <v>68.791942116000001</v>
      </c>
      <c r="Q254" s="78">
        <v>2.0000000000000001E-4</v>
      </c>
      <c r="R254" s="78">
        <v>0</v>
      </c>
      <c r="W254" s="101"/>
    </row>
    <row r="255" spans="2:23">
      <c r="B255" t="s">
        <v>3688</v>
      </c>
      <c r="C255" t="s">
        <v>3401</v>
      </c>
      <c r="D255" t="s">
        <v>3689</v>
      </c>
      <c r="E255"/>
      <c r="F255" t="s">
        <v>701</v>
      </c>
      <c r="G255" s="95">
        <v>42372</v>
      </c>
      <c r="H255" t="s">
        <v>150</v>
      </c>
      <c r="I255" s="77">
        <v>9.68</v>
      </c>
      <c r="J255" t="s">
        <v>127</v>
      </c>
      <c r="K255" t="s">
        <v>102</v>
      </c>
      <c r="L255" s="78">
        <v>6.7000000000000004E-2</v>
      </c>
      <c r="M255" s="78">
        <v>3.1099999999999999E-2</v>
      </c>
      <c r="N255" s="77">
        <v>799223.49</v>
      </c>
      <c r="O255" s="77">
        <v>155.30000000000001</v>
      </c>
      <c r="P255" s="77">
        <v>1241.1940799700001</v>
      </c>
      <c r="Q255" s="78">
        <v>4.1000000000000003E-3</v>
      </c>
      <c r="R255" s="78">
        <v>5.0000000000000001E-4</v>
      </c>
      <c r="W255" s="101"/>
    </row>
    <row r="256" spans="2:23">
      <c r="B256" t="s">
        <v>3646</v>
      </c>
      <c r="C256" t="s">
        <v>3445</v>
      </c>
      <c r="D256" t="s">
        <v>3690</v>
      </c>
      <c r="E256"/>
      <c r="F256" t="s">
        <v>701</v>
      </c>
      <c r="G256" s="95">
        <v>42606</v>
      </c>
      <c r="H256" t="s">
        <v>150</v>
      </c>
      <c r="I256" s="77">
        <v>5.94</v>
      </c>
      <c r="J256" t="s">
        <v>716</v>
      </c>
      <c r="K256" t="s">
        <v>102</v>
      </c>
      <c r="L256" s="78">
        <v>8.0500000000000002E-2</v>
      </c>
      <c r="M256" s="78">
        <v>9.8699999999999996E-2</v>
      </c>
      <c r="N256" s="77">
        <v>407837.96</v>
      </c>
      <c r="O256" s="77">
        <v>93.2</v>
      </c>
      <c r="P256" s="77">
        <v>380.10497872000002</v>
      </c>
      <c r="Q256" s="78">
        <v>1.1999999999999999E-3</v>
      </c>
      <c r="R256" s="78">
        <v>1E-4</v>
      </c>
      <c r="W256" s="101"/>
    </row>
    <row r="257" spans="2:23">
      <c r="B257" t="s">
        <v>3646</v>
      </c>
      <c r="C257" t="s">
        <v>3445</v>
      </c>
      <c r="D257" t="s">
        <v>3691</v>
      </c>
      <c r="E257"/>
      <c r="F257" t="s">
        <v>701</v>
      </c>
      <c r="G257" s="95">
        <v>42648</v>
      </c>
      <c r="H257" t="s">
        <v>150</v>
      </c>
      <c r="I257" s="77">
        <v>5.95</v>
      </c>
      <c r="J257" t="s">
        <v>716</v>
      </c>
      <c r="K257" t="s">
        <v>102</v>
      </c>
      <c r="L257" s="78">
        <v>8.0500000000000002E-2</v>
      </c>
      <c r="M257" s="78">
        <v>9.8599999999999993E-2</v>
      </c>
      <c r="N257" s="77">
        <v>374112.09</v>
      </c>
      <c r="O257" s="77">
        <v>93.25</v>
      </c>
      <c r="P257" s="77">
        <v>348.85952392500002</v>
      </c>
      <c r="Q257" s="78">
        <v>1.1000000000000001E-3</v>
      </c>
      <c r="R257" s="78">
        <v>1E-4</v>
      </c>
      <c r="W257" s="101"/>
    </row>
    <row r="258" spans="2:23">
      <c r="B258" t="s">
        <v>3646</v>
      </c>
      <c r="C258" t="s">
        <v>3445</v>
      </c>
      <c r="D258" t="s">
        <v>3692</v>
      </c>
      <c r="E258"/>
      <c r="F258" t="s">
        <v>701</v>
      </c>
      <c r="G258" s="95">
        <v>42718</v>
      </c>
      <c r="H258" t="s">
        <v>150</v>
      </c>
      <c r="I258" s="77">
        <v>5.95</v>
      </c>
      <c r="J258" t="s">
        <v>716</v>
      </c>
      <c r="K258" t="s">
        <v>102</v>
      </c>
      <c r="L258" s="78">
        <v>8.0500000000000002E-2</v>
      </c>
      <c r="M258" s="78">
        <v>9.8599999999999993E-2</v>
      </c>
      <c r="N258" s="77">
        <v>261382.71</v>
      </c>
      <c r="O258" s="77">
        <v>93.24</v>
      </c>
      <c r="P258" s="77">
        <v>243.71323880400001</v>
      </c>
      <c r="Q258" s="78">
        <v>8.0000000000000004E-4</v>
      </c>
      <c r="R258" s="78">
        <v>1E-4</v>
      </c>
      <c r="W258" s="101"/>
    </row>
    <row r="259" spans="2:23">
      <c r="B259" t="s">
        <v>3646</v>
      </c>
      <c r="C259" t="s">
        <v>3445</v>
      </c>
      <c r="D259" t="s">
        <v>3693</v>
      </c>
      <c r="E259"/>
      <c r="F259" t="s">
        <v>701</v>
      </c>
      <c r="G259" s="95">
        <v>42326</v>
      </c>
      <c r="H259" t="s">
        <v>150</v>
      </c>
      <c r="I259" s="77">
        <v>5.95</v>
      </c>
      <c r="J259" t="s">
        <v>716</v>
      </c>
      <c r="K259" t="s">
        <v>102</v>
      </c>
      <c r="L259" s="78">
        <v>8.0500000000000002E-2</v>
      </c>
      <c r="M259" s="78">
        <v>9.8500000000000004E-2</v>
      </c>
      <c r="N259" s="77">
        <v>96959.35</v>
      </c>
      <c r="O259" s="77">
        <v>93.29</v>
      </c>
      <c r="P259" s="77">
        <v>90.453377614999994</v>
      </c>
      <c r="Q259" s="78">
        <v>2.9999999999999997E-4</v>
      </c>
      <c r="R259" s="78">
        <v>0</v>
      </c>
      <c r="W259" s="101"/>
    </row>
    <row r="260" spans="2:23">
      <c r="B260" t="s">
        <v>3646</v>
      </c>
      <c r="C260" t="s">
        <v>3445</v>
      </c>
      <c r="D260" t="s">
        <v>3694</v>
      </c>
      <c r="E260"/>
      <c r="F260" t="s">
        <v>701</v>
      </c>
      <c r="G260" s="95">
        <v>42900</v>
      </c>
      <c r="H260" t="s">
        <v>150</v>
      </c>
      <c r="I260" s="77">
        <v>5.93</v>
      </c>
      <c r="J260" t="s">
        <v>716</v>
      </c>
      <c r="K260" t="s">
        <v>102</v>
      </c>
      <c r="L260" s="78">
        <v>8.0500000000000002E-2</v>
      </c>
      <c r="M260" s="78">
        <v>9.9199999999999997E-2</v>
      </c>
      <c r="N260" s="77">
        <v>309617.75</v>
      </c>
      <c r="O260" s="77">
        <v>92.95</v>
      </c>
      <c r="P260" s="77">
        <v>287.78969862500003</v>
      </c>
      <c r="Q260" s="78">
        <v>8.9999999999999998E-4</v>
      </c>
      <c r="R260" s="78">
        <v>1E-4</v>
      </c>
      <c r="W260" s="101"/>
    </row>
    <row r="261" spans="2:23">
      <c r="B261" t="s">
        <v>3646</v>
      </c>
      <c r="C261" t="s">
        <v>3445</v>
      </c>
      <c r="D261" t="s">
        <v>3695</v>
      </c>
      <c r="E261"/>
      <c r="F261" t="s">
        <v>701</v>
      </c>
      <c r="G261" s="95">
        <v>43075</v>
      </c>
      <c r="H261" t="s">
        <v>150</v>
      </c>
      <c r="I261" s="77">
        <v>5.93</v>
      </c>
      <c r="J261" t="s">
        <v>716</v>
      </c>
      <c r="K261" t="s">
        <v>102</v>
      </c>
      <c r="L261" s="78">
        <v>8.0500000000000002E-2</v>
      </c>
      <c r="M261" s="78">
        <v>9.9400000000000002E-2</v>
      </c>
      <c r="N261" s="77">
        <v>192119.57</v>
      </c>
      <c r="O261" s="77">
        <v>92.83</v>
      </c>
      <c r="P261" s="77">
        <v>178.34459683099999</v>
      </c>
      <c r="Q261" s="78">
        <v>5.9999999999999995E-4</v>
      </c>
      <c r="R261" s="78">
        <v>1E-4</v>
      </c>
      <c r="W261" s="101"/>
    </row>
    <row r="262" spans="2:23">
      <c r="B262" t="s">
        <v>3646</v>
      </c>
      <c r="C262" t="s">
        <v>3445</v>
      </c>
      <c r="D262" t="s">
        <v>3696</v>
      </c>
      <c r="E262"/>
      <c r="F262" t="s">
        <v>701</v>
      </c>
      <c r="G262" s="95">
        <v>43292</v>
      </c>
      <c r="H262" t="s">
        <v>150</v>
      </c>
      <c r="I262" s="77">
        <v>5.93</v>
      </c>
      <c r="J262" t="s">
        <v>716</v>
      </c>
      <c r="K262" t="s">
        <v>102</v>
      </c>
      <c r="L262" s="78">
        <v>8.0500000000000002E-2</v>
      </c>
      <c r="M262" s="78">
        <v>9.9500000000000005E-2</v>
      </c>
      <c r="N262" s="77">
        <v>523866.39</v>
      </c>
      <c r="O262" s="77">
        <v>92.78</v>
      </c>
      <c r="P262" s="77">
        <v>486.04323664200001</v>
      </c>
      <c r="Q262" s="78">
        <v>1.6000000000000001E-3</v>
      </c>
      <c r="R262" s="78">
        <v>2.0000000000000001E-4</v>
      </c>
      <c r="W262" s="101"/>
    </row>
    <row r="263" spans="2:23">
      <c r="B263" t="s">
        <v>3646</v>
      </c>
      <c r="C263" t="s">
        <v>3445</v>
      </c>
      <c r="D263" t="s">
        <v>3697</v>
      </c>
      <c r="E263"/>
      <c r="F263" t="s">
        <v>701</v>
      </c>
      <c r="G263" s="95">
        <v>44294</v>
      </c>
      <c r="H263" t="s">
        <v>150</v>
      </c>
      <c r="I263" s="77">
        <v>7.58</v>
      </c>
      <c r="J263" t="s">
        <v>716</v>
      </c>
      <c r="K263" t="s">
        <v>102</v>
      </c>
      <c r="L263" s="78">
        <v>0.03</v>
      </c>
      <c r="M263" s="78">
        <v>5.4399999999999997E-2</v>
      </c>
      <c r="N263" s="77">
        <v>630894.84</v>
      </c>
      <c r="O263" s="77">
        <v>92.63</v>
      </c>
      <c r="P263" s="77">
        <v>584.39789029200006</v>
      </c>
      <c r="Q263" s="78">
        <v>1.9E-3</v>
      </c>
      <c r="R263" s="78">
        <v>2.0000000000000001E-4</v>
      </c>
      <c r="W263" s="101"/>
    </row>
    <row r="264" spans="2:23">
      <c r="B264" s="91" t="s">
        <v>3939</v>
      </c>
      <c r="C264" t="s">
        <v>3401</v>
      </c>
      <c r="D264" t="s">
        <v>3698</v>
      </c>
      <c r="E264"/>
      <c r="F264" t="s">
        <v>701</v>
      </c>
      <c r="G264" s="95">
        <v>45104</v>
      </c>
      <c r="H264" t="s">
        <v>150</v>
      </c>
      <c r="I264" s="77">
        <v>2.75</v>
      </c>
      <c r="J264" t="s">
        <v>365</v>
      </c>
      <c r="K264" t="s">
        <v>102</v>
      </c>
      <c r="L264" s="78">
        <v>5.2200000000000003E-2</v>
      </c>
      <c r="M264" s="78">
        <v>5.67E-2</v>
      </c>
      <c r="N264" s="77">
        <v>653294.35</v>
      </c>
      <c r="O264" s="77">
        <v>99.11</v>
      </c>
      <c r="P264" s="77">
        <v>647.480030285</v>
      </c>
      <c r="Q264" s="78">
        <v>2.0999999999999999E-3</v>
      </c>
      <c r="R264" s="78">
        <v>2.0000000000000001E-4</v>
      </c>
      <c r="W264" s="101"/>
    </row>
    <row r="265" spans="2:23">
      <c r="B265" s="91" t="s">
        <v>3941</v>
      </c>
      <c r="C265" t="s">
        <v>3401</v>
      </c>
      <c r="D265" t="s">
        <v>3699</v>
      </c>
      <c r="E265"/>
      <c r="F265" t="s">
        <v>701</v>
      </c>
      <c r="G265" s="95">
        <v>45063</v>
      </c>
      <c r="H265" t="s">
        <v>150</v>
      </c>
      <c r="I265" s="77">
        <v>3.79</v>
      </c>
      <c r="J265" t="s">
        <v>365</v>
      </c>
      <c r="K265" t="s">
        <v>102</v>
      </c>
      <c r="L265" s="78">
        <v>4.4299999999999999E-2</v>
      </c>
      <c r="M265" s="78">
        <v>4.4699999999999997E-2</v>
      </c>
      <c r="N265" s="77">
        <v>979941.53</v>
      </c>
      <c r="O265" s="77">
        <v>100.83</v>
      </c>
      <c r="P265" s="77">
        <v>988.07504469900005</v>
      </c>
      <c r="Q265" s="78">
        <v>3.2000000000000002E-3</v>
      </c>
      <c r="R265" s="78">
        <v>4.0000000000000002E-4</v>
      </c>
      <c r="W265" s="101"/>
    </row>
    <row r="266" spans="2:23">
      <c r="B266" t="s">
        <v>3700</v>
      </c>
      <c r="C266" t="s">
        <v>3445</v>
      </c>
      <c r="D266" t="s">
        <v>3701</v>
      </c>
      <c r="E266"/>
      <c r="F266" t="s">
        <v>958</v>
      </c>
      <c r="G266" s="95">
        <v>43185</v>
      </c>
      <c r="H266" t="s">
        <v>335</v>
      </c>
      <c r="I266" s="77">
        <v>4.09</v>
      </c>
      <c r="J266" t="s">
        <v>965</v>
      </c>
      <c r="K266" t="s">
        <v>116</v>
      </c>
      <c r="L266" s="78">
        <v>4.2200000000000001E-2</v>
      </c>
      <c r="M266" s="78">
        <v>7.2400000000000006E-2</v>
      </c>
      <c r="N266" s="77">
        <v>289701.93</v>
      </c>
      <c r="O266" s="77">
        <v>91.630000000000024</v>
      </c>
      <c r="P266" s="77">
        <v>739.076688405548</v>
      </c>
      <c r="Q266" s="78">
        <v>2.3999999999999998E-3</v>
      </c>
      <c r="R266" s="78">
        <v>2.9999999999999997E-4</v>
      </c>
      <c r="W266" s="101"/>
    </row>
    <row r="267" spans="2:23">
      <c r="B267" t="s">
        <v>3702</v>
      </c>
      <c r="C267" t="s">
        <v>3445</v>
      </c>
      <c r="D267" t="s">
        <v>3703</v>
      </c>
      <c r="E267"/>
      <c r="F267" t="s">
        <v>3704</v>
      </c>
      <c r="G267" s="95">
        <v>41816</v>
      </c>
      <c r="H267" t="s">
        <v>150</v>
      </c>
      <c r="I267" s="77">
        <v>5.83</v>
      </c>
      <c r="J267" t="s">
        <v>716</v>
      </c>
      <c r="K267" t="s">
        <v>102</v>
      </c>
      <c r="L267" s="78">
        <v>4.4999999999999998E-2</v>
      </c>
      <c r="M267" s="78">
        <v>8.1100000000000005E-2</v>
      </c>
      <c r="N267" s="77">
        <v>250298.37</v>
      </c>
      <c r="O267" s="77">
        <v>90.25</v>
      </c>
      <c r="P267" s="77">
        <v>225.89427892500001</v>
      </c>
      <c r="Q267" s="78">
        <v>6.9999999999999999E-4</v>
      </c>
      <c r="R267" s="78">
        <v>1E-4</v>
      </c>
      <c r="W267" s="101"/>
    </row>
    <row r="268" spans="2:23">
      <c r="B268" t="s">
        <v>3702</v>
      </c>
      <c r="C268" t="s">
        <v>3445</v>
      </c>
      <c r="D268" t="s">
        <v>3705</v>
      </c>
      <c r="E268"/>
      <c r="F268" t="s">
        <v>3704</v>
      </c>
      <c r="G268" s="95">
        <v>42166</v>
      </c>
      <c r="H268" t="s">
        <v>150</v>
      </c>
      <c r="I268" s="77">
        <v>5.83</v>
      </c>
      <c r="J268" t="s">
        <v>716</v>
      </c>
      <c r="K268" t="s">
        <v>102</v>
      </c>
      <c r="L268" s="78">
        <v>4.4999999999999998E-2</v>
      </c>
      <c r="M268" s="78">
        <v>8.1100000000000005E-2</v>
      </c>
      <c r="N268" s="77">
        <v>169204.59</v>
      </c>
      <c r="O268" s="77">
        <v>90.8</v>
      </c>
      <c r="P268" s="77">
        <v>153.63776772</v>
      </c>
      <c r="Q268" s="78">
        <v>5.0000000000000001E-4</v>
      </c>
      <c r="R268" s="78">
        <v>1E-4</v>
      </c>
      <c r="W268" s="101"/>
    </row>
    <row r="269" spans="2:23">
      <c r="B269" t="s">
        <v>3702</v>
      </c>
      <c r="C269" t="s">
        <v>3445</v>
      </c>
      <c r="D269" t="s">
        <v>3706</v>
      </c>
      <c r="E269"/>
      <c r="F269" t="s">
        <v>3704</v>
      </c>
      <c r="G269" s="95">
        <v>42348</v>
      </c>
      <c r="H269" t="s">
        <v>150</v>
      </c>
      <c r="I269" s="77">
        <v>5.83</v>
      </c>
      <c r="J269" t="s">
        <v>716</v>
      </c>
      <c r="K269" t="s">
        <v>102</v>
      </c>
      <c r="L269" s="78">
        <v>4.4999999999999998E-2</v>
      </c>
      <c r="M269" s="78">
        <v>8.1100000000000005E-2</v>
      </c>
      <c r="N269" s="77">
        <v>155706.54999999999</v>
      </c>
      <c r="O269" s="77">
        <v>90.62</v>
      </c>
      <c r="P269" s="77">
        <v>141.10127560999999</v>
      </c>
      <c r="Q269" s="78">
        <v>5.0000000000000001E-4</v>
      </c>
      <c r="R269" s="78">
        <v>1E-4</v>
      </c>
      <c r="W269" s="101"/>
    </row>
    <row r="270" spans="2:23">
      <c r="B270" t="s">
        <v>3702</v>
      </c>
      <c r="C270" t="s">
        <v>3445</v>
      </c>
      <c r="D270" t="s">
        <v>3707</v>
      </c>
      <c r="E270"/>
      <c r="F270" t="s">
        <v>3704</v>
      </c>
      <c r="G270" s="95">
        <v>42439</v>
      </c>
      <c r="H270" t="s">
        <v>150</v>
      </c>
      <c r="I270" s="77">
        <v>5.83</v>
      </c>
      <c r="J270" t="s">
        <v>716</v>
      </c>
      <c r="K270" t="s">
        <v>102</v>
      </c>
      <c r="L270" s="78">
        <v>4.4999999999999998E-2</v>
      </c>
      <c r="M270" s="78">
        <v>8.1100000000000005E-2</v>
      </c>
      <c r="N270" s="77">
        <v>184930.38</v>
      </c>
      <c r="O270" s="77">
        <v>91.54</v>
      </c>
      <c r="P270" s="77">
        <v>169.285269852</v>
      </c>
      <c r="Q270" s="78">
        <v>5.9999999999999995E-4</v>
      </c>
      <c r="R270" s="78">
        <v>1E-4</v>
      </c>
      <c r="W270" s="101"/>
    </row>
    <row r="271" spans="2:23">
      <c r="B271" t="s">
        <v>3702</v>
      </c>
      <c r="C271" t="s">
        <v>3445</v>
      </c>
      <c r="D271" t="s">
        <v>3708</v>
      </c>
      <c r="E271"/>
      <c r="F271" t="s">
        <v>3704</v>
      </c>
      <c r="G271" s="95">
        <v>42151</v>
      </c>
      <c r="H271" t="s">
        <v>150</v>
      </c>
      <c r="I271" s="77">
        <v>5.83</v>
      </c>
      <c r="J271" t="s">
        <v>716</v>
      </c>
      <c r="K271" t="s">
        <v>102</v>
      </c>
      <c r="L271" s="78">
        <v>4.4999999999999998E-2</v>
      </c>
      <c r="M271" s="78">
        <v>8.1100000000000005E-2</v>
      </c>
      <c r="N271" s="77">
        <v>179834.6</v>
      </c>
      <c r="O271" s="77">
        <v>90.8</v>
      </c>
      <c r="P271" s="77">
        <v>163.28981680000001</v>
      </c>
      <c r="Q271" s="78">
        <v>5.0000000000000001E-4</v>
      </c>
      <c r="R271" s="78">
        <v>1E-4</v>
      </c>
      <c r="W271" s="101"/>
    </row>
    <row r="272" spans="2:23">
      <c r="B272" t="s">
        <v>3702</v>
      </c>
      <c r="C272" t="s">
        <v>3445</v>
      </c>
      <c r="D272" t="s">
        <v>3709</v>
      </c>
      <c r="E272"/>
      <c r="F272" t="s">
        <v>3704</v>
      </c>
      <c r="G272" s="95">
        <v>42549</v>
      </c>
      <c r="H272" t="s">
        <v>150</v>
      </c>
      <c r="I272" s="77">
        <v>5.85</v>
      </c>
      <c r="J272" t="s">
        <v>716</v>
      </c>
      <c r="K272" t="s">
        <v>102</v>
      </c>
      <c r="L272" s="78">
        <v>4.4999999999999998E-2</v>
      </c>
      <c r="M272" s="78">
        <v>7.9899999999999999E-2</v>
      </c>
      <c r="N272" s="77">
        <v>130077.87</v>
      </c>
      <c r="O272" s="77">
        <v>91.93</v>
      </c>
      <c r="P272" s="77">
        <v>119.580585891</v>
      </c>
      <c r="Q272" s="78">
        <v>4.0000000000000002E-4</v>
      </c>
      <c r="R272" s="78">
        <v>0</v>
      </c>
      <c r="W272" s="101"/>
    </row>
    <row r="273" spans="2:23">
      <c r="B273" t="s">
        <v>3702</v>
      </c>
      <c r="C273" t="s">
        <v>3445</v>
      </c>
      <c r="D273" t="s">
        <v>3710</v>
      </c>
      <c r="E273"/>
      <c r="F273" t="s">
        <v>3704</v>
      </c>
      <c r="G273" s="95">
        <v>42604</v>
      </c>
      <c r="H273" t="s">
        <v>150</v>
      </c>
      <c r="I273" s="77">
        <v>5.83</v>
      </c>
      <c r="J273" t="s">
        <v>716</v>
      </c>
      <c r="K273" t="s">
        <v>102</v>
      </c>
      <c r="L273" s="78">
        <v>4.4999999999999998E-2</v>
      </c>
      <c r="M273" s="78">
        <v>8.1100000000000005E-2</v>
      </c>
      <c r="N273" s="77">
        <v>170099.46</v>
      </c>
      <c r="O273" s="77">
        <v>90.71</v>
      </c>
      <c r="P273" s="77">
        <v>154.29722016599999</v>
      </c>
      <c r="Q273" s="78">
        <v>5.0000000000000001E-4</v>
      </c>
      <c r="R273" s="78">
        <v>1E-4</v>
      </c>
      <c r="W273" s="101"/>
    </row>
    <row r="274" spans="2:23">
      <c r="B274" t="s">
        <v>3702</v>
      </c>
      <c r="C274" t="s">
        <v>3445</v>
      </c>
      <c r="D274" t="s">
        <v>3711</v>
      </c>
      <c r="E274"/>
      <c r="F274" t="s">
        <v>3704</v>
      </c>
      <c r="G274" s="95">
        <v>42625</v>
      </c>
      <c r="H274" t="s">
        <v>150</v>
      </c>
      <c r="I274" s="77">
        <v>5.83</v>
      </c>
      <c r="J274" t="s">
        <v>716</v>
      </c>
      <c r="K274" t="s">
        <v>102</v>
      </c>
      <c r="L274" s="78">
        <v>4.4999999999999998E-2</v>
      </c>
      <c r="M274" s="78">
        <v>8.1100000000000005E-2</v>
      </c>
      <c r="N274" s="77">
        <v>69697.73</v>
      </c>
      <c r="O274" s="77">
        <v>90.71</v>
      </c>
      <c r="P274" s="77">
        <v>63.222810883000001</v>
      </c>
      <c r="Q274" s="78">
        <v>2.0000000000000001E-4</v>
      </c>
      <c r="R274" s="78">
        <v>0</v>
      </c>
      <c r="W274" s="101"/>
    </row>
    <row r="275" spans="2:23">
      <c r="B275" t="s">
        <v>3702</v>
      </c>
      <c r="C275" t="s">
        <v>3445</v>
      </c>
      <c r="D275" t="s">
        <v>3712</v>
      </c>
      <c r="E275"/>
      <c r="F275" t="s">
        <v>3704</v>
      </c>
      <c r="G275" s="95">
        <v>42716</v>
      </c>
      <c r="H275" t="s">
        <v>150</v>
      </c>
      <c r="I275" s="77">
        <v>5.83</v>
      </c>
      <c r="J275" t="s">
        <v>716</v>
      </c>
      <c r="K275" t="s">
        <v>102</v>
      </c>
      <c r="L275" s="78">
        <v>4.4999999999999998E-2</v>
      </c>
      <c r="M275" s="78">
        <v>8.1100000000000005E-2</v>
      </c>
      <c r="N275" s="77">
        <v>52730.43</v>
      </c>
      <c r="O275" s="77">
        <v>90.89</v>
      </c>
      <c r="P275" s="77">
        <v>47.926687827000002</v>
      </c>
      <c r="Q275" s="78">
        <v>2.0000000000000001E-4</v>
      </c>
      <c r="R275" s="78">
        <v>0</v>
      </c>
      <c r="W275" s="101"/>
    </row>
    <row r="276" spans="2:23">
      <c r="B276" t="s">
        <v>3702</v>
      </c>
      <c r="C276" t="s">
        <v>3445</v>
      </c>
      <c r="D276" t="s">
        <v>3713</v>
      </c>
      <c r="E276"/>
      <c r="F276" t="s">
        <v>3704</v>
      </c>
      <c r="G276" s="95">
        <v>42803</v>
      </c>
      <c r="H276" t="s">
        <v>150</v>
      </c>
      <c r="I276" s="77">
        <v>5.83</v>
      </c>
      <c r="J276" t="s">
        <v>716</v>
      </c>
      <c r="K276" t="s">
        <v>102</v>
      </c>
      <c r="L276" s="78">
        <v>4.4999999999999998E-2</v>
      </c>
      <c r="M276" s="78">
        <v>8.1100000000000005E-2</v>
      </c>
      <c r="N276" s="77">
        <v>337936.15</v>
      </c>
      <c r="O276" s="77">
        <v>91.44</v>
      </c>
      <c r="P276" s="77">
        <v>309.00881556000002</v>
      </c>
      <c r="Q276" s="78">
        <v>1E-3</v>
      </c>
      <c r="R276" s="78">
        <v>1E-4</v>
      </c>
      <c r="W276" s="101"/>
    </row>
    <row r="277" spans="2:23">
      <c r="B277" t="s">
        <v>3702</v>
      </c>
      <c r="C277" t="s">
        <v>3445</v>
      </c>
      <c r="D277" t="s">
        <v>3714</v>
      </c>
      <c r="E277"/>
      <c r="F277" t="s">
        <v>3704</v>
      </c>
      <c r="G277" s="95">
        <v>42898</v>
      </c>
      <c r="H277" t="s">
        <v>150</v>
      </c>
      <c r="I277" s="77">
        <v>5.83</v>
      </c>
      <c r="J277" t="s">
        <v>716</v>
      </c>
      <c r="K277" t="s">
        <v>102</v>
      </c>
      <c r="L277" s="78">
        <v>4.4999999999999998E-2</v>
      </c>
      <c r="M277" s="78">
        <v>8.1100000000000005E-2</v>
      </c>
      <c r="N277" s="77">
        <v>63557.13</v>
      </c>
      <c r="O277" s="77">
        <v>90.98</v>
      </c>
      <c r="P277" s="77">
        <v>57.824276873999999</v>
      </c>
      <c r="Q277" s="78">
        <v>2.0000000000000001E-4</v>
      </c>
      <c r="R277" s="78">
        <v>0</v>
      </c>
      <c r="W277" s="101"/>
    </row>
    <row r="278" spans="2:23">
      <c r="B278" t="s">
        <v>3702</v>
      </c>
      <c r="C278" t="s">
        <v>3445</v>
      </c>
      <c r="D278" t="s">
        <v>3715</v>
      </c>
      <c r="E278"/>
      <c r="F278" t="s">
        <v>3704</v>
      </c>
      <c r="G278" s="95">
        <v>42989</v>
      </c>
      <c r="H278" t="s">
        <v>150</v>
      </c>
      <c r="I278" s="77">
        <v>5.83</v>
      </c>
      <c r="J278" t="s">
        <v>716</v>
      </c>
      <c r="K278" t="s">
        <v>102</v>
      </c>
      <c r="L278" s="78">
        <v>4.4999999999999998E-2</v>
      </c>
      <c r="M278" s="78">
        <v>8.1100000000000005E-2</v>
      </c>
      <c r="N278" s="77">
        <v>80089.990000000005</v>
      </c>
      <c r="O278" s="77">
        <v>91.35</v>
      </c>
      <c r="P278" s="77">
        <v>73.162205865000004</v>
      </c>
      <c r="Q278" s="78">
        <v>2.0000000000000001E-4</v>
      </c>
      <c r="R278" s="78">
        <v>0</v>
      </c>
      <c r="W278" s="101"/>
    </row>
    <row r="279" spans="2:23">
      <c r="B279" t="s">
        <v>3702</v>
      </c>
      <c r="C279" t="s">
        <v>3445</v>
      </c>
      <c r="D279" t="s">
        <v>3716</v>
      </c>
      <c r="E279"/>
      <c r="F279" t="s">
        <v>3704</v>
      </c>
      <c r="G279" s="95">
        <v>43080</v>
      </c>
      <c r="H279" t="s">
        <v>150</v>
      </c>
      <c r="I279" s="77">
        <v>5.83</v>
      </c>
      <c r="J279" t="s">
        <v>716</v>
      </c>
      <c r="K279" t="s">
        <v>102</v>
      </c>
      <c r="L279" s="78">
        <v>4.4999999999999998E-2</v>
      </c>
      <c r="M279" s="78">
        <v>8.1100000000000005E-2</v>
      </c>
      <c r="N279" s="77">
        <v>24814.65</v>
      </c>
      <c r="O279" s="77">
        <v>90.71</v>
      </c>
      <c r="P279" s="77">
        <v>22.509369015000001</v>
      </c>
      <c r="Q279" s="78">
        <v>1E-4</v>
      </c>
      <c r="R279" s="78">
        <v>0</v>
      </c>
      <c r="W279" s="101"/>
    </row>
    <row r="280" spans="2:23">
      <c r="B280" t="s">
        <v>3702</v>
      </c>
      <c r="C280" t="s">
        <v>3445</v>
      </c>
      <c r="D280" t="s">
        <v>3717</v>
      </c>
      <c r="E280"/>
      <c r="F280" t="s">
        <v>3704</v>
      </c>
      <c r="G280" s="95">
        <v>43171</v>
      </c>
      <c r="H280" t="s">
        <v>150</v>
      </c>
      <c r="I280" s="77">
        <v>5.73</v>
      </c>
      <c r="J280" t="s">
        <v>716</v>
      </c>
      <c r="K280" t="s">
        <v>102</v>
      </c>
      <c r="L280" s="78">
        <v>4.4999999999999998E-2</v>
      </c>
      <c r="M280" s="78">
        <v>8.1799999999999998E-2</v>
      </c>
      <c r="N280" s="77">
        <v>18541.14</v>
      </c>
      <c r="O280" s="77">
        <v>91.35</v>
      </c>
      <c r="P280" s="77">
        <v>16.937331390000001</v>
      </c>
      <c r="Q280" s="78">
        <v>1E-4</v>
      </c>
      <c r="R280" s="78">
        <v>0</v>
      </c>
      <c r="W280" s="101"/>
    </row>
    <row r="281" spans="2:23">
      <c r="B281" t="s">
        <v>3702</v>
      </c>
      <c r="C281" t="s">
        <v>3445</v>
      </c>
      <c r="D281" t="s">
        <v>3718</v>
      </c>
      <c r="E281"/>
      <c r="F281" t="s">
        <v>3704</v>
      </c>
      <c r="G281" s="95">
        <v>43341</v>
      </c>
      <c r="H281" t="s">
        <v>150</v>
      </c>
      <c r="I281" s="77">
        <v>5.87</v>
      </c>
      <c r="J281" t="s">
        <v>716</v>
      </c>
      <c r="K281" t="s">
        <v>102</v>
      </c>
      <c r="L281" s="78">
        <v>4.4999999999999998E-2</v>
      </c>
      <c r="M281" s="78">
        <v>7.85E-2</v>
      </c>
      <c r="N281" s="77">
        <v>46515.23</v>
      </c>
      <c r="O281" s="77">
        <v>91.35</v>
      </c>
      <c r="P281" s="77">
        <v>42.491662605000002</v>
      </c>
      <c r="Q281" s="78">
        <v>1E-4</v>
      </c>
      <c r="R281" s="78">
        <v>0</v>
      </c>
      <c r="W281" s="101"/>
    </row>
    <row r="282" spans="2:23">
      <c r="B282" t="s">
        <v>3702</v>
      </c>
      <c r="C282" t="s">
        <v>3445</v>
      </c>
      <c r="D282" t="s">
        <v>3719</v>
      </c>
      <c r="E282"/>
      <c r="F282" t="s">
        <v>3704</v>
      </c>
      <c r="G282" s="95">
        <v>43990</v>
      </c>
      <c r="H282" t="s">
        <v>150</v>
      </c>
      <c r="I282" s="77">
        <v>5.83</v>
      </c>
      <c r="J282" t="s">
        <v>716</v>
      </c>
      <c r="K282" t="s">
        <v>102</v>
      </c>
      <c r="L282" s="78">
        <v>4.4999999999999998E-2</v>
      </c>
      <c r="M282" s="78">
        <v>8.1100000000000005E-2</v>
      </c>
      <c r="N282" s="77">
        <v>47975.22</v>
      </c>
      <c r="O282" s="77">
        <v>89.99</v>
      </c>
      <c r="P282" s="77">
        <v>43.172900478000003</v>
      </c>
      <c r="Q282" s="78">
        <v>1E-4</v>
      </c>
      <c r="R282" s="78">
        <v>0</v>
      </c>
      <c r="W282" s="101"/>
    </row>
    <row r="283" spans="2:23">
      <c r="B283" t="s">
        <v>3702</v>
      </c>
      <c r="C283" t="s">
        <v>3445</v>
      </c>
      <c r="D283" t="s">
        <v>3720</v>
      </c>
      <c r="E283"/>
      <c r="F283" t="s">
        <v>3704</v>
      </c>
      <c r="G283" s="95">
        <v>41893</v>
      </c>
      <c r="H283" t="s">
        <v>150</v>
      </c>
      <c r="I283" s="77">
        <v>5.83</v>
      </c>
      <c r="J283" t="s">
        <v>716</v>
      </c>
      <c r="K283" t="s">
        <v>102</v>
      </c>
      <c r="L283" s="78">
        <v>4.4999999999999998E-2</v>
      </c>
      <c r="M283" s="78">
        <v>8.1100000000000005E-2</v>
      </c>
      <c r="N283" s="77">
        <v>49106.02</v>
      </c>
      <c r="O283" s="77">
        <v>89.9</v>
      </c>
      <c r="P283" s="77">
        <v>44.14631198</v>
      </c>
      <c r="Q283" s="78">
        <v>1E-4</v>
      </c>
      <c r="R283" s="78">
        <v>0</v>
      </c>
      <c r="W283" s="101"/>
    </row>
    <row r="284" spans="2:23">
      <c r="B284" t="s">
        <v>3702</v>
      </c>
      <c r="C284" t="s">
        <v>3445</v>
      </c>
      <c r="D284" t="s">
        <v>3721</v>
      </c>
      <c r="E284"/>
      <c r="F284" t="s">
        <v>3704</v>
      </c>
      <c r="G284" s="95">
        <v>42257</v>
      </c>
      <c r="H284" t="s">
        <v>150</v>
      </c>
      <c r="I284" s="77">
        <v>5.83</v>
      </c>
      <c r="J284" t="s">
        <v>716</v>
      </c>
      <c r="K284" t="s">
        <v>102</v>
      </c>
      <c r="L284" s="78">
        <v>4.4999999999999998E-2</v>
      </c>
      <c r="M284" s="78">
        <v>8.1100000000000005E-2</v>
      </c>
      <c r="N284" s="77">
        <v>89916.08</v>
      </c>
      <c r="O284" s="77">
        <v>90.16</v>
      </c>
      <c r="P284" s="77">
        <v>81.068337728000003</v>
      </c>
      <c r="Q284" s="78">
        <v>2.9999999999999997E-4</v>
      </c>
      <c r="R284" s="78">
        <v>0</v>
      </c>
      <c r="W284" s="101"/>
    </row>
    <row r="285" spans="2:23">
      <c r="B285" t="s">
        <v>3405</v>
      </c>
      <c r="C285" t="s">
        <v>3401</v>
      </c>
      <c r="D285" t="s">
        <v>3722</v>
      </c>
      <c r="E285"/>
      <c r="F285" t="s">
        <v>213</v>
      </c>
      <c r="G285" s="95"/>
      <c r="H285" t="s">
        <v>214</v>
      </c>
      <c r="I285" s="77">
        <v>0.01</v>
      </c>
      <c r="J285" t="s">
        <v>123</v>
      </c>
      <c r="K285" t="s">
        <v>102</v>
      </c>
      <c r="L285" s="78">
        <v>0</v>
      </c>
      <c r="M285" s="78">
        <v>1E-4</v>
      </c>
      <c r="N285" s="77">
        <v>-5344.28</v>
      </c>
      <c r="O285" s="77">
        <v>166.88372100000001</v>
      </c>
      <c r="P285" s="77">
        <v>-8.9187333246588008</v>
      </c>
      <c r="Q285" s="78">
        <v>0</v>
      </c>
      <c r="R285" s="78">
        <v>0</v>
      </c>
    </row>
    <row r="286" spans="2:23">
      <c r="B286" t="s">
        <v>3405</v>
      </c>
      <c r="C286" t="s">
        <v>3401</v>
      </c>
      <c r="D286" t="s">
        <v>3723</v>
      </c>
      <c r="F286" t="s">
        <v>213</v>
      </c>
      <c r="G286" s="95"/>
      <c r="H286" t="s">
        <v>214</v>
      </c>
      <c r="I286" s="77">
        <v>0.01</v>
      </c>
      <c r="J286" t="s">
        <v>123</v>
      </c>
      <c r="K286" t="s">
        <v>102</v>
      </c>
      <c r="L286" s="78">
        <v>0</v>
      </c>
      <c r="M286" s="78">
        <v>1E-4</v>
      </c>
      <c r="N286" s="77">
        <v>-379.31</v>
      </c>
      <c r="O286" s="77">
        <v>100</v>
      </c>
      <c r="P286" s="77">
        <v>-0.37930999999999998</v>
      </c>
      <c r="Q286" s="78">
        <v>0</v>
      </c>
      <c r="R286" s="78">
        <v>0</v>
      </c>
    </row>
    <row r="287" spans="2:23">
      <c r="B287" t="s">
        <v>3405</v>
      </c>
      <c r="C287" t="s">
        <v>3401</v>
      </c>
      <c r="D287" t="s">
        <v>3724</v>
      </c>
      <c r="F287" t="s">
        <v>213</v>
      </c>
      <c r="G287" s="95"/>
      <c r="H287" t="s">
        <v>214</v>
      </c>
      <c r="I287" s="77">
        <v>0.01</v>
      </c>
      <c r="J287" t="s">
        <v>123</v>
      </c>
      <c r="K287" t="s">
        <v>102</v>
      </c>
      <c r="L287" s="78">
        <v>0</v>
      </c>
      <c r="M287" s="78">
        <v>1E-4</v>
      </c>
      <c r="N287" s="77">
        <v>-173.51</v>
      </c>
      <c r="O287" s="77">
        <v>100</v>
      </c>
      <c r="P287" s="77">
        <v>-0.17351</v>
      </c>
      <c r="Q287" s="78">
        <v>0</v>
      </c>
      <c r="R287" s="78">
        <v>0</v>
      </c>
    </row>
    <row r="288" spans="2:23">
      <c r="B288" t="s">
        <v>3725</v>
      </c>
      <c r="C288" t="s">
        <v>3445</v>
      </c>
      <c r="D288" t="s">
        <v>3726</v>
      </c>
      <c r="E288"/>
      <c r="F288" t="s">
        <v>213</v>
      </c>
      <c r="G288" s="95">
        <v>43373</v>
      </c>
      <c r="H288" t="s">
        <v>214</v>
      </c>
      <c r="I288" s="77">
        <v>4.24</v>
      </c>
      <c r="J288" t="s">
        <v>965</v>
      </c>
      <c r="K288" t="s">
        <v>113</v>
      </c>
      <c r="L288" s="78">
        <v>3.0300000000000001E-2</v>
      </c>
      <c r="M288" s="78">
        <v>8.0299999999999996E-2</v>
      </c>
      <c r="N288" s="77">
        <v>761671.36</v>
      </c>
      <c r="O288" s="77">
        <v>81.900000000000063</v>
      </c>
      <c r="P288" s="77">
        <v>2914.24777576733</v>
      </c>
      <c r="Q288" s="78">
        <v>9.4999999999999998E-3</v>
      </c>
      <c r="R288" s="78">
        <v>1.1000000000000001E-3</v>
      </c>
      <c r="W288" s="101"/>
    </row>
    <row r="289" spans="2:23">
      <c r="B289" t="s">
        <v>3727</v>
      </c>
      <c r="C289" t="s">
        <v>3445</v>
      </c>
      <c r="D289" t="s">
        <v>3728</v>
      </c>
      <c r="E289"/>
      <c r="F289" t="s">
        <v>213</v>
      </c>
      <c r="G289" s="95">
        <v>43550</v>
      </c>
      <c r="H289" t="s">
        <v>214</v>
      </c>
      <c r="I289" s="77">
        <v>2.12</v>
      </c>
      <c r="J289" t="s">
        <v>965</v>
      </c>
      <c r="K289" t="s">
        <v>106</v>
      </c>
      <c r="L289" s="78">
        <v>8.2500000000000004E-2</v>
      </c>
      <c r="M289" s="78">
        <v>8.5000000000000006E-2</v>
      </c>
      <c r="N289" s="77">
        <v>442889.52</v>
      </c>
      <c r="O289" s="77">
        <v>102.50999999999975</v>
      </c>
      <c r="P289" s="77">
        <v>1676.1903253467799</v>
      </c>
      <c r="Q289" s="78">
        <v>5.4999999999999997E-3</v>
      </c>
      <c r="R289" s="78">
        <v>5.9999999999999995E-4</v>
      </c>
      <c r="W289" s="101"/>
    </row>
    <row r="290" spans="2:23">
      <c r="B290" t="s">
        <v>3729</v>
      </c>
      <c r="C290" t="s">
        <v>3445</v>
      </c>
      <c r="D290" t="s">
        <v>3730</v>
      </c>
      <c r="E290"/>
      <c r="F290" t="s">
        <v>213</v>
      </c>
      <c r="G290" s="95">
        <v>41534</v>
      </c>
      <c r="H290" t="s">
        <v>214</v>
      </c>
      <c r="I290" s="77">
        <v>5.55</v>
      </c>
      <c r="J290" t="s">
        <v>112</v>
      </c>
      <c r="K290" t="s">
        <v>102</v>
      </c>
      <c r="L290" s="78">
        <v>3.9800000000000002E-2</v>
      </c>
      <c r="M290" s="78">
        <v>3.2099999999999997E-2</v>
      </c>
      <c r="N290" s="77">
        <v>3921721.04</v>
      </c>
      <c r="O290" s="77">
        <v>116.24</v>
      </c>
      <c r="P290" s="77">
        <v>4558.6085368960003</v>
      </c>
      <c r="Q290" s="78">
        <v>1.49E-2</v>
      </c>
      <c r="R290" s="78">
        <v>1.6999999999999999E-3</v>
      </c>
      <c r="W290" s="101"/>
    </row>
    <row r="291" spans="2:23">
      <c r="B291" t="s">
        <v>3731</v>
      </c>
      <c r="C291" t="s">
        <v>3445</v>
      </c>
      <c r="D291" t="s">
        <v>3732</v>
      </c>
      <c r="E291"/>
      <c r="F291" t="s">
        <v>213</v>
      </c>
      <c r="G291" s="95">
        <v>44553</v>
      </c>
      <c r="H291" t="s">
        <v>214</v>
      </c>
      <c r="I291" s="77">
        <v>2.6</v>
      </c>
      <c r="J291" t="s">
        <v>1141</v>
      </c>
      <c r="K291" t="s">
        <v>110</v>
      </c>
      <c r="L291" s="78">
        <v>6.1100000000000002E-2</v>
      </c>
      <c r="M291" s="78">
        <v>6.93E-2</v>
      </c>
      <c r="N291" s="77">
        <v>429394.79</v>
      </c>
      <c r="O291" s="77">
        <v>100.1299999999999</v>
      </c>
      <c r="P291" s="77">
        <v>1734.17244321578</v>
      </c>
      <c r="Q291" s="78">
        <v>5.7000000000000002E-3</v>
      </c>
      <c r="R291" s="78">
        <v>6.9999999999999999E-4</v>
      </c>
      <c r="W291" s="101"/>
    </row>
    <row r="292" spans="2:23">
      <c r="B292" t="s">
        <v>3731</v>
      </c>
      <c r="C292" t="s">
        <v>3445</v>
      </c>
      <c r="D292" t="s">
        <v>3733</v>
      </c>
      <c r="E292"/>
      <c r="F292" t="s">
        <v>213</v>
      </c>
      <c r="G292" s="95">
        <v>44585</v>
      </c>
      <c r="H292" t="s">
        <v>214</v>
      </c>
      <c r="I292" s="77">
        <v>2.6</v>
      </c>
      <c r="J292" t="s">
        <v>1141</v>
      </c>
      <c r="K292" t="s">
        <v>110</v>
      </c>
      <c r="L292" s="78">
        <v>6.1100000000000002E-2</v>
      </c>
      <c r="M292" s="78">
        <v>6.9599999999999995E-2</v>
      </c>
      <c r="N292" s="77">
        <v>44950.42</v>
      </c>
      <c r="O292" s="77">
        <v>100.12999999999978</v>
      </c>
      <c r="P292" s="77">
        <v>181.53871795923601</v>
      </c>
      <c r="Q292" s="78">
        <v>5.9999999999999995E-4</v>
      </c>
      <c r="R292" s="78">
        <v>1E-4</v>
      </c>
      <c r="W292" s="101"/>
    </row>
    <row r="293" spans="2:23">
      <c r="B293" t="s">
        <v>3731</v>
      </c>
      <c r="C293" t="s">
        <v>3445</v>
      </c>
      <c r="D293" t="s">
        <v>3734</v>
      </c>
      <c r="E293"/>
      <c r="F293" t="s">
        <v>213</v>
      </c>
      <c r="G293" s="95">
        <v>44553</v>
      </c>
      <c r="H293" t="s">
        <v>214</v>
      </c>
      <c r="I293" s="77">
        <v>2.6</v>
      </c>
      <c r="J293" t="s">
        <v>1141</v>
      </c>
      <c r="K293" t="s">
        <v>110</v>
      </c>
      <c r="L293" s="78">
        <v>6.1100000000000002E-2</v>
      </c>
      <c r="M293" s="78">
        <v>6.9599999999999995E-2</v>
      </c>
      <c r="N293" s="77">
        <v>5677.95</v>
      </c>
      <c r="O293" s="77">
        <v>100.12</v>
      </c>
      <c r="P293" s="77">
        <v>22.928925262236</v>
      </c>
      <c r="Q293" s="78">
        <v>1E-4</v>
      </c>
      <c r="R293" s="78">
        <v>0</v>
      </c>
      <c r="W293" s="101"/>
    </row>
    <row r="294" spans="2:23">
      <c r="B294" t="s">
        <v>3731</v>
      </c>
      <c r="C294" t="s">
        <v>3445</v>
      </c>
      <c r="D294" t="s">
        <v>3735</v>
      </c>
      <c r="E294"/>
      <c r="F294" t="s">
        <v>213</v>
      </c>
      <c r="G294" s="95">
        <v>44671</v>
      </c>
      <c r="H294" t="s">
        <v>214</v>
      </c>
      <c r="I294" s="77">
        <v>2.6</v>
      </c>
      <c r="J294" t="s">
        <v>1141</v>
      </c>
      <c r="K294" t="s">
        <v>110</v>
      </c>
      <c r="L294" s="78">
        <v>6.1100000000000002E-2</v>
      </c>
      <c r="M294" s="78">
        <v>6.9599999999999995E-2</v>
      </c>
      <c r="N294" s="77">
        <v>3548.72</v>
      </c>
      <c r="O294" s="77">
        <v>100.13</v>
      </c>
      <c r="P294" s="77">
        <v>14.3320146774224</v>
      </c>
      <c r="Q294" s="78">
        <v>0</v>
      </c>
      <c r="R294" s="78">
        <v>0</v>
      </c>
      <c r="W294" s="101"/>
    </row>
    <row r="295" spans="2:23">
      <c r="B295" t="s">
        <v>3731</v>
      </c>
      <c r="C295" t="s">
        <v>3445</v>
      </c>
      <c r="D295" t="s">
        <v>3736</v>
      </c>
      <c r="E295"/>
      <c r="F295" t="s">
        <v>213</v>
      </c>
      <c r="G295" s="95">
        <v>44742</v>
      </c>
      <c r="H295" t="s">
        <v>214</v>
      </c>
      <c r="I295" s="77">
        <v>2.6</v>
      </c>
      <c r="J295" t="s">
        <v>1141</v>
      </c>
      <c r="K295" t="s">
        <v>110</v>
      </c>
      <c r="L295" s="78">
        <v>6.1100000000000002E-2</v>
      </c>
      <c r="M295" s="78">
        <v>6.9599999999999995E-2</v>
      </c>
      <c r="N295" s="77">
        <v>21292.3</v>
      </c>
      <c r="O295" s="77">
        <v>100.13</v>
      </c>
      <c r="P295" s="77">
        <v>85.992007291665999</v>
      </c>
      <c r="Q295" s="78">
        <v>2.9999999999999997E-4</v>
      </c>
      <c r="R295" s="78">
        <v>0</v>
      </c>
      <c r="W295" s="101"/>
    </row>
    <row r="296" spans="2:23">
      <c r="B296" t="s">
        <v>3737</v>
      </c>
      <c r="C296" t="s">
        <v>3445</v>
      </c>
      <c r="D296" t="s">
        <v>3738</v>
      </c>
      <c r="E296"/>
      <c r="F296" t="s">
        <v>213</v>
      </c>
      <c r="G296" s="95">
        <v>44871</v>
      </c>
      <c r="H296" t="s">
        <v>214</v>
      </c>
      <c r="I296" s="77">
        <v>5.19</v>
      </c>
      <c r="J296" t="s">
        <v>365</v>
      </c>
      <c r="K296" t="s">
        <v>102</v>
      </c>
      <c r="L296" s="78">
        <v>0.05</v>
      </c>
      <c r="M296" s="78">
        <v>6.3700000000000007E-2</v>
      </c>
      <c r="N296" s="77">
        <v>1020940.48</v>
      </c>
      <c r="O296" s="77">
        <v>96.85</v>
      </c>
      <c r="P296" s="77">
        <v>988.78085487999999</v>
      </c>
      <c r="Q296" s="78">
        <v>3.2000000000000002E-3</v>
      </c>
      <c r="R296" s="78">
        <v>4.0000000000000002E-4</v>
      </c>
      <c r="W296" s="101"/>
    </row>
    <row r="297" spans="2:23">
      <c r="B297" t="s">
        <v>3737</v>
      </c>
      <c r="C297" t="s">
        <v>3445</v>
      </c>
      <c r="D297" t="s">
        <v>3739</v>
      </c>
      <c r="E297"/>
      <c r="F297" t="s">
        <v>213</v>
      </c>
      <c r="G297" s="95">
        <v>44969</v>
      </c>
      <c r="H297" t="s">
        <v>214</v>
      </c>
      <c r="I297" s="77">
        <v>5.19</v>
      </c>
      <c r="J297" t="s">
        <v>365</v>
      </c>
      <c r="K297" t="s">
        <v>102</v>
      </c>
      <c r="L297" s="78">
        <v>0.05</v>
      </c>
      <c r="M297" s="78">
        <v>6.0999999999999999E-2</v>
      </c>
      <c r="N297" s="77">
        <v>721059.52</v>
      </c>
      <c r="O297" s="77">
        <v>97.62</v>
      </c>
      <c r="P297" s="77">
        <v>703.89830342400001</v>
      </c>
      <c r="Q297" s="78">
        <v>2.3E-3</v>
      </c>
      <c r="R297" s="78">
        <v>2.9999999999999997E-4</v>
      </c>
      <c r="W297" s="101"/>
    </row>
    <row r="298" spans="2:23">
      <c r="B298" t="s">
        <v>3737</v>
      </c>
      <c r="C298" t="s">
        <v>3445</v>
      </c>
      <c r="D298" t="s">
        <v>3740</v>
      </c>
      <c r="E298"/>
      <c r="F298" t="s">
        <v>213</v>
      </c>
      <c r="G298" s="95">
        <v>45018</v>
      </c>
      <c r="H298" t="s">
        <v>214</v>
      </c>
      <c r="I298" s="77">
        <v>5.19</v>
      </c>
      <c r="J298" t="s">
        <v>365</v>
      </c>
      <c r="K298" t="s">
        <v>102</v>
      </c>
      <c r="L298" s="78">
        <v>0.05</v>
      </c>
      <c r="M298" s="78">
        <v>4.2599999999999999E-2</v>
      </c>
      <c r="N298" s="77">
        <v>344500.89</v>
      </c>
      <c r="O298" s="77">
        <v>106.07</v>
      </c>
      <c r="P298" s="77">
        <v>365.41209402300001</v>
      </c>
      <c r="Q298" s="78">
        <v>1.1999999999999999E-3</v>
      </c>
      <c r="R298" s="78">
        <v>1E-4</v>
      </c>
      <c r="W298" s="101"/>
    </row>
    <row r="299" spans="2:23">
      <c r="B299" s="79" t="s">
        <v>3741</v>
      </c>
      <c r="G299" s="101"/>
      <c r="I299" s="81">
        <v>0</v>
      </c>
      <c r="M299" s="80">
        <v>0</v>
      </c>
      <c r="N299" s="81">
        <v>0</v>
      </c>
      <c r="P299" s="81">
        <v>0</v>
      </c>
      <c r="Q299" s="80">
        <v>0</v>
      </c>
      <c r="R299" s="80">
        <v>0</v>
      </c>
    </row>
    <row r="300" spans="2:23">
      <c r="B300" t="s">
        <v>213</v>
      </c>
      <c r="D300" t="s">
        <v>213</v>
      </c>
      <c r="F300" t="s">
        <v>213</v>
      </c>
      <c r="G300" s="101"/>
      <c r="I300" s="77">
        <v>0</v>
      </c>
      <c r="J300" t="s">
        <v>213</v>
      </c>
      <c r="K300" t="s">
        <v>213</v>
      </c>
      <c r="L300" s="78">
        <v>0</v>
      </c>
      <c r="M300" s="78">
        <v>0</v>
      </c>
      <c r="N300" s="77">
        <v>0</v>
      </c>
      <c r="O300" s="77">
        <v>0</v>
      </c>
      <c r="P300" s="77">
        <v>0</v>
      </c>
      <c r="Q300" s="78">
        <v>0</v>
      </c>
      <c r="R300" s="78">
        <v>0</v>
      </c>
    </row>
    <row r="301" spans="2:23">
      <c r="B301" s="79" t="s">
        <v>3742</v>
      </c>
      <c r="G301" s="101"/>
      <c r="I301" s="81">
        <v>0</v>
      </c>
      <c r="M301" s="80">
        <v>0</v>
      </c>
      <c r="N301" s="81">
        <v>0</v>
      </c>
      <c r="P301" s="81">
        <v>0</v>
      </c>
      <c r="Q301" s="80">
        <v>0</v>
      </c>
      <c r="R301" s="80">
        <v>0</v>
      </c>
    </row>
    <row r="302" spans="2:23">
      <c r="B302" s="79" t="s">
        <v>3743</v>
      </c>
      <c r="G302" s="101"/>
      <c r="I302" s="81">
        <v>0</v>
      </c>
      <c r="M302" s="80">
        <v>0</v>
      </c>
      <c r="N302" s="81">
        <v>0</v>
      </c>
      <c r="P302" s="81">
        <v>0</v>
      </c>
      <c r="Q302" s="80">
        <v>0</v>
      </c>
      <c r="R302" s="80">
        <v>0</v>
      </c>
    </row>
    <row r="303" spans="2:23">
      <c r="B303" t="s">
        <v>213</v>
      </c>
      <c r="D303" t="s">
        <v>213</v>
      </c>
      <c r="F303" t="s">
        <v>213</v>
      </c>
      <c r="G303" s="101"/>
      <c r="I303" s="77">
        <v>0</v>
      </c>
      <c r="J303" t="s">
        <v>213</v>
      </c>
      <c r="K303" t="s">
        <v>213</v>
      </c>
      <c r="L303" s="78">
        <v>0</v>
      </c>
      <c r="M303" s="78">
        <v>0</v>
      </c>
      <c r="N303" s="77">
        <v>0</v>
      </c>
      <c r="O303" s="77">
        <v>0</v>
      </c>
      <c r="P303" s="77">
        <v>0</v>
      </c>
      <c r="Q303" s="78">
        <v>0</v>
      </c>
      <c r="R303" s="78">
        <v>0</v>
      </c>
    </row>
    <row r="304" spans="2:23">
      <c r="B304" s="79" t="s">
        <v>3744</v>
      </c>
      <c r="G304" s="101"/>
      <c r="I304" s="81">
        <v>0</v>
      </c>
      <c r="M304" s="80">
        <v>0</v>
      </c>
      <c r="N304" s="81">
        <v>0</v>
      </c>
      <c r="P304" s="81">
        <v>0</v>
      </c>
      <c r="Q304" s="80">
        <v>0</v>
      </c>
      <c r="R304" s="80">
        <v>0</v>
      </c>
    </row>
    <row r="305" spans="2:23">
      <c r="B305" t="s">
        <v>213</v>
      </c>
      <c r="D305" t="s">
        <v>213</v>
      </c>
      <c r="F305" t="s">
        <v>213</v>
      </c>
      <c r="G305" s="101"/>
      <c r="I305" s="77">
        <v>0</v>
      </c>
      <c r="J305" t="s">
        <v>213</v>
      </c>
      <c r="K305" t="s">
        <v>213</v>
      </c>
      <c r="L305" s="78">
        <v>0</v>
      </c>
      <c r="M305" s="78">
        <v>0</v>
      </c>
      <c r="N305" s="77">
        <v>0</v>
      </c>
      <c r="O305" s="77">
        <v>0</v>
      </c>
      <c r="P305" s="77">
        <v>0</v>
      </c>
      <c r="Q305" s="78">
        <v>0</v>
      </c>
      <c r="R305" s="78">
        <v>0</v>
      </c>
    </row>
    <row r="306" spans="2:23">
      <c r="B306" s="79" t="s">
        <v>3745</v>
      </c>
      <c r="G306" s="101"/>
      <c r="I306" s="81">
        <v>0</v>
      </c>
      <c r="M306" s="80">
        <v>0</v>
      </c>
      <c r="N306" s="81">
        <v>0</v>
      </c>
      <c r="P306" s="81">
        <v>0</v>
      </c>
      <c r="Q306" s="80">
        <v>0</v>
      </c>
      <c r="R306" s="80">
        <v>0</v>
      </c>
    </row>
    <row r="307" spans="2:23">
      <c r="B307" t="s">
        <v>213</v>
      </c>
      <c r="D307" t="s">
        <v>213</v>
      </c>
      <c r="F307" t="s">
        <v>213</v>
      </c>
      <c r="G307" s="101"/>
      <c r="I307" s="77">
        <v>0</v>
      </c>
      <c r="J307" t="s">
        <v>213</v>
      </c>
      <c r="K307" t="s">
        <v>213</v>
      </c>
      <c r="L307" s="78">
        <v>0</v>
      </c>
      <c r="M307" s="78">
        <v>0</v>
      </c>
      <c r="N307" s="77">
        <v>0</v>
      </c>
      <c r="O307" s="77">
        <v>0</v>
      </c>
      <c r="P307" s="77">
        <v>0</v>
      </c>
      <c r="Q307" s="78">
        <v>0</v>
      </c>
      <c r="R307" s="78">
        <v>0</v>
      </c>
    </row>
    <row r="308" spans="2:23">
      <c r="B308" s="79" t="s">
        <v>3746</v>
      </c>
      <c r="G308" s="101"/>
      <c r="I308" s="81">
        <v>0</v>
      </c>
      <c r="M308" s="80">
        <v>0</v>
      </c>
      <c r="N308" s="81">
        <v>0</v>
      </c>
      <c r="P308" s="81">
        <v>0</v>
      </c>
      <c r="Q308" s="80">
        <v>0</v>
      </c>
      <c r="R308" s="80">
        <v>0</v>
      </c>
    </row>
    <row r="309" spans="2:23">
      <c r="B309" t="s">
        <v>213</v>
      </c>
      <c r="D309" t="s">
        <v>213</v>
      </c>
      <c r="F309" t="s">
        <v>213</v>
      </c>
      <c r="G309" s="101"/>
      <c r="I309" s="77">
        <v>0</v>
      </c>
      <c r="J309" t="s">
        <v>213</v>
      </c>
      <c r="K309" t="s">
        <v>213</v>
      </c>
      <c r="L309" s="78">
        <v>0</v>
      </c>
      <c r="M309" s="78">
        <v>0</v>
      </c>
      <c r="N309" s="77">
        <v>0</v>
      </c>
      <c r="O309" s="77">
        <v>0</v>
      </c>
      <c r="P309" s="77">
        <v>0</v>
      </c>
      <c r="Q309" s="78">
        <v>0</v>
      </c>
      <c r="R309" s="78">
        <v>0</v>
      </c>
    </row>
    <row r="310" spans="2:23">
      <c r="B310" s="79" t="s">
        <v>235</v>
      </c>
      <c r="G310" s="101"/>
      <c r="I310" s="81">
        <v>2.2599999999999998</v>
      </c>
      <c r="M310" s="80">
        <v>6.6400000000000001E-2</v>
      </c>
      <c r="N310" s="81">
        <v>37224136.969999999</v>
      </c>
      <c r="P310" s="81">
        <v>96856.395208213988</v>
      </c>
      <c r="Q310" s="80">
        <v>0.3165</v>
      </c>
      <c r="R310" s="80">
        <v>3.7100000000000001E-2</v>
      </c>
    </row>
    <row r="311" spans="2:23">
      <c r="B311" s="79" t="s">
        <v>3747</v>
      </c>
      <c r="G311" s="101"/>
      <c r="I311" s="81">
        <v>0</v>
      </c>
      <c r="M311" s="80">
        <v>0</v>
      </c>
      <c r="N311" s="81">
        <v>0</v>
      </c>
      <c r="P311" s="81">
        <v>0</v>
      </c>
      <c r="Q311" s="80">
        <v>0</v>
      </c>
      <c r="R311" s="80">
        <v>0</v>
      </c>
    </row>
    <row r="312" spans="2:23">
      <c r="B312" t="s">
        <v>213</v>
      </c>
      <c r="D312" t="s">
        <v>213</v>
      </c>
      <c r="F312" t="s">
        <v>213</v>
      </c>
      <c r="G312" s="101"/>
      <c r="I312" s="77">
        <v>0</v>
      </c>
      <c r="J312" t="s">
        <v>213</v>
      </c>
      <c r="K312" t="s">
        <v>213</v>
      </c>
      <c r="L312" s="78">
        <v>0</v>
      </c>
      <c r="M312" s="78">
        <v>0</v>
      </c>
      <c r="N312" s="77">
        <v>0</v>
      </c>
      <c r="O312" s="77">
        <v>0</v>
      </c>
      <c r="P312" s="77">
        <v>0</v>
      </c>
      <c r="Q312" s="78">
        <v>0</v>
      </c>
      <c r="R312" s="78">
        <v>0</v>
      </c>
    </row>
    <row r="313" spans="2:23">
      <c r="B313" s="79" t="s">
        <v>3442</v>
      </c>
      <c r="G313" s="101"/>
      <c r="I313" s="81">
        <v>0</v>
      </c>
      <c r="M313" s="80">
        <v>0</v>
      </c>
      <c r="N313" s="81">
        <v>0</v>
      </c>
      <c r="P313" s="81">
        <v>0</v>
      </c>
      <c r="Q313" s="80">
        <v>0</v>
      </c>
      <c r="R313" s="80">
        <v>0</v>
      </c>
    </row>
    <row r="314" spans="2:23">
      <c r="B314" t="s">
        <v>213</v>
      </c>
      <c r="D314" t="s">
        <v>213</v>
      </c>
      <c r="F314" t="s">
        <v>213</v>
      </c>
      <c r="G314" s="101"/>
      <c r="I314" s="77">
        <v>0</v>
      </c>
      <c r="J314" t="s">
        <v>213</v>
      </c>
      <c r="K314" t="s">
        <v>213</v>
      </c>
      <c r="L314" s="78">
        <v>0</v>
      </c>
      <c r="M314" s="78">
        <v>0</v>
      </c>
      <c r="N314" s="77">
        <v>0</v>
      </c>
      <c r="O314" s="77">
        <v>0</v>
      </c>
      <c r="P314" s="77">
        <v>0</v>
      </c>
      <c r="Q314" s="78">
        <v>0</v>
      </c>
      <c r="R314" s="78">
        <v>0</v>
      </c>
    </row>
    <row r="315" spans="2:23">
      <c r="B315" s="79" t="s">
        <v>3443</v>
      </c>
      <c r="G315" s="101"/>
      <c r="I315" s="81">
        <v>2.2599999999999998</v>
      </c>
      <c r="M315" s="80">
        <v>6.6400000000000001E-2</v>
      </c>
      <c r="N315" s="81">
        <v>37224136.969999999</v>
      </c>
      <c r="P315" s="81">
        <v>96856.395208213988</v>
      </c>
      <c r="Q315" s="80">
        <v>0.3165</v>
      </c>
      <c r="R315" s="80">
        <v>3.7100000000000001E-2</v>
      </c>
    </row>
    <row r="316" spans="2:23">
      <c r="B316" s="26" t="s">
        <v>4144</v>
      </c>
      <c r="C316" t="s">
        <v>3401</v>
      </c>
      <c r="D316" t="s">
        <v>3748</v>
      </c>
      <c r="E316"/>
      <c r="F316" t="s">
        <v>520</v>
      </c>
      <c r="G316" s="95">
        <v>43186</v>
      </c>
      <c r="H316" t="s">
        <v>209</v>
      </c>
      <c r="I316" s="77">
        <v>3.57</v>
      </c>
      <c r="J316" t="s">
        <v>716</v>
      </c>
      <c r="K316" t="s">
        <v>106</v>
      </c>
      <c r="L316" s="78">
        <v>4.8000000000000001E-2</v>
      </c>
      <c r="M316" s="78">
        <v>5.8700000000000002E-2</v>
      </c>
      <c r="N316" s="77">
        <v>1173513.03</v>
      </c>
      <c r="O316" s="77">
        <v>97.919999999999959</v>
      </c>
      <c r="P316" s="77">
        <v>4242.4918165393901</v>
      </c>
      <c r="Q316" s="78">
        <v>1.3899999999999999E-2</v>
      </c>
      <c r="R316" s="78">
        <v>1.6000000000000001E-3</v>
      </c>
      <c r="W316" s="101"/>
    </row>
    <row r="317" spans="2:23">
      <c r="B317" s="26" t="s">
        <v>4144</v>
      </c>
      <c r="C317" t="s">
        <v>3401</v>
      </c>
      <c r="D317" t="s">
        <v>3749</v>
      </c>
      <c r="E317"/>
      <c r="F317" t="s">
        <v>520</v>
      </c>
      <c r="G317" s="95">
        <v>43552</v>
      </c>
      <c r="H317" t="s">
        <v>209</v>
      </c>
      <c r="I317" s="77">
        <v>3.56</v>
      </c>
      <c r="J317" t="s">
        <v>716</v>
      </c>
      <c r="K317" t="s">
        <v>106</v>
      </c>
      <c r="L317" s="78">
        <v>4.5999999999999999E-2</v>
      </c>
      <c r="M317" s="78">
        <v>6.3299999999999995E-2</v>
      </c>
      <c r="N317" s="77">
        <v>585262.88</v>
      </c>
      <c r="O317" s="77">
        <v>95.7</v>
      </c>
      <c r="P317" s="77">
        <v>2067.87655918272</v>
      </c>
      <c r="Q317" s="78">
        <v>6.7999999999999996E-3</v>
      </c>
      <c r="R317" s="78">
        <v>8.0000000000000004E-4</v>
      </c>
      <c r="W317" s="101"/>
    </row>
    <row r="318" spans="2:23">
      <c r="B318" s="26" t="s">
        <v>4144</v>
      </c>
      <c r="C318" t="s">
        <v>3401</v>
      </c>
      <c r="D318" t="s">
        <v>3750</v>
      </c>
      <c r="E318"/>
      <c r="F318" t="s">
        <v>520</v>
      </c>
      <c r="G318" s="95">
        <v>43942</v>
      </c>
      <c r="H318" t="s">
        <v>209</v>
      </c>
      <c r="I318" s="77">
        <v>3.47</v>
      </c>
      <c r="J318" t="s">
        <v>716</v>
      </c>
      <c r="K318" t="s">
        <v>106</v>
      </c>
      <c r="L318" s="78">
        <v>5.4399999999999997E-2</v>
      </c>
      <c r="M318" s="78">
        <v>7.5700000000000003E-2</v>
      </c>
      <c r="N318" s="77">
        <v>594727.5</v>
      </c>
      <c r="O318" s="77">
        <v>94.89</v>
      </c>
      <c r="P318" s="77">
        <v>2083.5319261770001</v>
      </c>
      <c r="Q318" s="78">
        <v>6.7999999999999996E-3</v>
      </c>
      <c r="R318" s="78">
        <v>8.0000000000000004E-4</v>
      </c>
      <c r="W318" s="101"/>
    </row>
    <row r="319" spans="2:23">
      <c r="B319" t="s">
        <v>3751</v>
      </c>
      <c r="C319" t="s">
        <v>3445</v>
      </c>
      <c r="D319" t="s">
        <v>3752</v>
      </c>
      <c r="E319"/>
      <c r="F319" t="s">
        <v>3485</v>
      </c>
      <c r="G319" s="95">
        <v>44004</v>
      </c>
      <c r="H319" t="s">
        <v>2260</v>
      </c>
      <c r="I319" s="77">
        <v>1.83</v>
      </c>
      <c r="J319" t="s">
        <v>1141</v>
      </c>
      <c r="K319" t="s">
        <v>120</v>
      </c>
      <c r="L319" s="78">
        <v>7.1999999999999995E-2</v>
      </c>
      <c r="M319" s="78">
        <v>7.8700000000000006E-2</v>
      </c>
      <c r="N319" s="77">
        <v>1785198.1</v>
      </c>
      <c r="O319" s="77">
        <v>101.9</v>
      </c>
      <c r="P319" s="77">
        <v>4454.28955294554</v>
      </c>
      <c r="Q319" s="78">
        <v>1.46E-2</v>
      </c>
      <c r="R319" s="78">
        <v>1.6999999999999999E-3</v>
      </c>
      <c r="W319" s="101"/>
    </row>
    <row r="320" spans="2:23">
      <c r="B320" t="s">
        <v>3751</v>
      </c>
      <c r="C320" t="s">
        <v>3445</v>
      </c>
      <c r="D320" t="s">
        <v>3753</v>
      </c>
      <c r="E320"/>
      <c r="F320" t="s">
        <v>3485</v>
      </c>
      <c r="G320" s="95">
        <v>44004</v>
      </c>
      <c r="H320" t="s">
        <v>2260</v>
      </c>
      <c r="I320" s="77">
        <v>1.83</v>
      </c>
      <c r="J320" t="s">
        <v>1141</v>
      </c>
      <c r="K320" t="s">
        <v>120</v>
      </c>
      <c r="L320" s="78">
        <v>7.1999999999999995E-2</v>
      </c>
      <c r="M320" s="78">
        <v>0.08</v>
      </c>
      <c r="N320" s="77">
        <v>205631.96</v>
      </c>
      <c r="O320" s="77">
        <v>101.66999999999996</v>
      </c>
      <c r="P320" s="77">
        <v>511.91904122417498</v>
      </c>
      <c r="Q320" s="78">
        <v>1.6999999999999999E-3</v>
      </c>
      <c r="R320" s="78">
        <v>2.0000000000000001E-4</v>
      </c>
      <c r="W320" s="101"/>
    </row>
    <row r="321" spans="2:23">
      <c r="B321" t="s">
        <v>3751</v>
      </c>
      <c r="C321" t="s">
        <v>3445</v>
      </c>
      <c r="D321" t="s">
        <v>3754</v>
      </c>
      <c r="E321"/>
      <c r="F321" t="s">
        <v>3485</v>
      </c>
      <c r="G321" s="95">
        <v>44627</v>
      </c>
      <c r="H321" t="s">
        <v>2260</v>
      </c>
      <c r="I321" s="77">
        <v>1.82</v>
      </c>
      <c r="J321" t="s">
        <v>1141</v>
      </c>
      <c r="K321" t="s">
        <v>120</v>
      </c>
      <c r="L321" s="78">
        <v>7.1999999999999995E-2</v>
      </c>
      <c r="M321" s="78">
        <v>8.0600000000000005E-2</v>
      </c>
      <c r="N321" s="77">
        <v>209369</v>
      </c>
      <c r="O321" s="77">
        <v>101.56</v>
      </c>
      <c r="P321" s="77">
        <v>520.65844396104001</v>
      </c>
      <c r="Q321" s="78">
        <v>1.6999999999999999E-3</v>
      </c>
      <c r="R321" s="78">
        <v>2.0000000000000001E-4</v>
      </c>
      <c r="W321" s="101"/>
    </row>
    <row r="322" spans="2:23">
      <c r="B322" t="s">
        <v>3751</v>
      </c>
      <c r="C322" t="s">
        <v>3445</v>
      </c>
      <c r="D322" t="s">
        <v>3755</v>
      </c>
      <c r="E322"/>
      <c r="F322" t="s">
        <v>3485</v>
      </c>
      <c r="G322" s="95">
        <v>44658</v>
      </c>
      <c r="H322" t="s">
        <v>2260</v>
      </c>
      <c r="I322" s="77">
        <v>1.82</v>
      </c>
      <c r="J322" t="s">
        <v>1141</v>
      </c>
      <c r="K322" t="s">
        <v>120</v>
      </c>
      <c r="L322" s="78">
        <v>7.1999999999999995E-2</v>
      </c>
      <c r="M322" s="78">
        <v>8.0600000000000005E-2</v>
      </c>
      <c r="N322" s="77">
        <v>31035.82</v>
      </c>
      <c r="O322" s="77">
        <v>101.56</v>
      </c>
      <c r="P322" s="77">
        <v>77.179820070091196</v>
      </c>
      <c r="Q322" s="78">
        <v>2.9999999999999997E-4</v>
      </c>
      <c r="R322" s="78">
        <v>0</v>
      </c>
      <c r="W322" s="101"/>
    </row>
    <row r="323" spans="2:23">
      <c r="B323" t="s">
        <v>3751</v>
      </c>
      <c r="C323" t="s">
        <v>3445</v>
      </c>
      <c r="D323" t="s">
        <v>3756</v>
      </c>
      <c r="E323"/>
      <c r="F323" t="s">
        <v>3485</v>
      </c>
      <c r="G323" s="95">
        <v>44741</v>
      </c>
      <c r="H323" t="s">
        <v>2260</v>
      </c>
      <c r="I323" s="77">
        <v>1.82</v>
      </c>
      <c r="J323" t="s">
        <v>1141</v>
      </c>
      <c r="K323" t="s">
        <v>120</v>
      </c>
      <c r="L323" s="78">
        <v>7.1999999999999995E-2</v>
      </c>
      <c r="M323" s="78">
        <v>8.0600000000000005E-2</v>
      </c>
      <c r="N323" s="77">
        <v>277518.21000000002</v>
      </c>
      <c r="O323" s="77">
        <v>101.56000000000006</v>
      </c>
      <c r="P323" s="77">
        <v>690.13177399449398</v>
      </c>
      <c r="Q323" s="78">
        <v>2.3E-3</v>
      </c>
      <c r="R323" s="78">
        <v>2.9999999999999997E-4</v>
      </c>
      <c r="W323" s="101"/>
    </row>
    <row r="324" spans="2:23">
      <c r="B324" t="s">
        <v>3751</v>
      </c>
      <c r="C324" t="s">
        <v>3445</v>
      </c>
      <c r="D324" t="s">
        <v>3757</v>
      </c>
      <c r="E324"/>
      <c r="F324" t="s">
        <v>3485</v>
      </c>
      <c r="G324" s="95">
        <v>44833</v>
      </c>
      <c r="H324" t="s">
        <v>2260</v>
      </c>
      <c r="I324" s="77">
        <v>1.82</v>
      </c>
      <c r="J324" t="s">
        <v>1141</v>
      </c>
      <c r="K324" t="s">
        <v>120</v>
      </c>
      <c r="L324" s="78">
        <v>7.1999999999999995E-2</v>
      </c>
      <c r="M324" s="78">
        <v>8.0600000000000005E-2</v>
      </c>
      <c r="N324" s="77">
        <v>205800.02</v>
      </c>
      <c r="O324" s="77">
        <v>101.55999999999996</v>
      </c>
      <c r="P324" s="77">
        <v>511.78311106396302</v>
      </c>
      <c r="Q324" s="78">
        <v>1.6999999999999999E-3</v>
      </c>
      <c r="R324" s="78">
        <v>2.0000000000000001E-4</v>
      </c>
      <c r="W324" s="101"/>
    </row>
    <row r="325" spans="2:23">
      <c r="B325" t="s">
        <v>3751</v>
      </c>
      <c r="C325" t="s">
        <v>3445</v>
      </c>
      <c r="D325" t="s">
        <v>3758</v>
      </c>
      <c r="E325"/>
      <c r="F325" t="s">
        <v>3485</v>
      </c>
      <c r="G325" s="95">
        <v>44861</v>
      </c>
      <c r="H325" t="s">
        <v>2260</v>
      </c>
      <c r="I325" s="77">
        <v>1.83</v>
      </c>
      <c r="J325" t="s">
        <v>1141</v>
      </c>
      <c r="K325" t="s">
        <v>120</v>
      </c>
      <c r="L325" s="78">
        <v>7.1599999999999997E-2</v>
      </c>
      <c r="M325" s="78">
        <v>8.0100000000000005E-2</v>
      </c>
      <c r="N325" s="77">
        <v>90427.28</v>
      </c>
      <c r="O325" s="77">
        <v>101.56000000000009</v>
      </c>
      <c r="P325" s="77">
        <v>224.874393517805</v>
      </c>
      <c r="Q325" s="78">
        <v>6.9999999999999999E-4</v>
      </c>
      <c r="R325" s="78">
        <v>1E-4</v>
      </c>
      <c r="W325" s="101"/>
    </row>
    <row r="326" spans="2:23">
      <c r="B326" t="s">
        <v>3751</v>
      </c>
      <c r="C326" t="s">
        <v>3445</v>
      </c>
      <c r="D326" t="s">
        <v>3759</v>
      </c>
      <c r="E326"/>
      <c r="F326" t="s">
        <v>3485</v>
      </c>
      <c r="G326" s="95">
        <v>44910</v>
      </c>
      <c r="H326" t="s">
        <v>2260</v>
      </c>
      <c r="I326" s="77">
        <v>1.83</v>
      </c>
      <c r="J326" t="s">
        <v>1141</v>
      </c>
      <c r="K326" t="s">
        <v>120</v>
      </c>
      <c r="L326" s="78">
        <v>7.1599999999999997E-2</v>
      </c>
      <c r="M326" s="78">
        <v>8.0100000000000005E-2</v>
      </c>
      <c r="N326" s="77">
        <v>62363.64</v>
      </c>
      <c r="O326" s="77">
        <v>101.55999999999973</v>
      </c>
      <c r="P326" s="77">
        <v>155.085785202902</v>
      </c>
      <c r="Q326" s="78">
        <v>5.0000000000000001E-4</v>
      </c>
      <c r="R326" s="78">
        <v>1E-4</v>
      </c>
      <c r="W326" s="101"/>
    </row>
    <row r="327" spans="2:23">
      <c r="B327" t="s">
        <v>3751</v>
      </c>
      <c r="C327" t="s">
        <v>3445</v>
      </c>
      <c r="D327" t="s">
        <v>3760</v>
      </c>
      <c r="E327"/>
      <c r="F327" t="s">
        <v>3485</v>
      </c>
      <c r="G327" s="95">
        <v>45048</v>
      </c>
      <c r="H327" t="s">
        <v>2260</v>
      </c>
      <c r="I327" s="77">
        <v>1.83</v>
      </c>
      <c r="J327" t="s">
        <v>1141</v>
      </c>
      <c r="K327" t="s">
        <v>120</v>
      </c>
      <c r="L327" s="78">
        <v>7.0300000000000001E-2</v>
      </c>
      <c r="M327" s="78">
        <v>7.9000000000000001E-2</v>
      </c>
      <c r="N327" s="77">
        <v>93545.47</v>
      </c>
      <c r="O327" s="77">
        <v>101.06999999999982</v>
      </c>
      <c r="P327" s="77">
        <v>231.50633102690901</v>
      </c>
      <c r="Q327" s="78">
        <v>8.0000000000000004E-4</v>
      </c>
      <c r="R327" s="78">
        <v>1E-4</v>
      </c>
      <c r="W327" s="101"/>
    </row>
    <row r="328" spans="2:23">
      <c r="B328" t="s">
        <v>3761</v>
      </c>
      <c r="C328" t="s">
        <v>3445</v>
      </c>
      <c r="D328" t="s">
        <v>3762</v>
      </c>
      <c r="E328"/>
      <c r="F328" t="s">
        <v>3485</v>
      </c>
      <c r="G328" s="95">
        <v>44341</v>
      </c>
      <c r="H328" t="s">
        <v>2260</v>
      </c>
      <c r="I328" s="77">
        <v>0.72</v>
      </c>
      <c r="J328" t="s">
        <v>1141</v>
      </c>
      <c r="K328" t="s">
        <v>106</v>
      </c>
      <c r="L328" s="78">
        <v>7.6600000000000001E-2</v>
      </c>
      <c r="M328" s="78">
        <v>8.9099999999999999E-2</v>
      </c>
      <c r="N328" s="77">
        <v>441661.4</v>
      </c>
      <c r="O328" s="77">
        <v>99.66</v>
      </c>
      <c r="P328" s="77">
        <v>1625.0698015780799</v>
      </c>
      <c r="Q328" s="78">
        <v>5.3E-3</v>
      </c>
      <c r="R328" s="78">
        <v>5.9999999999999995E-4</v>
      </c>
      <c r="W328" s="101"/>
    </row>
    <row r="329" spans="2:23">
      <c r="B329" t="s">
        <v>3761</v>
      </c>
      <c r="C329" t="s">
        <v>3445</v>
      </c>
      <c r="D329" t="s">
        <v>3763</v>
      </c>
      <c r="E329"/>
      <c r="F329" t="s">
        <v>3485</v>
      </c>
      <c r="G329" s="95">
        <v>44748</v>
      </c>
      <c r="H329" t="s">
        <v>2260</v>
      </c>
      <c r="I329" s="77">
        <v>0.72</v>
      </c>
      <c r="J329" t="s">
        <v>1141</v>
      </c>
      <c r="K329" t="s">
        <v>106</v>
      </c>
      <c r="L329" s="78">
        <v>7.6600000000000001E-2</v>
      </c>
      <c r="M329" s="78">
        <v>8.9099999999999999E-2</v>
      </c>
      <c r="N329" s="77">
        <v>1231.82</v>
      </c>
      <c r="O329" s="77">
        <v>100.39588965920346</v>
      </c>
      <c r="P329" s="77">
        <v>4.5658840244160004</v>
      </c>
      <c r="Q329" s="78">
        <v>0</v>
      </c>
      <c r="R329" s="78">
        <v>0</v>
      </c>
      <c r="W329" s="101"/>
    </row>
    <row r="330" spans="2:23">
      <c r="B330" t="s">
        <v>3761</v>
      </c>
      <c r="C330" t="s">
        <v>3445</v>
      </c>
      <c r="D330" t="s">
        <v>3764</v>
      </c>
      <c r="E330"/>
      <c r="F330" t="s">
        <v>3485</v>
      </c>
      <c r="G330" s="95">
        <v>44978</v>
      </c>
      <c r="H330" t="s">
        <v>2260</v>
      </c>
      <c r="I330" s="77">
        <v>0.72</v>
      </c>
      <c r="J330" t="s">
        <v>1141</v>
      </c>
      <c r="K330" t="s">
        <v>106</v>
      </c>
      <c r="L330" s="78">
        <v>7.6600000000000001E-2</v>
      </c>
      <c r="M330" s="78">
        <v>8.9099999999999999E-2</v>
      </c>
      <c r="N330" s="77">
        <v>1682.24</v>
      </c>
      <c r="O330" s="77">
        <v>99.64</v>
      </c>
      <c r="P330" s="77">
        <v>6.1884710917119996</v>
      </c>
      <c r="Q330" s="78">
        <v>0</v>
      </c>
      <c r="R330" s="78">
        <v>0</v>
      </c>
      <c r="W330" s="101"/>
    </row>
    <row r="331" spans="2:23">
      <c r="B331" t="s">
        <v>3761</v>
      </c>
      <c r="C331" t="s">
        <v>3445</v>
      </c>
      <c r="D331" t="s">
        <v>3765</v>
      </c>
      <c r="E331"/>
      <c r="F331" t="s">
        <v>3485</v>
      </c>
      <c r="G331" s="95">
        <v>41816</v>
      </c>
      <c r="H331" t="s">
        <v>2260</v>
      </c>
      <c r="I331" s="77">
        <v>0.72</v>
      </c>
      <c r="J331" t="s">
        <v>1141</v>
      </c>
      <c r="K331" t="s">
        <v>106</v>
      </c>
      <c r="L331" s="78">
        <v>7.6499999999999999E-2</v>
      </c>
      <c r="M331" s="78">
        <v>8.8999999999999996E-2</v>
      </c>
      <c r="N331" s="77">
        <v>873.52</v>
      </c>
      <c r="O331" s="77">
        <v>99.65</v>
      </c>
      <c r="P331" s="77">
        <v>3.2137482145599998</v>
      </c>
      <c r="Q331" s="78">
        <v>0</v>
      </c>
      <c r="R331" s="78">
        <v>0</v>
      </c>
      <c r="W331" s="101"/>
    </row>
    <row r="332" spans="2:23">
      <c r="B332" t="s">
        <v>3761</v>
      </c>
      <c r="C332" t="s">
        <v>3445</v>
      </c>
      <c r="D332" t="s">
        <v>3766</v>
      </c>
      <c r="E332"/>
      <c r="F332" t="s">
        <v>3485</v>
      </c>
      <c r="G332" s="95">
        <v>45036</v>
      </c>
      <c r="H332" t="s">
        <v>2260</v>
      </c>
      <c r="I332" s="77">
        <v>0.72</v>
      </c>
      <c r="J332" t="s">
        <v>1141</v>
      </c>
      <c r="K332" t="s">
        <v>106</v>
      </c>
      <c r="L332" s="78">
        <v>7.6600000000000001E-2</v>
      </c>
      <c r="M332" s="78">
        <v>8.9099999999999999E-2</v>
      </c>
      <c r="N332" s="77">
        <v>3191.75</v>
      </c>
      <c r="O332" s="77">
        <v>99.75</v>
      </c>
      <c r="P332" s="77">
        <v>11.7544811475</v>
      </c>
      <c r="Q332" s="78">
        <v>0</v>
      </c>
      <c r="R332" s="78">
        <v>0</v>
      </c>
      <c r="W332" s="101"/>
    </row>
    <row r="333" spans="2:23">
      <c r="B333" t="s">
        <v>3761</v>
      </c>
      <c r="C333" t="s">
        <v>3445</v>
      </c>
      <c r="D333" t="s">
        <v>3767</v>
      </c>
      <c r="E333"/>
      <c r="F333" t="s">
        <v>3485</v>
      </c>
      <c r="G333" s="95">
        <v>45068</v>
      </c>
      <c r="H333" t="s">
        <v>2260</v>
      </c>
      <c r="I333" s="77">
        <v>0.72</v>
      </c>
      <c r="J333" t="s">
        <v>1141</v>
      </c>
      <c r="K333" t="s">
        <v>106</v>
      </c>
      <c r="L333" s="78">
        <v>7.6600000000000001E-2</v>
      </c>
      <c r="M333" s="78">
        <v>8.9099999999999999E-2</v>
      </c>
      <c r="N333" s="77">
        <v>1724.88</v>
      </c>
      <c r="O333" s="77">
        <v>99.47</v>
      </c>
      <c r="P333" s="77">
        <v>6.3345051981119997</v>
      </c>
      <c r="Q333" s="78">
        <v>0</v>
      </c>
      <c r="R333" s="78">
        <v>0</v>
      </c>
      <c r="W333" s="101"/>
    </row>
    <row r="334" spans="2:23">
      <c r="B334" t="s">
        <v>3761</v>
      </c>
      <c r="C334" t="s">
        <v>3445</v>
      </c>
      <c r="D334" t="s">
        <v>3768</v>
      </c>
      <c r="E334"/>
      <c r="F334" t="s">
        <v>3485</v>
      </c>
      <c r="G334" s="95">
        <v>45097</v>
      </c>
      <c r="H334" t="s">
        <v>2260</v>
      </c>
      <c r="I334" s="77">
        <v>0.72</v>
      </c>
      <c r="J334" t="s">
        <v>1141</v>
      </c>
      <c r="K334" t="s">
        <v>106</v>
      </c>
      <c r="L334" s="78">
        <v>7.6600000000000001E-2</v>
      </c>
      <c r="M334" s="78">
        <v>8.9200000000000002E-2</v>
      </c>
      <c r="N334" s="77">
        <v>1346.99</v>
      </c>
      <c r="O334" s="77">
        <v>99.65</v>
      </c>
      <c r="P334" s="77">
        <v>4.9556812752199999</v>
      </c>
      <c r="Q334" s="78">
        <v>0</v>
      </c>
      <c r="R334" s="78">
        <v>0</v>
      </c>
      <c r="W334" s="101"/>
    </row>
    <row r="335" spans="2:23">
      <c r="B335" t="s">
        <v>3769</v>
      </c>
      <c r="C335" t="s">
        <v>3445</v>
      </c>
      <c r="D335" t="s">
        <v>3770</v>
      </c>
      <c r="E335"/>
      <c r="F335" t="s">
        <v>3485</v>
      </c>
      <c r="G335" s="95">
        <v>44529</v>
      </c>
      <c r="H335" t="s">
        <v>2260</v>
      </c>
      <c r="I335" s="77">
        <v>2.78</v>
      </c>
      <c r="J335" t="s">
        <v>1141</v>
      </c>
      <c r="K335" t="s">
        <v>204</v>
      </c>
      <c r="L335" s="78">
        <v>6.7299999999999999E-2</v>
      </c>
      <c r="M335" s="78">
        <v>7.9299999999999995E-2</v>
      </c>
      <c r="N335" s="77">
        <v>4297295.93</v>
      </c>
      <c r="O335" s="77">
        <v>100.5299999999999</v>
      </c>
      <c r="P335" s="77">
        <v>1483.94459406036</v>
      </c>
      <c r="Q335" s="78">
        <v>4.7999999999999996E-3</v>
      </c>
      <c r="R335" s="78">
        <v>5.9999999999999995E-4</v>
      </c>
      <c r="W335" s="101"/>
    </row>
    <row r="336" spans="2:23">
      <c r="B336" t="s">
        <v>3769</v>
      </c>
      <c r="C336" t="s">
        <v>3445</v>
      </c>
      <c r="D336" t="s">
        <v>3771</v>
      </c>
      <c r="E336"/>
      <c r="F336" t="s">
        <v>3485</v>
      </c>
      <c r="G336" s="95">
        <v>44880</v>
      </c>
      <c r="H336" t="s">
        <v>2260</v>
      </c>
      <c r="I336" s="77">
        <v>1.07</v>
      </c>
      <c r="J336" t="s">
        <v>1141</v>
      </c>
      <c r="K336" t="s">
        <v>201</v>
      </c>
      <c r="L336" s="78">
        <v>6.5699999999999995E-2</v>
      </c>
      <c r="M336" s="78">
        <v>7.1599999999999997E-2</v>
      </c>
      <c r="N336" s="77">
        <v>117795.97</v>
      </c>
      <c r="O336" s="77">
        <v>100.81919452054801</v>
      </c>
      <c r="P336" s="77">
        <v>40.651872545469402</v>
      </c>
      <c r="Q336" s="78">
        <v>1E-4</v>
      </c>
      <c r="R336" s="78">
        <v>0</v>
      </c>
      <c r="W336" s="101"/>
    </row>
    <row r="337" spans="2:23">
      <c r="B337" t="s">
        <v>3769</v>
      </c>
      <c r="C337" t="s">
        <v>3445</v>
      </c>
      <c r="D337" t="s">
        <v>3772</v>
      </c>
      <c r="E337"/>
      <c r="F337" t="s">
        <v>3485</v>
      </c>
      <c r="G337" s="95">
        <v>44977</v>
      </c>
      <c r="H337" t="s">
        <v>2260</v>
      </c>
      <c r="I337" s="77">
        <v>1.08</v>
      </c>
      <c r="J337" t="s">
        <v>1141</v>
      </c>
      <c r="K337" t="s">
        <v>201</v>
      </c>
      <c r="L337" s="78">
        <v>6.6500000000000004E-2</v>
      </c>
      <c r="M337" s="78">
        <v>5.3999999999999999E-2</v>
      </c>
      <c r="N337" s="77">
        <v>45601.7</v>
      </c>
      <c r="O337" s="77">
        <v>102.5</v>
      </c>
      <c r="P337" s="77">
        <v>15.99969845775</v>
      </c>
      <c r="Q337" s="78">
        <v>1E-4</v>
      </c>
      <c r="R337" s="78">
        <v>0</v>
      </c>
      <c r="W337" s="101"/>
    </row>
    <row r="338" spans="2:23">
      <c r="B338" t="s">
        <v>3769</v>
      </c>
      <c r="C338" t="s">
        <v>3445</v>
      </c>
      <c r="D338" t="s">
        <v>3773</v>
      </c>
      <c r="E338"/>
      <c r="F338" t="s">
        <v>3485</v>
      </c>
      <c r="G338" s="95">
        <v>45069</v>
      </c>
      <c r="H338" t="s">
        <v>2260</v>
      </c>
      <c r="I338" s="77">
        <v>1.08</v>
      </c>
      <c r="J338" t="s">
        <v>1141</v>
      </c>
      <c r="K338" t="s">
        <v>201</v>
      </c>
      <c r="L338" s="78">
        <v>6.6500000000000004E-2</v>
      </c>
      <c r="M338" s="78">
        <v>7.1800000000000003E-2</v>
      </c>
      <c r="N338" s="77">
        <v>74823.19</v>
      </c>
      <c r="O338" s="77">
        <v>100.3</v>
      </c>
      <c r="P338" s="77">
        <v>25.688813870811</v>
      </c>
      <c r="Q338" s="78">
        <v>1E-4</v>
      </c>
      <c r="R338" s="78">
        <v>0</v>
      </c>
      <c r="W338" s="101"/>
    </row>
    <row r="339" spans="2:23">
      <c r="B339" t="s">
        <v>3774</v>
      </c>
      <c r="C339" t="s">
        <v>3445</v>
      </c>
      <c r="D339" t="s">
        <v>3775</v>
      </c>
      <c r="E339"/>
      <c r="F339" t="s">
        <v>334</v>
      </c>
      <c r="G339" s="95">
        <v>43788</v>
      </c>
      <c r="H339" t="s">
        <v>2260</v>
      </c>
      <c r="I339" s="77">
        <v>3.08</v>
      </c>
      <c r="J339" t="s">
        <v>1141</v>
      </c>
      <c r="K339" t="s">
        <v>110</v>
      </c>
      <c r="L339" s="78">
        <v>5.5599999999999997E-2</v>
      </c>
      <c r="M339" s="78">
        <v>5.4199999999999998E-2</v>
      </c>
      <c r="N339" s="77">
        <v>702492.27</v>
      </c>
      <c r="O339" s="77">
        <v>101.90999999999994</v>
      </c>
      <c r="P339" s="77">
        <v>2887.5508791647198</v>
      </c>
      <c r="Q339" s="78">
        <v>9.4000000000000004E-3</v>
      </c>
      <c r="R339" s="78">
        <v>1.1000000000000001E-3</v>
      </c>
      <c r="W339" s="101"/>
    </row>
    <row r="340" spans="2:23">
      <c r="B340" t="s">
        <v>3774</v>
      </c>
      <c r="C340" t="s">
        <v>3445</v>
      </c>
      <c r="D340" t="s">
        <v>3776</v>
      </c>
      <c r="E340"/>
      <c r="F340" t="s">
        <v>334</v>
      </c>
      <c r="G340" s="95">
        <v>44195</v>
      </c>
      <c r="H340" t="s">
        <v>2260</v>
      </c>
      <c r="I340" s="77">
        <v>2.98</v>
      </c>
      <c r="J340" t="s">
        <v>1141</v>
      </c>
      <c r="K340" t="s">
        <v>113</v>
      </c>
      <c r="L340" s="78">
        <v>7.6600000000000001E-2</v>
      </c>
      <c r="M340" s="78">
        <v>8.14E-2</v>
      </c>
      <c r="N340" s="77">
        <v>185610.39</v>
      </c>
      <c r="O340" s="77">
        <v>100.13999999999992</v>
      </c>
      <c r="P340" s="77">
        <v>868.33002144554803</v>
      </c>
      <c r="Q340" s="78">
        <v>2.8E-3</v>
      </c>
      <c r="R340" s="78">
        <v>2.9999999999999997E-4</v>
      </c>
      <c r="W340" s="101"/>
    </row>
    <row r="341" spans="2:23">
      <c r="B341" t="s">
        <v>3774</v>
      </c>
      <c r="C341" t="s">
        <v>3445</v>
      </c>
      <c r="D341" t="s">
        <v>3777</v>
      </c>
      <c r="E341"/>
      <c r="F341" t="s">
        <v>334</v>
      </c>
      <c r="G341" s="95">
        <v>45099</v>
      </c>
      <c r="H341" t="s">
        <v>2260</v>
      </c>
      <c r="I341" s="77">
        <v>3.12</v>
      </c>
      <c r="J341" t="s">
        <v>1141</v>
      </c>
      <c r="K341" t="s">
        <v>110</v>
      </c>
      <c r="L341" s="78">
        <v>5.4300000000000001E-2</v>
      </c>
      <c r="M341" s="78">
        <v>5.5500000000000001E-2</v>
      </c>
      <c r="N341" s="77">
        <v>12110.61</v>
      </c>
      <c r="O341" s="77">
        <v>100</v>
      </c>
      <c r="P341" s="77">
        <v>48.846934374</v>
      </c>
      <c r="Q341" s="78">
        <v>2.0000000000000001E-4</v>
      </c>
      <c r="R341" s="78">
        <v>0</v>
      </c>
      <c r="W341" s="101"/>
    </row>
    <row r="342" spans="2:23">
      <c r="B342" t="s">
        <v>3778</v>
      </c>
      <c r="C342" t="s">
        <v>3445</v>
      </c>
      <c r="D342" t="s">
        <v>3779</v>
      </c>
      <c r="E342"/>
      <c r="F342" t="s">
        <v>334</v>
      </c>
      <c r="G342" s="95">
        <v>44677</v>
      </c>
      <c r="H342" t="s">
        <v>2260</v>
      </c>
      <c r="I342" s="77">
        <v>2.92</v>
      </c>
      <c r="J342" t="s">
        <v>1141</v>
      </c>
      <c r="K342" t="s">
        <v>204</v>
      </c>
      <c r="L342" s="78">
        <v>0.1045</v>
      </c>
      <c r="M342" s="78">
        <v>0.11990000000000001</v>
      </c>
      <c r="N342" s="77">
        <v>1310322.1499999999</v>
      </c>
      <c r="O342" s="77">
        <v>102.12</v>
      </c>
      <c r="P342" s="77">
        <v>459.63768648573</v>
      </c>
      <c r="Q342" s="78">
        <v>1.5E-3</v>
      </c>
      <c r="R342" s="78">
        <v>2.0000000000000001E-4</v>
      </c>
      <c r="W342" s="101"/>
    </row>
    <row r="343" spans="2:23">
      <c r="B343" t="s">
        <v>3778</v>
      </c>
      <c r="C343" t="s">
        <v>3445</v>
      </c>
      <c r="D343" t="s">
        <v>3780</v>
      </c>
      <c r="E343"/>
      <c r="F343" t="s">
        <v>334</v>
      </c>
      <c r="G343" s="95">
        <v>44677</v>
      </c>
      <c r="H343" t="s">
        <v>2260</v>
      </c>
      <c r="I343" s="77">
        <v>3.19</v>
      </c>
      <c r="J343" t="s">
        <v>1141</v>
      </c>
      <c r="K343" t="s">
        <v>204</v>
      </c>
      <c r="L343" s="78">
        <v>6.5299999999999997E-2</v>
      </c>
      <c r="M343" s="78">
        <v>7.6700000000000004E-2</v>
      </c>
      <c r="N343" s="77">
        <v>4206569.3499999996</v>
      </c>
      <c r="O343" s="77">
        <v>101.02000000000035</v>
      </c>
      <c r="P343" s="77">
        <v>1459.6951287566001</v>
      </c>
      <c r="Q343" s="78">
        <v>4.7999999999999996E-3</v>
      </c>
      <c r="R343" s="78">
        <v>5.9999999999999995E-4</v>
      </c>
      <c r="W343" s="101"/>
    </row>
    <row r="344" spans="2:23">
      <c r="B344" t="s">
        <v>3778</v>
      </c>
      <c r="C344" t="s">
        <v>3445</v>
      </c>
      <c r="D344" t="s">
        <v>3781</v>
      </c>
      <c r="E344"/>
      <c r="F344" t="s">
        <v>334</v>
      </c>
      <c r="G344" s="95">
        <v>44684</v>
      </c>
      <c r="H344" t="s">
        <v>2260</v>
      </c>
      <c r="I344" s="77">
        <v>3.13</v>
      </c>
      <c r="J344" t="s">
        <v>1141</v>
      </c>
      <c r="K344" t="s">
        <v>204</v>
      </c>
      <c r="L344" s="78">
        <v>6.9000000000000006E-2</v>
      </c>
      <c r="M344" s="78">
        <v>8.4900000000000003E-2</v>
      </c>
      <c r="N344" s="77">
        <v>212797.45</v>
      </c>
      <c r="O344" s="77">
        <v>101.22</v>
      </c>
      <c r="P344" s="77">
        <v>73.987694348714996</v>
      </c>
      <c r="Q344" s="78">
        <v>2.0000000000000001E-4</v>
      </c>
      <c r="R344" s="78">
        <v>0</v>
      </c>
      <c r="W344" s="101"/>
    </row>
    <row r="345" spans="2:23">
      <c r="B345" t="s">
        <v>3778</v>
      </c>
      <c r="C345" t="s">
        <v>3445</v>
      </c>
      <c r="D345" t="s">
        <v>3782</v>
      </c>
      <c r="E345"/>
      <c r="F345" t="s">
        <v>334</v>
      </c>
      <c r="G345" s="95">
        <v>44811</v>
      </c>
      <c r="H345" t="s">
        <v>2260</v>
      </c>
      <c r="I345" s="77">
        <v>3.16</v>
      </c>
      <c r="J345" t="s">
        <v>1141</v>
      </c>
      <c r="K345" t="s">
        <v>204</v>
      </c>
      <c r="L345" s="78">
        <v>7.2400000000000006E-2</v>
      </c>
      <c r="M345" s="78">
        <v>8.2000000000000003E-2</v>
      </c>
      <c r="N345" s="77">
        <v>314898.28000000003</v>
      </c>
      <c r="O345" s="77">
        <v>101.22</v>
      </c>
      <c r="P345" s="77">
        <v>109.487203401996</v>
      </c>
      <c r="Q345" s="78">
        <v>4.0000000000000002E-4</v>
      </c>
      <c r="R345" s="78">
        <v>0</v>
      </c>
      <c r="W345" s="101"/>
    </row>
    <row r="346" spans="2:23">
      <c r="B346" t="s">
        <v>3778</v>
      </c>
      <c r="C346" t="s">
        <v>3445</v>
      </c>
      <c r="D346" t="s">
        <v>3783</v>
      </c>
      <c r="E346"/>
      <c r="F346" t="s">
        <v>334</v>
      </c>
      <c r="G346" s="95">
        <v>45089</v>
      </c>
      <c r="H346" t="s">
        <v>2260</v>
      </c>
      <c r="I346" s="77">
        <v>3.18</v>
      </c>
      <c r="J346" t="s">
        <v>1141</v>
      </c>
      <c r="K346" t="s">
        <v>204</v>
      </c>
      <c r="L346" s="78">
        <v>6.9199999999999998E-2</v>
      </c>
      <c r="M346" s="78">
        <v>7.6499999999999999E-2</v>
      </c>
      <c r="N346" s="77">
        <v>300059.90000000002</v>
      </c>
      <c r="O346" s="77">
        <v>99.97</v>
      </c>
      <c r="P346" s="77">
        <v>103.03965447730501</v>
      </c>
      <c r="Q346" s="78">
        <v>2.9999999999999997E-4</v>
      </c>
      <c r="R346" s="78">
        <v>0</v>
      </c>
      <c r="W346" s="101"/>
    </row>
    <row r="347" spans="2:23">
      <c r="B347" t="s">
        <v>3784</v>
      </c>
      <c r="C347" t="s">
        <v>3445</v>
      </c>
      <c r="D347" t="s">
        <v>3785</v>
      </c>
      <c r="E347"/>
      <c r="F347" t="s">
        <v>983</v>
      </c>
      <c r="G347" s="95">
        <v>44665</v>
      </c>
      <c r="H347" t="s">
        <v>2260</v>
      </c>
      <c r="I347" s="77">
        <v>4.13</v>
      </c>
      <c r="J347" t="s">
        <v>1141</v>
      </c>
      <c r="K347" t="s">
        <v>110</v>
      </c>
      <c r="L347" s="78">
        <v>6.8599999999999994E-2</v>
      </c>
      <c r="M347" s="78">
        <v>7.2599999999999998E-2</v>
      </c>
      <c r="N347" s="77">
        <v>780717.8</v>
      </c>
      <c r="O347" s="77">
        <v>101.44000000000007</v>
      </c>
      <c r="P347" s="77">
        <v>3194.2920138330901</v>
      </c>
      <c r="Q347" s="78">
        <v>1.04E-2</v>
      </c>
      <c r="R347" s="78">
        <v>1.1999999999999999E-3</v>
      </c>
      <c r="W347" s="101"/>
    </row>
    <row r="348" spans="2:23">
      <c r="B348" t="s">
        <v>3786</v>
      </c>
      <c r="C348" t="s">
        <v>3445</v>
      </c>
      <c r="D348" t="s">
        <v>3787</v>
      </c>
      <c r="E348"/>
      <c r="F348" t="s">
        <v>951</v>
      </c>
      <c r="G348" s="95">
        <v>43684</v>
      </c>
      <c r="H348" t="s">
        <v>215</v>
      </c>
      <c r="I348" s="77">
        <v>7.16</v>
      </c>
      <c r="J348" t="s">
        <v>965</v>
      </c>
      <c r="K348" t="s">
        <v>106</v>
      </c>
      <c r="L348" s="78">
        <v>4.36E-2</v>
      </c>
      <c r="M348" s="78">
        <v>3.73E-2</v>
      </c>
      <c r="N348" s="77">
        <v>436449.69</v>
      </c>
      <c r="O348" s="77">
        <v>106.93</v>
      </c>
      <c r="P348" s="77">
        <v>1723.04035278476</v>
      </c>
      <c r="Q348" s="78">
        <v>5.5999999999999999E-3</v>
      </c>
      <c r="R348" s="78">
        <v>6.9999999999999999E-4</v>
      </c>
      <c r="W348" s="101"/>
    </row>
    <row r="349" spans="2:23">
      <c r="B349" t="s">
        <v>3788</v>
      </c>
      <c r="C349" t="s">
        <v>3445</v>
      </c>
      <c r="D349" t="s">
        <v>3789</v>
      </c>
      <c r="E349"/>
      <c r="F349" t="s">
        <v>1123</v>
      </c>
      <c r="G349" s="95">
        <v>43811</v>
      </c>
      <c r="H349" t="s">
        <v>945</v>
      </c>
      <c r="I349" s="77">
        <v>7.31</v>
      </c>
      <c r="J349" t="s">
        <v>965</v>
      </c>
      <c r="K349" t="s">
        <v>106</v>
      </c>
      <c r="L349" s="78">
        <v>4.48E-2</v>
      </c>
      <c r="M349" s="78">
        <v>6.2899999999999998E-2</v>
      </c>
      <c r="N349" s="77">
        <v>130477.14</v>
      </c>
      <c r="O349" s="77">
        <v>89.58</v>
      </c>
      <c r="P349" s="77">
        <v>431.52621006830401</v>
      </c>
      <c r="Q349" s="78">
        <v>1.4E-3</v>
      </c>
      <c r="R349" s="78">
        <v>2.0000000000000001E-4</v>
      </c>
      <c r="W349" s="101"/>
    </row>
    <row r="350" spans="2:23">
      <c r="B350" t="s">
        <v>3790</v>
      </c>
      <c r="C350" t="s">
        <v>3445</v>
      </c>
      <c r="D350" t="s">
        <v>3791</v>
      </c>
      <c r="E350"/>
      <c r="F350" t="s">
        <v>958</v>
      </c>
      <c r="G350" s="95">
        <v>42354</v>
      </c>
      <c r="H350" t="s">
        <v>335</v>
      </c>
      <c r="I350" s="77">
        <v>2.2200000000000002</v>
      </c>
      <c r="J350" t="s">
        <v>965</v>
      </c>
      <c r="K350" t="s">
        <v>106</v>
      </c>
      <c r="L350" s="78">
        <v>5.0200000000000002E-2</v>
      </c>
      <c r="M350" s="78">
        <v>6.6900000000000001E-2</v>
      </c>
      <c r="N350" s="77">
        <v>210764.98</v>
      </c>
      <c r="O350" s="77">
        <v>99.05</v>
      </c>
      <c r="P350" s="77">
        <v>770.75193525147995</v>
      </c>
      <c r="Q350" s="78">
        <v>2.5000000000000001E-3</v>
      </c>
      <c r="R350" s="78">
        <v>2.9999999999999997E-4</v>
      </c>
      <c r="W350" s="101"/>
    </row>
    <row r="351" spans="2:23">
      <c r="B351" t="s">
        <v>3792</v>
      </c>
      <c r="C351" t="s">
        <v>3445</v>
      </c>
      <c r="D351" t="s">
        <v>3793</v>
      </c>
      <c r="E351"/>
      <c r="F351" t="s">
        <v>213</v>
      </c>
      <c r="G351" s="95">
        <v>45058</v>
      </c>
      <c r="H351" t="s">
        <v>214</v>
      </c>
      <c r="I351" s="77">
        <v>1.29</v>
      </c>
      <c r="J351" t="s">
        <v>1021</v>
      </c>
      <c r="K351" t="s">
        <v>106</v>
      </c>
      <c r="L351" s="78">
        <v>7.51E-2</v>
      </c>
      <c r="M351" s="78">
        <v>7.9799999999999996E-2</v>
      </c>
      <c r="N351" s="77">
        <v>13506.54</v>
      </c>
      <c r="O351" s="77">
        <v>100.3</v>
      </c>
      <c r="P351" s="77">
        <v>50.015744117040001</v>
      </c>
      <c r="Q351" s="78">
        <v>2.0000000000000001E-4</v>
      </c>
      <c r="R351" s="78">
        <v>0</v>
      </c>
      <c r="W351" s="101"/>
    </row>
    <row r="352" spans="2:23">
      <c r="B352" t="s">
        <v>3794</v>
      </c>
      <c r="C352" t="s">
        <v>3445</v>
      </c>
      <c r="D352" t="s">
        <v>3795</v>
      </c>
      <c r="E352"/>
      <c r="F352" t="s">
        <v>213</v>
      </c>
      <c r="G352" s="95">
        <v>42870</v>
      </c>
      <c r="H352" t="s">
        <v>214</v>
      </c>
      <c r="I352" s="77">
        <v>0.77</v>
      </c>
      <c r="J352" t="s">
        <v>965</v>
      </c>
      <c r="K352" t="s">
        <v>106</v>
      </c>
      <c r="L352" s="78">
        <v>7.9100000000000004E-2</v>
      </c>
      <c r="M352" s="78">
        <v>9.0700000000000003E-2</v>
      </c>
      <c r="N352" s="77">
        <v>106604.74</v>
      </c>
      <c r="O352" s="77">
        <v>101.41</v>
      </c>
      <c r="P352" s="77">
        <v>399.13424435112802</v>
      </c>
      <c r="Q352" s="78">
        <v>1.2999999999999999E-3</v>
      </c>
      <c r="R352" s="78">
        <v>2.0000000000000001E-4</v>
      </c>
      <c r="W352" s="101"/>
    </row>
    <row r="353" spans="2:23">
      <c r="B353" t="s">
        <v>3796</v>
      </c>
      <c r="C353" t="s">
        <v>3445</v>
      </c>
      <c r="D353" t="s">
        <v>3797</v>
      </c>
      <c r="E353"/>
      <c r="F353" t="s">
        <v>213</v>
      </c>
      <c r="G353" s="95">
        <v>42891</v>
      </c>
      <c r="H353" t="s">
        <v>214</v>
      </c>
      <c r="I353" s="77">
        <v>4.45</v>
      </c>
      <c r="J353" t="s">
        <v>965</v>
      </c>
      <c r="K353" t="s">
        <v>113</v>
      </c>
      <c r="L353" s="78">
        <v>6.7900000000000002E-2</v>
      </c>
      <c r="M353" s="78">
        <v>9.8500000000000004E-2</v>
      </c>
      <c r="N353" s="77">
        <v>184693.99</v>
      </c>
      <c r="O353" s="77">
        <v>97.330000000000013</v>
      </c>
      <c r="P353" s="77">
        <v>839.79722090368398</v>
      </c>
      <c r="Q353" s="78">
        <v>2.7000000000000001E-3</v>
      </c>
      <c r="R353" s="78">
        <v>2.9999999999999997E-4</v>
      </c>
      <c r="W353" s="101"/>
    </row>
    <row r="354" spans="2:23">
      <c r="B354" t="s">
        <v>3798</v>
      </c>
      <c r="C354" t="s">
        <v>3445</v>
      </c>
      <c r="D354" t="s">
        <v>3799</v>
      </c>
      <c r="E354"/>
      <c r="F354" t="s">
        <v>213</v>
      </c>
      <c r="G354" s="95">
        <v>42921</v>
      </c>
      <c r="H354" t="s">
        <v>214</v>
      </c>
      <c r="I354" s="77">
        <v>7.21</v>
      </c>
      <c r="J354" t="s">
        <v>965</v>
      </c>
      <c r="K354" t="s">
        <v>106</v>
      </c>
      <c r="L354" s="78">
        <v>7.8899999999999998E-2</v>
      </c>
      <c r="M354" s="78">
        <v>0</v>
      </c>
      <c r="N354" s="77">
        <v>178258.05</v>
      </c>
      <c r="O354" s="77">
        <v>14.370591000000008</v>
      </c>
      <c r="P354" s="77">
        <v>94.576986690958805</v>
      </c>
      <c r="Q354" s="78">
        <v>2.9999999999999997E-4</v>
      </c>
      <c r="R354" s="78">
        <v>0</v>
      </c>
      <c r="W354" s="101"/>
    </row>
    <row r="355" spans="2:23">
      <c r="B355" t="s">
        <v>3798</v>
      </c>
      <c r="C355" t="s">
        <v>3445</v>
      </c>
      <c r="D355" t="s">
        <v>3800</v>
      </c>
      <c r="E355"/>
      <c r="F355" t="s">
        <v>213</v>
      </c>
      <c r="G355" s="95">
        <v>43342</v>
      </c>
      <c r="H355" t="s">
        <v>214</v>
      </c>
      <c r="I355" s="77">
        <v>1.06</v>
      </c>
      <c r="J355" t="s">
        <v>965</v>
      </c>
      <c r="K355" t="s">
        <v>106</v>
      </c>
      <c r="L355" s="78">
        <v>7.8899999999999998E-2</v>
      </c>
      <c r="M355" s="78">
        <v>0</v>
      </c>
      <c r="N355" s="77">
        <v>33833.86</v>
      </c>
      <c r="O355" s="77">
        <v>14.370590999999985</v>
      </c>
      <c r="P355" s="77">
        <v>17.950967863295698</v>
      </c>
      <c r="Q355" s="78">
        <v>1E-4</v>
      </c>
      <c r="R355" s="78">
        <v>0</v>
      </c>
      <c r="W355" s="101"/>
    </row>
    <row r="356" spans="2:23">
      <c r="B356" t="s">
        <v>3801</v>
      </c>
      <c r="C356" t="s">
        <v>3445</v>
      </c>
      <c r="D356" t="s">
        <v>3802</v>
      </c>
      <c r="E356"/>
      <c r="F356" t="s">
        <v>213</v>
      </c>
      <c r="G356" s="95">
        <v>43083</v>
      </c>
      <c r="H356" t="s">
        <v>214</v>
      </c>
      <c r="I356" s="77">
        <v>0.62</v>
      </c>
      <c r="J356" t="s">
        <v>965</v>
      </c>
      <c r="K356" t="s">
        <v>116</v>
      </c>
      <c r="L356" s="78">
        <v>6.7799999999999999E-2</v>
      </c>
      <c r="M356" s="78">
        <v>7.0300000000000001E-2</v>
      </c>
      <c r="N356" s="77">
        <v>39622.870000000003</v>
      </c>
      <c r="O356" s="77">
        <v>101.70999999999964</v>
      </c>
      <c r="P356" s="77">
        <v>112.20443236258301</v>
      </c>
      <c r="Q356" s="78">
        <v>4.0000000000000002E-4</v>
      </c>
      <c r="R356" s="78">
        <v>0</v>
      </c>
      <c r="W356" s="101"/>
    </row>
    <row r="357" spans="2:23">
      <c r="B357" t="s">
        <v>3801</v>
      </c>
      <c r="C357" t="s">
        <v>3445</v>
      </c>
      <c r="D357" t="s">
        <v>3803</v>
      </c>
      <c r="E357"/>
      <c r="F357" t="s">
        <v>213</v>
      </c>
      <c r="G357" s="95">
        <v>43083</v>
      </c>
      <c r="H357" t="s">
        <v>214</v>
      </c>
      <c r="I357" s="77">
        <v>5.14</v>
      </c>
      <c r="J357" t="s">
        <v>965</v>
      </c>
      <c r="K357" t="s">
        <v>116</v>
      </c>
      <c r="L357" s="78">
        <v>6.83E-2</v>
      </c>
      <c r="M357" s="78">
        <v>7.3300000000000004E-2</v>
      </c>
      <c r="N357" s="77">
        <v>69554.33</v>
      </c>
      <c r="O357" s="77">
        <v>101.9800000000001</v>
      </c>
      <c r="P357" s="77">
        <v>197.487498264603</v>
      </c>
      <c r="Q357" s="78">
        <v>5.9999999999999995E-4</v>
      </c>
      <c r="R357" s="78">
        <v>1E-4</v>
      </c>
      <c r="W357" s="101"/>
    </row>
    <row r="358" spans="2:23">
      <c r="B358" t="s">
        <v>3801</v>
      </c>
      <c r="C358" t="s">
        <v>3445</v>
      </c>
      <c r="D358" t="s">
        <v>3804</v>
      </c>
      <c r="E358"/>
      <c r="F358" t="s">
        <v>213</v>
      </c>
      <c r="G358" s="95">
        <v>43083</v>
      </c>
      <c r="H358" t="s">
        <v>214</v>
      </c>
      <c r="I358" s="77">
        <v>5.47</v>
      </c>
      <c r="J358" t="s">
        <v>965</v>
      </c>
      <c r="K358" t="s">
        <v>116</v>
      </c>
      <c r="L358" s="78">
        <v>4.4999999999999998E-2</v>
      </c>
      <c r="M358" s="78">
        <v>6.6600000000000006E-2</v>
      </c>
      <c r="N358" s="77">
        <v>278217.3</v>
      </c>
      <c r="O358" s="77">
        <v>90.58</v>
      </c>
      <c r="P358" s="77">
        <v>701.64409911262806</v>
      </c>
      <c r="Q358" s="78">
        <v>2.3E-3</v>
      </c>
      <c r="R358" s="78">
        <v>2.9999999999999997E-4</v>
      </c>
      <c r="W358" s="101"/>
    </row>
    <row r="359" spans="2:23">
      <c r="B359" t="s">
        <v>3805</v>
      </c>
      <c r="C359" t="s">
        <v>3445</v>
      </c>
      <c r="D359" t="s">
        <v>3806</v>
      </c>
      <c r="E359"/>
      <c r="F359" t="s">
        <v>213</v>
      </c>
      <c r="G359" s="95">
        <v>44137</v>
      </c>
      <c r="H359" t="s">
        <v>214</v>
      </c>
      <c r="I359" s="77">
        <v>0.22</v>
      </c>
      <c r="J359" t="s">
        <v>1021</v>
      </c>
      <c r="K359" t="s">
        <v>106</v>
      </c>
      <c r="L359" s="78">
        <v>7.2800000000000004E-2</v>
      </c>
      <c r="M359" s="78">
        <v>5.6300000000000003E-2</v>
      </c>
      <c r="N359" s="77">
        <v>1596724.59</v>
      </c>
      <c r="O359" s="77">
        <v>100.97000000000007</v>
      </c>
      <c r="P359" s="77">
        <v>5952.2897259869196</v>
      </c>
      <c r="Q359" s="78">
        <v>1.9400000000000001E-2</v>
      </c>
      <c r="R359" s="78">
        <v>2.3E-3</v>
      </c>
      <c r="W359" s="101"/>
    </row>
    <row r="360" spans="2:23">
      <c r="B360" t="s">
        <v>3805</v>
      </c>
      <c r="C360" t="s">
        <v>3445</v>
      </c>
      <c r="D360" t="s">
        <v>3807</v>
      </c>
      <c r="E360"/>
      <c r="F360" t="s">
        <v>213</v>
      </c>
      <c r="G360" s="95">
        <v>44679</v>
      </c>
      <c r="H360" t="s">
        <v>214</v>
      </c>
      <c r="I360" s="77">
        <v>0.22</v>
      </c>
      <c r="J360" t="s">
        <v>1021</v>
      </c>
      <c r="K360" t="s">
        <v>106</v>
      </c>
      <c r="L360" s="78">
        <v>7.2800000000000004E-2</v>
      </c>
      <c r="M360" s="78">
        <v>5.6300000000000003E-2</v>
      </c>
      <c r="N360" s="77">
        <v>13749.79</v>
      </c>
      <c r="O360" s="77">
        <v>101.14</v>
      </c>
      <c r="P360" s="77">
        <v>51.342936841352</v>
      </c>
      <c r="Q360" s="78">
        <v>2.0000000000000001E-4</v>
      </c>
      <c r="R360" s="78">
        <v>0</v>
      </c>
      <c r="W360" s="101"/>
    </row>
    <row r="361" spans="2:23">
      <c r="B361" t="s">
        <v>3805</v>
      </c>
      <c r="C361" t="s">
        <v>3445</v>
      </c>
      <c r="D361" t="s">
        <v>3808</v>
      </c>
      <c r="E361"/>
      <c r="F361" t="s">
        <v>213</v>
      </c>
      <c r="G361" s="95">
        <v>44810</v>
      </c>
      <c r="H361" t="s">
        <v>214</v>
      </c>
      <c r="I361" s="77">
        <v>0.22</v>
      </c>
      <c r="J361" t="s">
        <v>1021</v>
      </c>
      <c r="K361" t="s">
        <v>106</v>
      </c>
      <c r="L361" s="78">
        <v>7.2800000000000004E-2</v>
      </c>
      <c r="M361" s="78">
        <v>5.6300000000000003E-2</v>
      </c>
      <c r="N361" s="77">
        <v>24881.3</v>
      </c>
      <c r="O361" s="77">
        <v>100.97</v>
      </c>
      <c r="P361" s="77">
        <v>92.75281866812</v>
      </c>
      <c r="Q361" s="78">
        <v>2.9999999999999997E-4</v>
      </c>
      <c r="R361" s="78">
        <v>0</v>
      </c>
      <c r="W361" s="101"/>
    </row>
    <row r="362" spans="2:23">
      <c r="B362" t="s">
        <v>3809</v>
      </c>
      <c r="C362" t="s">
        <v>3445</v>
      </c>
      <c r="D362" t="s">
        <v>3810</v>
      </c>
      <c r="E362"/>
      <c r="F362" t="s">
        <v>213</v>
      </c>
      <c r="G362" s="95">
        <v>44150</v>
      </c>
      <c r="H362" t="s">
        <v>214</v>
      </c>
      <c r="I362" s="77">
        <v>0.05</v>
      </c>
      <c r="J362" t="s">
        <v>1021</v>
      </c>
      <c r="K362" t="s">
        <v>106</v>
      </c>
      <c r="L362" s="78">
        <v>7.0900000000000005E-2</v>
      </c>
      <c r="M362" s="78">
        <v>5.5899999999999998E-2</v>
      </c>
      <c r="N362" s="77">
        <v>1391152.12</v>
      </c>
      <c r="O362" s="77">
        <v>100.37000000000003</v>
      </c>
      <c r="P362" s="77">
        <v>5155.1373214600499</v>
      </c>
      <c r="Q362" s="78">
        <v>1.6799999999999999E-2</v>
      </c>
      <c r="R362" s="78">
        <v>2E-3</v>
      </c>
      <c r="W362" s="101"/>
    </row>
    <row r="363" spans="2:23">
      <c r="B363" t="s">
        <v>3809</v>
      </c>
      <c r="C363" t="s">
        <v>3445</v>
      </c>
      <c r="D363" t="s">
        <v>3811</v>
      </c>
      <c r="E363"/>
      <c r="F363" t="s">
        <v>213</v>
      </c>
      <c r="G363" s="95">
        <v>44169</v>
      </c>
      <c r="H363" t="s">
        <v>214</v>
      </c>
      <c r="I363" s="77">
        <v>0.05</v>
      </c>
      <c r="J363" t="s">
        <v>1021</v>
      </c>
      <c r="K363" t="s">
        <v>106</v>
      </c>
      <c r="L363" s="78">
        <v>7.0900000000000005E-2</v>
      </c>
      <c r="M363" s="78">
        <v>5.5899999999999998E-2</v>
      </c>
      <c r="N363" s="77">
        <v>3298.27</v>
      </c>
      <c r="O363" s="77">
        <v>100.9</v>
      </c>
      <c r="P363" s="77">
        <v>12.28680775556</v>
      </c>
      <c r="Q363" s="78">
        <v>0</v>
      </c>
      <c r="R363" s="78">
        <v>0</v>
      </c>
      <c r="W363" s="101"/>
    </row>
    <row r="364" spans="2:23">
      <c r="B364" t="s">
        <v>3809</v>
      </c>
      <c r="C364" t="s">
        <v>3445</v>
      </c>
      <c r="D364" t="s">
        <v>3812</v>
      </c>
      <c r="E364"/>
      <c r="F364" t="s">
        <v>213</v>
      </c>
      <c r="G364" s="95">
        <v>44326</v>
      </c>
      <c r="H364" t="s">
        <v>214</v>
      </c>
      <c r="I364" s="77">
        <v>0.05</v>
      </c>
      <c r="J364" t="s">
        <v>1021</v>
      </c>
      <c r="K364" t="s">
        <v>106</v>
      </c>
      <c r="L364" s="78">
        <v>7.0900000000000005E-2</v>
      </c>
      <c r="M364" s="78">
        <v>5.5899999999999998E-2</v>
      </c>
      <c r="N364" s="77">
        <v>697.88</v>
      </c>
      <c r="O364" s="77">
        <v>100.9</v>
      </c>
      <c r="P364" s="77">
        <v>2.59976211664</v>
      </c>
      <c r="Q364" s="78">
        <v>0</v>
      </c>
      <c r="R364" s="78">
        <v>0</v>
      </c>
      <c r="W364" s="101"/>
    </row>
    <row r="365" spans="2:23">
      <c r="B365" t="s">
        <v>3809</v>
      </c>
      <c r="C365" t="s">
        <v>3445</v>
      </c>
      <c r="D365" t="s">
        <v>3813</v>
      </c>
      <c r="E365"/>
      <c r="F365" t="s">
        <v>213</v>
      </c>
      <c r="G365" s="95">
        <v>44497</v>
      </c>
      <c r="H365" t="s">
        <v>214</v>
      </c>
      <c r="I365" s="77">
        <v>0.05</v>
      </c>
      <c r="J365" t="s">
        <v>1021</v>
      </c>
      <c r="K365" t="s">
        <v>106</v>
      </c>
      <c r="L365" s="78">
        <v>7.0900000000000005E-2</v>
      </c>
      <c r="M365" s="78">
        <v>5.5899999999999998E-2</v>
      </c>
      <c r="N365" s="77">
        <v>1036.93</v>
      </c>
      <c r="O365" s="77">
        <v>100.37</v>
      </c>
      <c r="P365" s="77">
        <v>3.8425104385719999</v>
      </c>
      <c r="Q365" s="78">
        <v>0</v>
      </c>
      <c r="R365" s="78">
        <v>0</v>
      </c>
      <c r="W365" s="101"/>
    </row>
    <row r="366" spans="2:23">
      <c r="B366" t="s">
        <v>3809</v>
      </c>
      <c r="C366" t="s">
        <v>3445</v>
      </c>
      <c r="D366" t="s">
        <v>3814</v>
      </c>
      <c r="E366"/>
      <c r="F366" t="s">
        <v>213</v>
      </c>
      <c r="G366" s="95">
        <v>44733</v>
      </c>
      <c r="H366" t="s">
        <v>214</v>
      </c>
      <c r="I366" s="77">
        <v>0.05</v>
      </c>
      <c r="J366" t="s">
        <v>1021</v>
      </c>
      <c r="K366" t="s">
        <v>106</v>
      </c>
      <c r="L366" s="78">
        <v>7.0900000000000005E-2</v>
      </c>
      <c r="M366" s="78">
        <v>5.5899999999999998E-2</v>
      </c>
      <c r="N366" s="77">
        <v>4129.2</v>
      </c>
      <c r="O366" s="77">
        <v>100.37</v>
      </c>
      <c r="P366" s="77">
        <v>15.301412923679999</v>
      </c>
      <c r="Q366" s="78">
        <v>0</v>
      </c>
      <c r="R366" s="78">
        <v>0</v>
      </c>
      <c r="W366" s="101"/>
    </row>
    <row r="367" spans="2:23">
      <c r="B367" t="s">
        <v>3809</v>
      </c>
      <c r="C367" t="s">
        <v>3445</v>
      </c>
      <c r="D367" t="s">
        <v>3815</v>
      </c>
      <c r="E367"/>
      <c r="F367" t="s">
        <v>213</v>
      </c>
      <c r="G367" s="95">
        <v>44819</v>
      </c>
      <c r="H367" t="s">
        <v>214</v>
      </c>
      <c r="I367" s="77">
        <v>0.05</v>
      </c>
      <c r="J367" t="s">
        <v>1021</v>
      </c>
      <c r="K367" t="s">
        <v>106</v>
      </c>
      <c r="L367" s="78">
        <v>7.0900000000000005E-2</v>
      </c>
      <c r="M367" s="78">
        <v>5.5899999999999998E-2</v>
      </c>
      <c r="N367" s="77">
        <v>810.51</v>
      </c>
      <c r="O367" s="77">
        <v>100.9</v>
      </c>
      <c r="P367" s="77">
        <v>3.0193345462800001</v>
      </c>
      <c r="Q367" s="78">
        <v>0</v>
      </c>
      <c r="R367" s="78">
        <v>0</v>
      </c>
      <c r="W367" s="101"/>
    </row>
    <row r="368" spans="2:23">
      <c r="B368" t="s">
        <v>3809</v>
      </c>
      <c r="C368" t="s">
        <v>3445</v>
      </c>
      <c r="D368" t="s">
        <v>3816</v>
      </c>
      <c r="E368"/>
      <c r="F368" t="s">
        <v>213</v>
      </c>
      <c r="G368" s="95">
        <v>44854</v>
      </c>
      <c r="H368" t="s">
        <v>214</v>
      </c>
      <c r="I368" s="77">
        <v>0.05</v>
      </c>
      <c r="J368" t="s">
        <v>1021</v>
      </c>
      <c r="K368" t="s">
        <v>106</v>
      </c>
      <c r="L368" s="78">
        <v>7.0900000000000005E-2</v>
      </c>
      <c r="M368" s="78">
        <v>5.4899999999999997E-2</v>
      </c>
      <c r="N368" s="77">
        <v>194.47</v>
      </c>
      <c r="O368" s="77">
        <v>100.9</v>
      </c>
      <c r="P368" s="77">
        <v>0.72444508916000006</v>
      </c>
      <c r="Q368" s="78">
        <v>0</v>
      </c>
      <c r="R368" s="78">
        <v>0</v>
      </c>
      <c r="W368" s="101"/>
    </row>
    <row r="369" spans="2:23">
      <c r="B369" t="s">
        <v>3809</v>
      </c>
      <c r="C369" t="s">
        <v>3445</v>
      </c>
      <c r="D369" t="s">
        <v>3817</v>
      </c>
      <c r="E369"/>
      <c r="F369" t="s">
        <v>213</v>
      </c>
      <c r="G369" s="95">
        <v>44950</v>
      </c>
      <c r="H369" t="s">
        <v>214</v>
      </c>
      <c r="I369" s="77">
        <v>0.05</v>
      </c>
      <c r="J369" t="s">
        <v>1021</v>
      </c>
      <c r="K369" t="s">
        <v>106</v>
      </c>
      <c r="L369" s="78">
        <v>7.0900000000000005E-2</v>
      </c>
      <c r="M369" s="78">
        <v>5.5899999999999998E-2</v>
      </c>
      <c r="N369" s="77">
        <v>1062.7</v>
      </c>
      <c r="O369" s="77">
        <v>100.9</v>
      </c>
      <c r="P369" s="77">
        <v>3.9587997956000001</v>
      </c>
      <c r="Q369" s="78">
        <v>0</v>
      </c>
      <c r="R369" s="78">
        <v>0</v>
      </c>
      <c r="W369" s="101"/>
    </row>
    <row r="370" spans="2:23">
      <c r="B370" t="s">
        <v>3809</v>
      </c>
      <c r="C370" t="s">
        <v>3445</v>
      </c>
      <c r="D370" t="s">
        <v>3818</v>
      </c>
      <c r="E370"/>
      <c r="F370" t="s">
        <v>213</v>
      </c>
      <c r="G370" s="95">
        <v>45029</v>
      </c>
      <c r="H370" t="s">
        <v>214</v>
      </c>
      <c r="I370" s="77">
        <v>0.05</v>
      </c>
      <c r="J370" t="s">
        <v>1021</v>
      </c>
      <c r="K370" t="s">
        <v>106</v>
      </c>
      <c r="L370" s="78">
        <v>7.0900000000000005E-2</v>
      </c>
      <c r="M370" s="78">
        <v>5.5899999999999998E-2</v>
      </c>
      <c r="N370" s="77">
        <v>354.23</v>
      </c>
      <c r="O370" s="77">
        <v>100.84</v>
      </c>
      <c r="P370" s="77">
        <v>1.318802824144</v>
      </c>
      <c r="Q370" s="78">
        <v>0</v>
      </c>
      <c r="R370" s="78">
        <v>0</v>
      </c>
      <c r="W370" s="101"/>
    </row>
    <row r="371" spans="2:23">
      <c r="B371" t="s">
        <v>3819</v>
      </c>
      <c r="C371" t="s">
        <v>3445</v>
      </c>
      <c r="D371" t="s">
        <v>3820</v>
      </c>
      <c r="E371"/>
      <c r="F371" t="s">
        <v>213</v>
      </c>
      <c r="G371" s="95">
        <v>43397</v>
      </c>
      <c r="H371" t="s">
        <v>214</v>
      </c>
      <c r="I371" s="77">
        <v>0.03</v>
      </c>
      <c r="J371" t="s">
        <v>1021</v>
      </c>
      <c r="K371" t="s">
        <v>106</v>
      </c>
      <c r="L371" s="78">
        <v>7.0499999999999993E-2</v>
      </c>
      <c r="M371" s="78">
        <v>6.1199999999999997E-2</v>
      </c>
      <c r="N371" s="77">
        <v>858789.58</v>
      </c>
      <c r="O371" s="77">
        <v>100.41999999999993</v>
      </c>
      <c r="P371" s="77">
        <v>3183.9678641033101</v>
      </c>
      <c r="Q371" s="78">
        <v>1.04E-2</v>
      </c>
      <c r="R371" s="78">
        <v>1.1999999999999999E-3</v>
      </c>
      <c r="W371" s="101"/>
    </row>
    <row r="372" spans="2:23">
      <c r="B372" t="s">
        <v>3821</v>
      </c>
      <c r="C372" t="s">
        <v>3445</v>
      </c>
      <c r="D372" t="s">
        <v>3822</v>
      </c>
      <c r="E372"/>
      <c r="F372" t="s">
        <v>213</v>
      </c>
      <c r="G372" s="95">
        <v>43536</v>
      </c>
      <c r="H372" t="s">
        <v>214</v>
      </c>
      <c r="I372" s="77">
        <v>2.6</v>
      </c>
      <c r="J372" t="s">
        <v>965</v>
      </c>
      <c r="K372" t="s">
        <v>106</v>
      </c>
      <c r="L372" s="78">
        <v>7.4999999999999997E-2</v>
      </c>
      <c r="M372" s="78">
        <v>7.2999999999999995E-2</v>
      </c>
      <c r="N372" s="77">
        <v>242756.54</v>
      </c>
      <c r="O372" s="77">
        <v>102.4</v>
      </c>
      <c r="P372" s="77">
        <v>917.76731717632003</v>
      </c>
      <c r="Q372" s="78">
        <v>3.0000000000000001E-3</v>
      </c>
      <c r="R372" s="78">
        <v>4.0000000000000002E-4</v>
      </c>
      <c r="W372" s="101"/>
    </row>
    <row r="373" spans="2:23">
      <c r="B373" t="s">
        <v>3821</v>
      </c>
      <c r="C373" t="s">
        <v>3445</v>
      </c>
      <c r="D373" t="s">
        <v>3823</v>
      </c>
      <c r="E373"/>
      <c r="F373" t="s">
        <v>213</v>
      </c>
      <c r="G373" s="95">
        <v>43570</v>
      </c>
      <c r="H373" t="s">
        <v>214</v>
      </c>
      <c r="I373" s="77">
        <v>2.6</v>
      </c>
      <c r="J373" t="s">
        <v>965</v>
      </c>
      <c r="K373" t="s">
        <v>106</v>
      </c>
      <c r="L373" s="78">
        <v>7.4999999999999997E-2</v>
      </c>
      <c r="M373" s="78">
        <v>7.2900000000000006E-2</v>
      </c>
      <c r="N373" s="77">
        <v>195872.87</v>
      </c>
      <c r="O373" s="77">
        <v>102.42</v>
      </c>
      <c r="P373" s="77">
        <v>740.66317183216802</v>
      </c>
      <c r="Q373" s="78">
        <v>2.3999999999999998E-3</v>
      </c>
      <c r="R373" s="78">
        <v>2.9999999999999997E-4</v>
      </c>
      <c r="W373" s="101"/>
    </row>
    <row r="374" spans="2:23">
      <c r="B374" t="s">
        <v>3821</v>
      </c>
      <c r="C374" t="s">
        <v>3445</v>
      </c>
      <c r="D374" t="s">
        <v>3824</v>
      </c>
      <c r="E374"/>
      <c r="F374" t="s">
        <v>213</v>
      </c>
      <c r="G374" s="95">
        <v>43774</v>
      </c>
      <c r="H374" t="s">
        <v>214</v>
      </c>
      <c r="I374" s="77">
        <v>2.6</v>
      </c>
      <c r="J374" t="s">
        <v>965</v>
      </c>
      <c r="K374" t="s">
        <v>106</v>
      </c>
      <c r="L374" s="78">
        <v>7.4999999999999997E-2</v>
      </c>
      <c r="M374" s="78">
        <v>7.1199999999999999E-2</v>
      </c>
      <c r="N374" s="77">
        <v>178882.73</v>
      </c>
      <c r="O374" s="77">
        <v>102.43</v>
      </c>
      <c r="P374" s="77">
        <v>676.48361061158801</v>
      </c>
      <c r="Q374" s="78">
        <v>2.2000000000000001E-3</v>
      </c>
      <c r="R374" s="78">
        <v>2.9999999999999997E-4</v>
      </c>
      <c r="W374" s="101"/>
    </row>
    <row r="375" spans="2:23">
      <c r="B375" t="s">
        <v>3825</v>
      </c>
      <c r="C375" t="s">
        <v>3445</v>
      </c>
      <c r="D375" t="s">
        <v>3826</v>
      </c>
      <c r="E375"/>
      <c r="F375" t="s">
        <v>213</v>
      </c>
      <c r="G375" s="95">
        <v>44144</v>
      </c>
      <c r="H375" t="s">
        <v>214</v>
      </c>
      <c r="I375" s="77">
        <v>0.03</v>
      </c>
      <c r="J375" t="s">
        <v>1021</v>
      </c>
      <c r="K375" t="s">
        <v>106</v>
      </c>
      <c r="L375" s="78">
        <v>7.8799999999999995E-2</v>
      </c>
      <c r="M375" s="78">
        <v>0</v>
      </c>
      <c r="N375" s="77">
        <v>1050141.24</v>
      </c>
      <c r="O375" s="77">
        <v>75.180497999999858</v>
      </c>
      <c r="P375" s="77">
        <v>2914.8392202494001</v>
      </c>
      <c r="Q375" s="78">
        <v>9.4999999999999998E-3</v>
      </c>
      <c r="R375" s="78">
        <v>1.1000000000000001E-3</v>
      </c>
      <c r="W375" s="101"/>
    </row>
    <row r="376" spans="2:23">
      <c r="B376" t="s">
        <v>3827</v>
      </c>
      <c r="C376" t="s">
        <v>3445</v>
      </c>
      <c r="D376" t="s">
        <v>3828</v>
      </c>
      <c r="E376"/>
      <c r="F376" t="s">
        <v>213</v>
      </c>
      <c r="G376" s="95">
        <v>44508</v>
      </c>
      <c r="H376" t="s">
        <v>214</v>
      </c>
      <c r="I376" s="77">
        <v>3.06</v>
      </c>
      <c r="J376" t="s">
        <v>965</v>
      </c>
      <c r="K376" t="s">
        <v>106</v>
      </c>
      <c r="L376" s="78">
        <v>8.4099999999999994E-2</v>
      </c>
      <c r="M376" s="78">
        <v>9.0700000000000003E-2</v>
      </c>
      <c r="N376" s="77">
        <v>1186396.95</v>
      </c>
      <c r="O376" s="77">
        <v>100.56</v>
      </c>
      <c r="P376" s="77">
        <v>4404.7065336206397</v>
      </c>
      <c r="Q376" s="78">
        <v>1.44E-2</v>
      </c>
      <c r="R376" s="78">
        <v>1.6999999999999999E-3</v>
      </c>
      <c r="W376" s="101"/>
    </row>
    <row r="377" spans="2:23">
      <c r="B377" t="s">
        <v>3829</v>
      </c>
      <c r="C377" t="s">
        <v>3445</v>
      </c>
      <c r="D377" t="s">
        <v>3830</v>
      </c>
      <c r="E377"/>
      <c r="F377" t="s">
        <v>213</v>
      </c>
      <c r="G377" s="95">
        <v>43563</v>
      </c>
      <c r="H377" t="s">
        <v>214</v>
      </c>
      <c r="I377" s="77">
        <v>0.75</v>
      </c>
      <c r="J377" t="s">
        <v>1021</v>
      </c>
      <c r="K377" t="s">
        <v>106</v>
      </c>
      <c r="L377" s="78">
        <v>7.8600000000000003E-2</v>
      </c>
      <c r="M377" s="78">
        <v>6.8900000000000003E-2</v>
      </c>
      <c r="N377" s="77">
        <v>1309681.3899999999</v>
      </c>
      <c r="O377" s="77">
        <v>101.57000000000008</v>
      </c>
      <c r="P377" s="77">
        <v>4911.2585878425198</v>
      </c>
      <c r="Q377" s="78">
        <v>1.6E-2</v>
      </c>
      <c r="R377" s="78">
        <v>1.9E-3</v>
      </c>
      <c r="W377" s="101"/>
    </row>
    <row r="378" spans="2:23">
      <c r="B378" t="s">
        <v>3831</v>
      </c>
      <c r="C378" t="s">
        <v>3445</v>
      </c>
      <c r="D378" t="s">
        <v>3832</v>
      </c>
      <c r="E378"/>
      <c r="F378" t="s">
        <v>213</v>
      </c>
      <c r="G378" s="95">
        <v>44136</v>
      </c>
      <c r="H378" t="s">
        <v>214</v>
      </c>
      <c r="I378" s="77">
        <v>0.05</v>
      </c>
      <c r="J378" t="s">
        <v>1021</v>
      </c>
      <c r="K378" t="s">
        <v>106</v>
      </c>
      <c r="L378" s="78">
        <v>7.0099999999999996E-2</v>
      </c>
      <c r="M378" s="78">
        <v>0</v>
      </c>
      <c r="N378" s="77">
        <v>928218.64</v>
      </c>
      <c r="O378" s="77">
        <v>84.997694999999865</v>
      </c>
      <c r="P378" s="77">
        <v>2912.8567440848001</v>
      </c>
      <c r="Q378" s="78">
        <v>9.4999999999999998E-3</v>
      </c>
      <c r="R378" s="78">
        <v>1.1000000000000001E-3</v>
      </c>
      <c r="W378" s="101"/>
    </row>
    <row r="379" spans="2:23">
      <c r="B379" t="s">
        <v>3833</v>
      </c>
      <c r="C379" t="s">
        <v>3445</v>
      </c>
      <c r="D379" t="s">
        <v>3834</v>
      </c>
      <c r="E379"/>
      <c r="F379" t="s">
        <v>213</v>
      </c>
      <c r="G379" s="95">
        <v>44498</v>
      </c>
      <c r="H379" t="s">
        <v>214</v>
      </c>
      <c r="I379" s="77">
        <v>3.1</v>
      </c>
      <c r="J379" t="s">
        <v>965</v>
      </c>
      <c r="K379" t="s">
        <v>106</v>
      </c>
      <c r="L379" s="78">
        <v>8.1600000000000006E-2</v>
      </c>
      <c r="M379" s="78">
        <v>9.1600000000000001E-2</v>
      </c>
      <c r="N379" s="77">
        <v>708972.73</v>
      </c>
      <c r="O379" s="77">
        <v>101.58000000000007</v>
      </c>
      <c r="P379" s="77">
        <v>2658.8842508027301</v>
      </c>
      <c r="Q379" s="78">
        <v>8.6999999999999994E-3</v>
      </c>
      <c r="R379" s="78">
        <v>1E-3</v>
      </c>
      <c r="W379" s="101"/>
    </row>
    <row r="380" spans="2:23">
      <c r="B380" t="s">
        <v>3835</v>
      </c>
      <c r="C380" t="s">
        <v>3445</v>
      </c>
      <c r="D380" t="s">
        <v>3836</v>
      </c>
      <c r="E380"/>
      <c r="F380" t="s">
        <v>213</v>
      </c>
      <c r="G380" s="95">
        <v>44179</v>
      </c>
      <c r="H380" t="s">
        <v>214</v>
      </c>
      <c r="I380" s="77">
        <v>2.59</v>
      </c>
      <c r="J380" t="s">
        <v>965</v>
      </c>
      <c r="K380" t="s">
        <v>106</v>
      </c>
      <c r="L380" s="78">
        <v>7.8799999999999995E-2</v>
      </c>
      <c r="M380" s="78">
        <v>8.2500000000000004E-2</v>
      </c>
      <c r="N380" s="77">
        <v>335508.55</v>
      </c>
      <c r="O380" s="77">
        <v>100.02</v>
      </c>
      <c r="P380" s="77">
        <v>1238.9453061133199</v>
      </c>
      <c r="Q380" s="78">
        <v>4.0000000000000001E-3</v>
      </c>
      <c r="R380" s="78">
        <v>5.0000000000000001E-4</v>
      </c>
      <c r="W380" s="101"/>
    </row>
    <row r="381" spans="2:23">
      <c r="B381" t="s">
        <v>3837</v>
      </c>
      <c r="C381" t="s">
        <v>3445</v>
      </c>
      <c r="D381" t="s">
        <v>3838</v>
      </c>
      <c r="E381"/>
      <c r="F381" t="s">
        <v>213</v>
      </c>
      <c r="G381" s="95">
        <v>43866</v>
      </c>
      <c r="H381" t="s">
        <v>214</v>
      </c>
      <c r="I381" s="77">
        <v>1.29</v>
      </c>
      <c r="J381" t="s">
        <v>1021</v>
      </c>
      <c r="K381" t="s">
        <v>106</v>
      </c>
      <c r="L381" s="78">
        <v>7.4999999999999997E-2</v>
      </c>
      <c r="M381" s="78">
        <v>7.9200000000000007E-2</v>
      </c>
      <c r="N381" s="77">
        <v>1360148.72</v>
      </c>
      <c r="O381" s="77">
        <v>100.37000000000003</v>
      </c>
      <c r="P381" s="77">
        <v>5040.2492498146903</v>
      </c>
      <c r="Q381" s="78">
        <v>1.6500000000000001E-2</v>
      </c>
      <c r="R381" s="78">
        <v>1.9E-3</v>
      </c>
      <c r="W381" s="101"/>
    </row>
    <row r="382" spans="2:23">
      <c r="B382" t="s">
        <v>3837</v>
      </c>
      <c r="C382" t="s">
        <v>3445</v>
      </c>
      <c r="D382" t="s">
        <v>3839</v>
      </c>
      <c r="E382"/>
      <c r="F382" t="s">
        <v>213</v>
      </c>
      <c r="G382" s="95">
        <v>44953</v>
      </c>
      <c r="H382" t="s">
        <v>214</v>
      </c>
      <c r="I382" s="77">
        <v>1.29</v>
      </c>
      <c r="J382" t="s">
        <v>1021</v>
      </c>
      <c r="K382" t="s">
        <v>106</v>
      </c>
      <c r="L382" s="78">
        <v>7.4999999999999997E-2</v>
      </c>
      <c r="M382" s="78">
        <v>7.9200000000000007E-2</v>
      </c>
      <c r="N382" s="77">
        <v>3906.24</v>
      </c>
      <c r="O382" s="77">
        <v>100.16</v>
      </c>
      <c r="P382" s="77">
        <v>14.444913020928</v>
      </c>
      <c r="Q382" s="78">
        <v>0</v>
      </c>
      <c r="R382" s="78">
        <v>0</v>
      </c>
      <c r="W382" s="101"/>
    </row>
    <row r="383" spans="2:23">
      <c r="B383" t="s">
        <v>3837</v>
      </c>
      <c r="C383" t="s">
        <v>3445</v>
      </c>
      <c r="D383" t="s">
        <v>3840</v>
      </c>
      <c r="E383"/>
      <c r="F383" t="s">
        <v>213</v>
      </c>
      <c r="G383" s="95">
        <v>44959</v>
      </c>
      <c r="H383" t="s">
        <v>214</v>
      </c>
      <c r="I383" s="77">
        <v>1.29</v>
      </c>
      <c r="J383" t="s">
        <v>1021</v>
      </c>
      <c r="K383" t="s">
        <v>106</v>
      </c>
      <c r="L383" s="78">
        <v>7.4999999999999997E-2</v>
      </c>
      <c r="M383" s="78">
        <v>7.9200000000000007E-2</v>
      </c>
      <c r="N383" s="77">
        <v>2195.85</v>
      </c>
      <c r="O383" s="77">
        <v>100.16</v>
      </c>
      <c r="P383" s="77">
        <v>8.1200495251200007</v>
      </c>
      <c r="Q383" s="78">
        <v>0</v>
      </c>
      <c r="R383" s="78">
        <v>0</v>
      </c>
      <c r="W383" s="101"/>
    </row>
    <row r="384" spans="2:23">
      <c r="B384" t="s">
        <v>3837</v>
      </c>
      <c r="C384" t="s">
        <v>3445</v>
      </c>
      <c r="D384" t="s">
        <v>3841</v>
      </c>
      <c r="E384"/>
      <c r="F384" t="s">
        <v>213</v>
      </c>
      <c r="G384" s="95">
        <v>44966</v>
      </c>
      <c r="H384" t="s">
        <v>214</v>
      </c>
      <c r="I384" s="77">
        <v>1.29</v>
      </c>
      <c r="J384" t="s">
        <v>1021</v>
      </c>
      <c r="K384" t="s">
        <v>106</v>
      </c>
      <c r="L384" s="78">
        <v>7.4999999999999997E-2</v>
      </c>
      <c r="M384" s="78">
        <v>7.9699999999999993E-2</v>
      </c>
      <c r="N384" s="77">
        <v>3290.13</v>
      </c>
      <c r="O384" s="77">
        <v>100.1</v>
      </c>
      <c r="P384" s="77">
        <v>12.159307119959999</v>
      </c>
      <c r="Q384" s="78">
        <v>0</v>
      </c>
      <c r="R384" s="78">
        <v>0</v>
      </c>
      <c r="W384" s="101"/>
    </row>
    <row r="385" spans="2:23">
      <c r="B385" t="s">
        <v>3837</v>
      </c>
      <c r="C385" t="s">
        <v>3445</v>
      </c>
      <c r="D385" t="s">
        <v>3842</v>
      </c>
      <c r="E385"/>
      <c r="F385" t="s">
        <v>213</v>
      </c>
      <c r="G385" s="95">
        <v>44986</v>
      </c>
      <c r="H385" t="s">
        <v>214</v>
      </c>
      <c r="I385" s="77">
        <v>1.29</v>
      </c>
      <c r="J385" t="s">
        <v>1021</v>
      </c>
      <c r="K385" t="s">
        <v>106</v>
      </c>
      <c r="L385" s="78">
        <v>7.4999999999999997E-2</v>
      </c>
      <c r="M385" s="78">
        <v>7.9699999999999993E-2</v>
      </c>
      <c r="N385" s="77">
        <v>12798.61</v>
      </c>
      <c r="O385" s="77">
        <v>100.1</v>
      </c>
      <c r="P385" s="77">
        <v>47.299720588120003</v>
      </c>
      <c r="Q385" s="78">
        <v>2.0000000000000001E-4</v>
      </c>
      <c r="R385" s="78">
        <v>0</v>
      </c>
      <c r="W385" s="101"/>
    </row>
    <row r="386" spans="2:23">
      <c r="B386" t="s">
        <v>3837</v>
      </c>
      <c r="C386" t="s">
        <v>3445</v>
      </c>
      <c r="D386" t="s">
        <v>3843</v>
      </c>
      <c r="E386"/>
      <c r="F386" t="s">
        <v>213</v>
      </c>
      <c r="G386" s="95">
        <v>44994</v>
      </c>
      <c r="H386" t="s">
        <v>214</v>
      </c>
      <c r="I386" s="77">
        <v>1.29</v>
      </c>
      <c r="J386" t="s">
        <v>1021</v>
      </c>
      <c r="K386" t="s">
        <v>106</v>
      </c>
      <c r="L386" s="78">
        <v>7.4999999999999997E-2</v>
      </c>
      <c r="M386" s="78">
        <v>7.9699999999999993E-2</v>
      </c>
      <c r="N386" s="77">
        <v>2498.11</v>
      </c>
      <c r="O386" s="77">
        <v>100.11</v>
      </c>
      <c r="P386" s="77">
        <v>9.2331674443320004</v>
      </c>
      <c r="Q386" s="78">
        <v>0</v>
      </c>
      <c r="R386" s="78">
        <v>0</v>
      </c>
      <c r="W386" s="101"/>
    </row>
    <row r="387" spans="2:23">
      <c r="B387" t="s">
        <v>3844</v>
      </c>
      <c r="C387" t="s">
        <v>3445</v>
      </c>
      <c r="D387" t="s">
        <v>3845</v>
      </c>
      <c r="E387"/>
      <c r="F387" t="s">
        <v>213</v>
      </c>
      <c r="G387" s="95">
        <v>44027</v>
      </c>
      <c r="H387" t="s">
        <v>214</v>
      </c>
      <c r="I387" s="77">
        <v>3.5</v>
      </c>
      <c r="J387" t="s">
        <v>1141</v>
      </c>
      <c r="K387" t="s">
        <v>110</v>
      </c>
      <c r="L387" s="78">
        <v>2.35E-2</v>
      </c>
      <c r="M387" s="78">
        <v>2.4299999999999999E-2</v>
      </c>
      <c r="N387" s="77">
        <v>511630.4</v>
      </c>
      <c r="O387" s="77">
        <v>102.3600000000002</v>
      </c>
      <c r="P387" s="77">
        <v>2112.3112526665</v>
      </c>
      <c r="Q387" s="78">
        <v>6.8999999999999999E-3</v>
      </c>
      <c r="R387" s="78">
        <v>8.0000000000000004E-4</v>
      </c>
      <c r="W387" s="101"/>
    </row>
    <row r="388" spans="2:23">
      <c r="B388" t="s">
        <v>3844</v>
      </c>
      <c r="C388" t="s">
        <v>3445</v>
      </c>
      <c r="D388" t="s">
        <v>3846</v>
      </c>
      <c r="E388"/>
      <c r="F388" t="s">
        <v>213</v>
      </c>
      <c r="G388" s="95">
        <v>44119</v>
      </c>
      <c r="H388" t="s">
        <v>214</v>
      </c>
      <c r="I388" s="77">
        <v>3.5</v>
      </c>
      <c r="J388" t="s">
        <v>1141</v>
      </c>
      <c r="K388" t="s">
        <v>110</v>
      </c>
      <c r="L388" s="78">
        <v>2.35E-2</v>
      </c>
      <c r="M388" s="78">
        <v>2.4299999999999999E-2</v>
      </c>
      <c r="N388" s="77">
        <v>511630.4</v>
      </c>
      <c r="O388" s="77">
        <v>102.3600000000002</v>
      </c>
      <c r="P388" s="77">
        <v>2112.3112526665</v>
      </c>
      <c r="Q388" s="78">
        <v>6.8999999999999999E-3</v>
      </c>
      <c r="R388" s="78">
        <v>8.0000000000000004E-4</v>
      </c>
      <c r="W388" s="101"/>
    </row>
    <row r="389" spans="2:23">
      <c r="B389" t="s">
        <v>3844</v>
      </c>
      <c r="C389" t="s">
        <v>3445</v>
      </c>
      <c r="D389" t="s">
        <v>3847</v>
      </c>
      <c r="E389"/>
      <c r="F389" t="s">
        <v>213</v>
      </c>
      <c r="G389" s="95">
        <v>44211</v>
      </c>
      <c r="H389" t="s">
        <v>214</v>
      </c>
      <c r="I389" s="77">
        <v>3.5</v>
      </c>
      <c r="J389" t="s">
        <v>1141</v>
      </c>
      <c r="K389" t="s">
        <v>110</v>
      </c>
      <c r="L389" s="78">
        <v>2.35E-2</v>
      </c>
      <c r="M389" s="78">
        <v>2.4299999999999999E-2</v>
      </c>
      <c r="N389" s="77">
        <v>511630.4</v>
      </c>
      <c r="O389" s="77">
        <v>102.3600000000002</v>
      </c>
      <c r="P389" s="77">
        <v>2112.3112526665</v>
      </c>
      <c r="Q389" s="78">
        <v>6.8999999999999999E-3</v>
      </c>
      <c r="R389" s="78">
        <v>8.0000000000000004E-4</v>
      </c>
      <c r="W389" s="101"/>
    </row>
    <row r="390" spans="2:23">
      <c r="B390" t="s">
        <v>3848</v>
      </c>
      <c r="C390" t="s">
        <v>3445</v>
      </c>
      <c r="D390" t="s">
        <v>3849</v>
      </c>
      <c r="E390"/>
      <c r="F390" t="s">
        <v>213</v>
      </c>
      <c r="G390" s="95">
        <v>43860</v>
      </c>
      <c r="H390" t="s">
        <v>214</v>
      </c>
      <c r="I390" s="77">
        <v>2.72</v>
      </c>
      <c r="J390" t="s">
        <v>965</v>
      </c>
      <c r="K390" t="s">
        <v>106</v>
      </c>
      <c r="L390" s="78">
        <v>7.9100000000000004E-2</v>
      </c>
      <c r="M390" s="78">
        <v>8.5400000000000004E-2</v>
      </c>
      <c r="N390" s="77">
        <v>739395.53</v>
      </c>
      <c r="O390" s="77">
        <v>102.26000000000015</v>
      </c>
      <c r="P390" s="77">
        <v>2791.5428682667798</v>
      </c>
      <c r="Q390" s="78">
        <v>9.1000000000000004E-3</v>
      </c>
      <c r="R390" s="78">
        <v>1.1000000000000001E-3</v>
      </c>
      <c r="W390" s="101"/>
    </row>
    <row r="391" spans="2:23">
      <c r="B391" t="s">
        <v>3731</v>
      </c>
      <c r="C391" t="s">
        <v>3445</v>
      </c>
      <c r="D391" t="s">
        <v>3850</v>
      </c>
      <c r="E391"/>
      <c r="F391" t="s">
        <v>213</v>
      </c>
      <c r="G391" s="95">
        <v>44553</v>
      </c>
      <c r="H391" t="s">
        <v>214</v>
      </c>
      <c r="I391" s="77">
        <v>2.6</v>
      </c>
      <c r="J391" t="s">
        <v>1141</v>
      </c>
      <c r="K391" t="s">
        <v>110</v>
      </c>
      <c r="L391" s="78">
        <v>6.1100000000000002E-2</v>
      </c>
      <c r="M391" s="78">
        <v>6.9500000000000006E-2</v>
      </c>
      <c r="N391" s="77">
        <v>6624.27</v>
      </c>
      <c r="O391" s="77">
        <v>100.14</v>
      </c>
      <c r="P391" s="77">
        <v>26.7557362808652</v>
      </c>
      <c r="Q391" s="78">
        <v>1E-4</v>
      </c>
      <c r="R391" s="78">
        <v>0</v>
      </c>
      <c r="W391" s="101"/>
    </row>
    <row r="392" spans="2:23">
      <c r="B392" t="s">
        <v>3731</v>
      </c>
      <c r="C392" t="s">
        <v>3445</v>
      </c>
      <c r="D392" t="s">
        <v>3851</v>
      </c>
      <c r="E392"/>
      <c r="F392" t="s">
        <v>213</v>
      </c>
      <c r="G392" s="95">
        <v>44553</v>
      </c>
      <c r="H392" t="s">
        <v>214</v>
      </c>
      <c r="I392" s="77">
        <v>2.6</v>
      </c>
      <c r="J392" t="s">
        <v>1141</v>
      </c>
      <c r="K392" t="s">
        <v>110</v>
      </c>
      <c r="L392" s="78">
        <v>6.1100000000000002E-2</v>
      </c>
      <c r="M392" s="78">
        <v>7.0499999999999993E-2</v>
      </c>
      <c r="N392" s="77">
        <v>8516.92</v>
      </c>
      <c r="O392" s="77">
        <v>99.88</v>
      </c>
      <c r="P392" s="77">
        <v>34.310922553846403</v>
      </c>
      <c r="Q392" s="78">
        <v>1E-4</v>
      </c>
      <c r="R392" s="78">
        <v>0</v>
      </c>
      <c r="W392" s="101"/>
    </row>
    <row r="393" spans="2:23">
      <c r="B393" t="s">
        <v>3731</v>
      </c>
      <c r="C393" t="s">
        <v>3445</v>
      </c>
      <c r="D393" t="s">
        <v>3852</v>
      </c>
      <c r="E393"/>
      <c r="F393" t="s">
        <v>213</v>
      </c>
      <c r="G393" s="95">
        <v>44553</v>
      </c>
      <c r="H393" t="s">
        <v>214</v>
      </c>
      <c r="I393" s="77">
        <v>2.6</v>
      </c>
      <c r="J393" t="s">
        <v>1141</v>
      </c>
      <c r="K393" t="s">
        <v>110</v>
      </c>
      <c r="L393" s="78">
        <v>6.1100000000000002E-2</v>
      </c>
      <c r="M393" s="78">
        <v>6.9400000000000003E-2</v>
      </c>
      <c r="N393" s="77">
        <v>39745.629999999997</v>
      </c>
      <c r="O393" s="77">
        <v>100.15</v>
      </c>
      <c r="P393" s="77">
        <v>160.55048907806301</v>
      </c>
      <c r="Q393" s="78">
        <v>5.0000000000000001E-4</v>
      </c>
      <c r="R393" s="78">
        <v>1E-4</v>
      </c>
      <c r="W393" s="101"/>
    </row>
    <row r="394" spans="2:23">
      <c r="B394" t="s">
        <v>3731</v>
      </c>
      <c r="C394" t="s">
        <v>3445</v>
      </c>
      <c r="D394" t="s">
        <v>3853</v>
      </c>
      <c r="E394"/>
      <c r="F394" t="s">
        <v>213</v>
      </c>
      <c r="G394" s="95">
        <v>44886</v>
      </c>
      <c r="H394" t="s">
        <v>214</v>
      </c>
      <c r="I394" s="77">
        <v>2.6</v>
      </c>
      <c r="J394" t="s">
        <v>1141</v>
      </c>
      <c r="K394" t="s">
        <v>110</v>
      </c>
      <c r="L394" s="78">
        <v>6.1100000000000002E-2</v>
      </c>
      <c r="M394" s="78">
        <v>6.9500000000000006E-2</v>
      </c>
      <c r="N394" s="77">
        <v>9699.83</v>
      </c>
      <c r="O394" s="77">
        <v>100.74157150000008</v>
      </c>
      <c r="P394" s="77">
        <v>39.413421522553101</v>
      </c>
      <c r="Q394" s="78">
        <v>1E-4</v>
      </c>
      <c r="R394" s="78">
        <v>0</v>
      </c>
      <c r="W394" s="101"/>
    </row>
    <row r="395" spans="2:23">
      <c r="B395" t="s">
        <v>3731</v>
      </c>
      <c r="C395" t="s">
        <v>3445</v>
      </c>
      <c r="D395" t="s">
        <v>3854</v>
      </c>
      <c r="E395"/>
      <c r="F395" t="s">
        <v>213</v>
      </c>
      <c r="G395" s="95">
        <v>44985</v>
      </c>
      <c r="H395" t="s">
        <v>214</v>
      </c>
      <c r="I395" s="77">
        <v>2.6</v>
      </c>
      <c r="J395" t="s">
        <v>1141</v>
      </c>
      <c r="K395" t="s">
        <v>110</v>
      </c>
      <c r="L395" s="78">
        <v>6.1100000000000002E-2</v>
      </c>
      <c r="M395" s="78">
        <v>6.9400000000000003E-2</v>
      </c>
      <c r="N395" s="77">
        <v>15141.19</v>
      </c>
      <c r="O395" s="77">
        <v>100.16</v>
      </c>
      <c r="P395" s="77">
        <v>61.168188507193598</v>
      </c>
      <c r="Q395" s="78">
        <v>2.0000000000000001E-4</v>
      </c>
      <c r="R395" s="78">
        <v>0</v>
      </c>
      <c r="W395" s="101"/>
    </row>
    <row r="396" spans="2:23">
      <c r="B396" t="s">
        <v>3731</v>
      </c>
      <c r="C396" t="s">
        <v>3445</v>
      </c>
      <c r="D396" t="s">
        <v>3855</v>
      </c>
      <c r="E396"/>
      <c r="F396" t="s">
        <v>213</v>
      </c>
      <c r="G396" s="95">
        <v>43080</v>
      </c>
      <c r="H396" t="s">
        <v>214</v>
      </c>
      <c r="I396" s="77">
        <v>2.6</v>
      </c>
      <c r="J396" t="s">
        <v>1141</v>
      </c>
      <c r="K396" t="s">
        <v>110</v>
      </c>
      <c r="L396" s="78">
        <v>6.1100000000000002E-2</v>
      </c>
      <c r="M396" s="78">
        <v>6.93E-2</v>
      </c>
      <c r="N396" s="77">
        <v>3548.72</v>
      </c>
      <c r="O396" s="77">
        <v>99.481571499999987</v>
      </c>
      <c r="P396" s="77">
        <v>14.239202465505301</v>
      </c>
      <c r="Q396" s="78">
        <v>0</v>
      </c>
      <c r="R396" s="78">
        <v>0</v>
      </c>
      <c r="W396" s="101"/>
    </row>
    <row r="397" spans="2:23">
      <c r="B397" t="s">
        <v>3856</v>
      </c>
      <c r="C397" t="s">
        <v>3445</v>
      </c>
      <c r="D397" t="s">
        <v>3857</v>
      </c>
      <c r="E397"/>
      <c r="F397" t="s">
        <v>213</v>
      </c>
      <c r="G397" s="95">
        <v>43083</v>
      </c>
      <c r="H397" t="s">
        <v>214</v>
      </c>
      <c r="I397" s="77">
        <v>3.64</v>
      </c>
      <c r="J397" t="s">
        <v>1001</v>
      </c>
      <c r="K397" t="s">
        <v>110</v>
      </c>
      <c r="L397" s="78">
        <v>7.1900000000000006E-2</v>
      </c>
      <c r="M397" s="78">
        <v>7.1999999999999995E-2</v>
      </c>
      <c r="N397" s="77">
        <v>467560.76</v>
      </c>
      <c r="O397" s="77">
        <v>102.17999999999994</v>
      </c>
      <c r="P397" s="77">
        <v>1926.97130799657</v>
      </c>
      <c r="Q397" s="78">
        <v>6.3E-3</v>
      </c>
      <c r="R397" s="78">
        <v>6.9999999999999999E-4</v>
      </c>
      <c r="W397" s="101"/>
    </row>
    <row r="398" spans="2:23">
      <c r="B398" t="s">
        <v>3856</v>
      </c>
      <c r="C398" t="s">
        <v>3445</v>
      </c>
      <c r="D398" t="s">
        <v>3858</v>
      </c>
      <c r="E398"/>
      <c r="F398" t="s">
        <v>213</v>
      </c>
      <c r="G398" s="95">
        <v>44778</v>
      </c>
      <c r="H398" t="s">
        <v>214</v>
      </c>
      <c r="I398" s="77">
        <v>3.56</v>
      </c>
      <c r="J398" t="s">
        <v>1001</v>
      </c>
      <c r="K398" t="s">
        <v>106</v>
      </c>
      <c r="L398" s="78">
        <v>8.2699999999999996E-2</v>
      </c>
      <c r="M398" s="78">
        <v>9.0200000000000002E-2</v>
      </c>
      <c r="N398" s="77">
        <v>1287512.56</v>
      </c>
      <c r="O398" s="77">
        <v>100.15999999999995</v>
      </c>
      <c r="P398" s="77">
        <v>4761.1019657144298</v>
      </c>
      <c r="Q398" s="78">
        <v>1.5599999999999999E-2</v>
      </c>
      <c r="R398" s="78">
        <v>1.8E-3</v>
      </c>
      <c r="W398" s="101"/>
    </row>
    <row r="399" spans="2:23">
      <c r="B399" t="s">
        <v>3859</v>
      </c>
      <c r="C399" t="s">
        <v>3445</v>
      </c>
      <c r="D399" t="s">
        <v>3860</v>
      </c>
      <c r="E399"/>
      <c r="F399" t="s">
        <v>213</v>
      </c>
      <c r="G399" s="95">
        <v>42817</v>
      </c>
      <c r="H399" t="s">
        <v>214</v>
      </c>
      <c r="I399" s="77">
        <v>1.77</v>
      </c>
      <c r="J399" t="s">
        <v>965</v>
      </c>
      <c r="K399" t="s">
        <v>106</v>
      </c>
      <c r="L399" s="78">
        <v>5.7200000000000001E-2</v>
      </c>
      <c r="M399" s="78">
        <v>8.3199999999999996E-2</v>
      </c>
      <c r="N399" s="77">
        <v>120450.75</v>
      </c>
      <c r="O399" s="77">
        <v>97.61</v>
      </c>
      <c r="P399" s="77">
        <v>434.0757393609</v>
      </c>
      <c r="Q399" s="78">
        <v>1.4E-3</v>
      </c>
      <c r="R399" s="78">
        <v>2.0000000000000001E-4</v>
      </c>
      <c r="W399" s="101"/>
    </row>
    <row r="400" spans="2:23">
      <c r="B400" t="s">
        <v>3859</v>
      </c>
      <c r="C400" t="s">
        <v>3445</v>
      </c>
      <c r="D400" t="s">
        <v>3861</v>
      </c>
      <c r="E400"/>
      <c r="F400" t="s">
        <v>213</v>
      </c>
      <c r="G400" s="95">
        <v>43098</v>
      </c>
      <c r="H400" t="s">
        <v>214</v>
      </c>
      <c r="I400" s="77">
        <v>1.62</v>
      </c>
      <c r="J400" t="s">
        <v>965</v>
      </c>
      <c r="K400" t="s">
        <v>106</v>
      </c>
      <c r="L400" s="78">
        <v>7.9200000000000007E-2</v>
      </c>
      <c r="M400" s="78">
        <v>6.8000000000000005E-2</v>
      </c>
      <c r="N400" s="77">
        <v>354359.37</v>
      </c>
      <c r="O400" s="77">
        <v>104.0400000000003</v>
      </c>
      <c r="P400" s="77">
        <v>1361.14990371922</v>
      </c>
      <c r="Q400" s="78">
        <v>4.4000000000000003E-3</v>
      </c>
      <c r="R400" s="78">
        <v>5.0000000000000001E-4</v>
      </c>
      <c r="W400" s="101"/>
    </row>
    <row r="401" spans="2:23">
      <c r="B401" t="s">
        <v>3859</v>
      </c>
      <c r="C401" t="s">
        <v>3445</v>
      </c>
      <c r="D401" t="s">
        <v>3862</v>
      </c>
      <c r="E401"/>
      <c r="F401" t="s">
        <v>213</v>
      </c>
      <c r="G401" s="95">
        <v>43798</v>
      </c>
      <c r="H401" t="s">
        <v>214</v>
      </c>
      <c r="I401" s="77">
        <v>1.62</v>
      </c>
      <c r="J401" t="s">
        <v>965</v>
      </c>
      <c r="K401" t="s">
        <v>106</v>
      </c>
      <c r="L401" s="78">
        <v>7.9200000000000007E-2</v>
      </c>
      <c r="M401" s="78">
        <v>7.7499999999999999E-2</v>
      </c>
      <c r="N401" s="77">
        <v>20844.669999999998</v>
      </c>
      <c r="O401" s="77">
        <v>102.98</v>
      </c>
      <c r="P401" s="77">
        <v>79.251885584871999</v>
      </c>
      <c r="Q401" s="78">
        <v>2.9999999999999997E-4</v>
      </c>
      <c r="R401" s="78">
        <v>0</v>
      </c>
      <c r="W401" s="101"/>
    </row>
    <row r="402" spans="2:23">
      <c r="B402" t="s">
        <v>3859</v>
      </c>
      <c r="C402" t="s">
        <v>3445</v>
      </c>
      <c r="D402" t="s">
        <v>3863</v>
      </c>
      <c r="E402"/>
      <c r="F402" t="s">
        <v>213</v>
      </c>
      <c r="G402" s="95">
        <v>44064</v>
      </c>
      <c r="H402" t="s">
        <v>214</v>
      </c>
      <c r="I402" s="77">
        <v>2.5299999999999998</v>
      </c>
      <c r="J402" t="s">
        <v>965</v>
      </c>
      <c r="K402" t="s">
        <v>106</v>
      </c>
      <c r="L402" s="78">
        <v>8.6699999999999999E-2</v>
      </c>
      <c r="M402" s="78">
        <v>0.1024</v>
      </c>
      <c r="N402" s="77">
        <v>1188510.71</v>
      </c>
      <c r="O402" s="77">
        <v>97.990000000000052</v>
      </c>
      <c r="P402" s="77">
        <v>4299.7831123394699</v>
      </c>
      <c r="Q402" s="78">
        <v>1.4E-2</v>
      </c>
      <c r="R402" s="78">
        <v>1.6000000000000001E-3</v>
      </c>
      <c r="W402" s="101"/>
    </row>
    <row r="403" spans="2:23">
      <c r="B403" s="79" t="s">
        <v>3746</v>
      </c>
      <c r="I403" s="81">
        <v>0</v>
      </c>
      <c r="M403" s="80">
        <v>0</v>
      </c>
      <c r="N403" s="81">
        <v>0</v>
      </c>
      <c r="P403" s="81">
        <v>0</v>
      </c>
      <c r="Q403" s="80">
        <v>0</v>
      </c>
      <c r="R403" s="80">
        <v>0</v>
      </c>
    </row>
    <row r="404" spans="2:23">
      <c r="B404" t="s">
        <v>213</v>
      </c>
      <c r="D404" t="s">
        <v>213</v>
      </c>
      <c r="F404" t="s">
        <v>213</v>
      </c>
      <c r="I404" s="77">
        <v>0</v>
      </c>
      <c r="J404" t="s">
        <v>213</v>
      </c>
      <c r="K404" t="s">
        <v>213</v>
      </c>
      <c r="L404" s="78">
        <v>0</v>
      </c>
      <c r="M404" s="78">
        <v>0</v>
      </c>
      <c r="N404" s="77">
        <v>0</v>
      </c>
      <c r="O404" s="77">
        <v>0</v>
      </c>
      <c r="P404" s="77">
        <v>0</v>
      </c>
      <c r="Q404" s="78">
        <v>0</v>
      </c>
      <c r="R404" s="78">
        <v>0</v>
      </c>
    </row>
    <row r="405" spans="2:23">
      <c r="B405" t="s">
        <v>237</v>
      </c>
    </row>
    <row r="406" spans="2:23">
      <c r="B406" t="s">
        <v>337</v>
      </c>
    </row>
    <row r="407" spans="2:23">
      <c r="B407" t="s">
        <v>338</v>
      </c>
    </row>
    <row r="408" spans="2:23">
      <c r="B408" t="s">
        <v>339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s="87">
        <v>45106</v>
      </c>
    </row>
    <row r="2" spans="2:64">
      <c r="B2" s="2" t="s">
        <v>1</v>
      </c>
      <c r="C2" s="12" t="s">
        <v>3909</v>
      </c>
    </row>
    <row r="3" spans="2:64">
      <c r="B3" s="2" t="s">
        <v>2</v>
      </c>
      <c r="C3" s="26" t="s">
        <v>3910</v>
      </c>
    </row>
    <row r="4" spans="2:64">
      <c r="B4" s="2" t="s">
        <v>3</v>
      </c>
      <c r="C4" s="88" t="s">
        <v>197</v>
      </c>
    </row>
    <row r="5" spans="2:64">
      <c r="B5" s="2"/>
    </row>
    <row r="7" spans="2:64" ht="26.25" customHeight="1">
      <c r="B7" s="115" t="s">
        <v>153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2216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213</v>
      </c>
      <c r="C14" t="s">
        <v>213</v>
      </c>
      <c r="E14" t="s">
        <v>213</v>
      </c>
      <c r="G14" s="77">
        <v>0</v>
      </c>
      <c r="H14" t="s">
        <v>213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2217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213</v>
      </c>
      <c r="C16" t="s">
        <v>213</v>
      </c>
      <c r="E16" t="s">
        <v>213</v>
      </c>
      <c r="G16" s="77">
        <v>0</v>
      </c>
      <c r="H16" t="s">
        <v>213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3864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213</v>
      </c>
      <c r="C18" t="s">
        <v>213</v>
      </c>
      <c r="E18" t="s">
        <v>213</v>
      </c>
      <c r="G18" s="77">
        <v>0</v>
      </c>
      <c r="H18" t="s">
        <v>213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3865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213</v>
      </c>
      <c r="C20" t="s">
        <v>213</v>
      </c>
      <c r="E20" t="s">
        <v>213</v>
      </c>
      <c r="G20" s="77">
        <v>0</v>
      </c>
      <c r="H20" t="s">
        <v>213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939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213</v>
      </c>
      <c r="C22" t="s">
        <v>213</v>
      </c>
      <c r="E22" t="s">
        <v>213</v>
      </c>
      <c r="G22" s="77">
        <v>0</v>
      </c>
      <c r="H22" t="s">
        <v>213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235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213</v>
      </c>
      <c r="C24" t="s">
        <v>213</v>
      </c>
      <c r="E24" t="s">
        <v>213</v>
      </c>
      <c r="G24" s="77">
        <v>0</v>
      </c>
      <c r="H24" t="s">
        <v>213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237</v>
      </c>
    </row>
    <row r="26" spans="2:15">
      <c r="B26" t="s">
        <v>337</v>
      </c>
    </row>
    <row r="27" spans="2:15">
      <c r="B27" t="s">
        <v>338</v>
      </c>
    </row>
    <row r="28" spans="2:15">
      <c r="B28" t="s">
        <v>339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56"/>
  <sheetViews>
    <sheetView rightToLeft="1" topLeftCell="A5" workbookViewId="0">
      <selection activeCell="G16" sqref="G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s="87">
        <v>45106</v>
      </c>
      <c r="D1" s="15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</row>
    <row r="2" spans="2:55">
      <c r="B2" s="2" t="s">
        <v>1</v>
      </c>
      <c r="C2" s="12" t="s">
        <v>3909</v>
      </c>
      <c r="D2" s="15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</row>
    <row r="3" spans="2:55">
      <c r="B3" s="2" t="s">
        <v>2</v>
      </c>
      <c r="C3" s="26" t="s">
        <v>3910</v>
      </c>
      <c r="D3" s="15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</row>
    <row r="4" spans="2:55">
      <c r="B4" s="2" t="s">
        <v>3</v>
      </c>
      <c r="C4" s="88" t="s">
        <v>197</v>
      </c>
      <c r="D4" s="15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</row>
    <row r="5" spans="2:55">
      <c r="B5" s="2"/>
    </row>
    <row r="7" spans="2:55" ht="26.25" customHeight="1">
      <c r="B7" s="115" t="s">
        <v>156</v>
      </c>
      <c r="C7" s="116"/>
      <c r="D7" s="116"/>
      <c r="E7" s="116"/>
      <c r="F7" s="116"/>
      <c r="G7" s="116"/>
      <c r="H7" s="116"/>
      <c r="I7" s="116"/>
      <c r="J7" s="11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f>E12</f>
        <v>1.0950058309781964E-2</v>
      </c>
      <c r="F11" s="7"/>
      <c r="G11" s="75">
        <v>24878.140589999999</v>
      </c>
      <c r="H11" s="76">
        <f>G11/$G$11</f>
        <v>1</v>
      </c>
      <c r="I11" s="76">
        <f>G11/'סכום נכסי הקרן'!$C$42</f>
        <v>9.5376203528822184E-3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205</v>
      </c>
      <c r="E12" s="80">
        <f>E13*G13/G12</f>
        <v>1.0950058309781964E-2</v>
      </c>
      <c r="F12" s="19"/>
      <c r="G12" s="81">
        <f>G13+G20</f>
        <v>24878.140590000003</v>
      </c>
      <c r="H12" s="80">
        <f t="shared" ref="H12:H31" si="0">G12/$G$11</f>
        <v>1.0000000000000002</v>
      </c>
      <c r="I12" s="80">
        <f>G12/'סכום נכסי הקרן'!$C$42</f>
        <v>9.5376203528822184E-3</v>
      </c>
    </row>
    <row r="13" spans="2:55">
      <c r="B13" s="79" t="s">
        <v>3866</v>
      </c>
      <c r="E13" s="80">
        <f>(E14*G14+E15*G15+E16*G16+E17*G17+E18*G18+E19*G19)/G13</f>
        <v>2.4583112593218583E-2</v>
      </c>
      <c r="F13" s="19"/>
      <c r="G13" s="81">
        <f>SUM(G14:G19)</f>
        <v>11081.472660000003</v>
      </c>
      <c r="H13" s="80">
        <f t="shared" si="0"/>
        <v>0.44543010036908887</v>
      </c>
      <c r="I13" s="80">
        <f>G13/'סכום נכסי הקרן'!$C$42</f>
        <v>4.2483431910665904E-3</v>
      </c>
    </row>
    <row r="14" spans="2:55">
      <c r="B14" s="97" t="s">
        <v>4120</v>
      </c>
      <c r="C14" s="95">
        <v>44926</v>
      </c>
      <c r="D14" t="s">
        <v>3867</v>
      </c>
      <c r="E14" s="98">
        <v>3.8443021031945405E-2</v>
      </c>
      <c r="F14" s="99" t="s">
        <v>102</v>
      </c>
      <c r="G14" s="93">
        <v>1232.1719200000002</v>
      </c>
      <c r="H14" s="98">
        <f t="shared" si="0"/>
        <v>4.9528296358904059E-2</v>
      </c>
      <c r="I14" s="98">
        <f>G14/'סכום נכסי הקרן'!$C$42</f>
        <v>4.723820873962656E-4</v>
      </c>
      <c r="J14" t="s">
        <v>3868</v>
      </c>
    </row>
    <row r="15" spans="2:55">
      <c r="B15" s="97" t="s">
        <v>4121</v>
      </c>
      <c r="C15" s="95">
        <v>45107</v>
      </c>
      <c r="D15" t="s">
        <v>4122</v>
      </c>
      <c r="E15" s="98">
        <v>5.5702368877963579E-2</v>
      </c>
      <c r="F15" s="99" t="s">
        <v>102</v>
      </c>
      <c r="G15" s="93">
        <v>520.00000000000011</v>
      </c>
      <c r="H15" s="98">
        <f t="shared" si="0"/>
        <v>2.0901883648371172E-2</v>
      </c>
      <c r="I15" s="98">
        <f>G15/'סכום נכסי הקרן'!$C$42</f>
        <v>1.9935423089828091E-4</v>
      </c>
      <c r="J15" t="s">
        <v>4123</v>
      </c>
    </row>
    <row r="16" spans="2:55">
      <c r="B16" s="97" t="s">
        <v>4124</v>
      </c>
      <c r="C16" s="95">
        <v>44926</v>
      </c>
      <c r="D16" t="s">
        <v>4122</v>
      </c>
      <c r="E16" s="98">
        <v>1.03495447062998E-2</v>
      </c>
      <c r="F16" s="99" t="s">
        <v>102</v>
      </c>
      <c r="G16" s="93">
        <v>496.94374000000005</v>
      </c>
      <c r="H16" s="98">
        <f t="shared" si="0"/>
        <v>1.9975115833204642E-2</v>
      </c>
      <c r="I16" s="98">
        <f>G16/'סכום נכסי הקרן'!$C$42</f>
        <v>1.9051507132195243E-4</v>
      </c>
      <c r="J16" t="s">
        <v>4125</v>
      </c>
    </row>
    <row r="17" spans="2:10">
      <c r="B17" s="97" t="s">
        <v>4126</v>
      </c>
      <c r="C17" s="95">
        <v>44926</v>
      </c>
      <c r="D17" t="s">
        <v>4122</v>
      </c>
      <c r="E17" s="98">
        <v>4.7296312681196134E-2</v>
      </c>
      <c r="F17" s="99" t="s">
        <v>102</v>
      </c>
      <c r="G17" s="93">
        <v>2702.4430000000007</v>
      </c>
      <c r="H17" s="98">
        <f t="shared" si="0"/>
        <v>0.10862720990837527</v>
      </c>
      <c r="I17" s="98">
        <f>G17/'סכום נכסי הקרן'!$C$42</f>
        <v>1.0360450880989287E-3</v>
      </c>
      <c r="J17" t="s">
        <v>4127</v>
      </c>
    </row>
    <row r="18" spans="2:10">
      <c r="B18" s="97" t="s">
        <v>4128</v>
      </c>
      <c r="C18" s="95">
        <v>44834</v>
      </c>
      <c r="D18" t="s">
        <v>4122</v>
      </c>
      <c r="E18" s="98">
        <v>9.3472825224956522E-4</v>
      </c>
      <c r="F18" s="99" t="s">
        <v>102</v>
      </c>
      <c r="G18" s="93">
        <v>1568.7020000000002</v>
      </c>
      <c r="H18" s="98">
        <f t="shared" si="0"/>
        <v>6.3055435928782988E-2</v>
      </c>
      <c r="I18" s="98">
        <f>G18/'סכום נכסי הקרן'!$C$42</f>
        <v>6.013988090742212E-4</v>
      </c>
      <c r="J18" t="s">
        <v>4129</v>
      </c>
    </row>
    <row r="19" spans="2:10">
      <c r="B19" s="97" t="s">
        <v>4130</v>
      </c>
      <c r="C19" s="95">
        <v>44977</v>
      </c>
      <c r="D19" t="s">
        <v>123</v>
      </c>
      <c r="E19" s="98">
        <v>1.3517987452427962E-2</v>
      </c>
      <c r="F19" s="99" t="s">
        <v>102</v>
      </c>
      <c r="G19" s="93">
        <v>4561.2120000000014</v>
      </c>
      <c r="H19" s="100">
        <f t="shared" si="0"/>
        <v>0.18334215869145074</v>
      </c>
      <c r="I19" s="100">
        <f>G19/'סכום נכסי הקרן'!$C$42</f>
        <v>1.7486479042769418E-3</v>
      </c>
      <c r="J19" t="s">
        <v>4131</v>
      </c>
    </row>
    <row r="20" spans="2:10">
      <c r="B20" s="79" t="s">
        <v>3869</v>
      </c>
      <c r="E20" s="80">
        <v>0</v>
      </c>
      <c r="F20" s="19"/>
      <c r="G20" s="81">
        <f>SUM(G21:G26)</f>
        <v>13796.66793</v>
      </c>
      <c r="H20" s="80">
        <f t="shared" si="0"/>
        <v>0.5545698996309113</v>
      </c>
      <c r="I20" s="80">
        <f>G20/'סכום נכסי הקרן'!$C$42</f>
        <v>5.289277161815628E-3</v>
      </c>
    </row>
    <row r="21" spans="2:10">
      <c r="B21" s="97" t="s">
        <v>4132</v>
      </c>
      <c r="C21" s="95">
        <v>44834</v>
      </c>
      <c r="D21" t="s">
        <v>123</v>
      </c>
      <c r="E21" s="98">
        <v>0</v>
      </c>
      <c r="F21" s="99" t="s">
        <v>102</v>
      </c>
      <c r="G21" s="93">
        <v>6931.712050000001</v>
      </c>
      <c r="H21" s="100">
        <f t="shared" si="0"/>
        <v>0.27862661298675462</v>
      </c>
      <c r="I21" s="100">
        <f>G21/'סכום נכסי הקרן'!$C$42</f>
        <v>2.6574348548771077E-3</v>
      </c>
      <c r="J21" t="s">
        <v>4133</v>
      </c>
    </row>
    <row r="22" spans="2:10">
      <c r="B22" s="97" t="s">
        <v>4134</v>
      </c>
      <c r="C22" s="95">
        <v>44834</v>
      </c>
      <c r="D22" t="s">
        <v>123</v>
      </c>
      <c r="E22" s="98">
        <v>0</v>
      </c>
      <c r="F22" s="99" t="s">
        <v>102</v>
      </c>
      <c r="G22" s="93">
        <v>2453.9580000000005</v>
      </c>
      <c r="H22" s="100">
        <f t="shared" si="0"/>
        <v>9.8639124219210811E-2</v>
      </c>
      <c r="I22" s="100">
        <f>G22/'סכום נכסי הקרן'!$C$42</f>
        <v>9.4078251874362231E-4</v>
      </c>
      <c r="J22" t="s">
        <v>4135</v>
      </c>
    </row>
    <row r="23" spans="2:10">
      <c r="B23" s="97" t="s">
        <v>4136</v>
      </c>
      <c r="C23" s="95">
        <v>44377</v>
      </c>
      <c r="D23" t="s">
        <v>123</v>
      </c>
      <c r="E23" s="98">
        <v>0</v>
      </c>
      <c r="F23" s="99" t="s">
        <v>102</v>
      </c>
      <c r="G23" s="93">
        <v>148.46401000000003</v>
      </c>
      <c r="H23" s="100">
        <f t="shared" si="0"/>
        <v>5.9676489672896424E-3</v>
      </c>
      <c r="I23" s="100">
        <f>G23/'סכום נכסי הקרן'!$C$42</f>
        <v>5.6917170249278241E-5</v>
      </c>
      <c r="J23" t="s">
        <v>4137</v>
      </c>
    </row>
    <row r="24" spans="2:10">
      <c r="B24" s="97" t="s">
        <v>4138</v>
      </c>
      <c r="C24" s="95">
        <v>44377</v>
      </c>
      <c r="D24" t="s">
        <v>123</v>
      </c>
      <c r="E24" s="98">
        <v>0</v>
      </c>
      <c r="F24" s="99" t="s">
        <v>102</v>
      </c>
      <c r="G24" s="93">
        <v>203.71387000000001</v>
      </c>
      <c r="H24" s="100">
        <f t="shared" si="0"/>
        <v>8.1884684774988659E-3</v>
      </c>
      <c r="I24" s="100">
        <f>G24/'סכום נכסי הקרן'!$C$42</f>
        <v>7.8098503609927642E-5</v>
      </c>
      <c r="J24" t="s">
        <v>4137</v>
      </c>
    </row>
    <row r="25" spans="2:10">
      <c r="B25" s="97" t="s">
        <v>4139</v>
      </c>
      <c r="C25" s="95">
        <v>44834</v>
      </c>
      <c r="D25" t="s">
        <v>123</v>
      </c>
      <c r="E25" s="98">
        <v>0</v>
      </c>
      <c r="F25" s="99" t="s">
        <v>102</v>
      </c>
      <c r="G25" s="93">
        <v>382.89100000000008</v>
      </c>
      <c r="H25" s="100">
        <f t="shared" si="0"/>
        <v>1.5390659869247088E-2</v>
      </c>
      <c r="I25" s="100">
        <f>G25/'סכום נכסי הקרן'!$C$42</f>
        <v>1.4679027081321861E-4</v>
      </c>
      <c r="J25" t="s">
        <v>4140</v>
      </c>
    </row>
    <row r="26" spans="2:10">
      <c r="B26" s="97" t="s">
        <v>4141</v>
      </c>
      <c r="C26" s="95">
        <v>45077</v>
      </c>
      <c r="D26" t="s">
        <v>123</v>
      </c>
      <c r="E26" s="98">
        <v>0</v>
      </c>
      <c r="F26" s="99" t="s">
        <v>102</v>
      </c>
      <c r="G26" s="93">
        <v>3675.9290000000005</v>
      </c>
      <c r="H26" s="100">
        <f t="shared" si="0"/>
        <v>0.14775738511091036</v>
      </c>
      <c r="I26" s="100">
        <f>G26/'סכום נכסי הקרן'!$C$42</f>
        <v>1.4092538435224746E-3</v>
      </c>
      <c r="J26" t="s">
        <v>4142</v>
      </c>
    </row>
    <row r="27" spans="2:10">
      <c r="B27" s="79" t="s">
        <v>235</v>
      </c>
      <c r="E27" s="80">
        <v>0</v>
      </c>
      <c r="F27" s="19"/>
      <c r="G27" s="81">
        <v>0</v>
      </c>
      <c r="H27" s="80">
        <f t="shared" si="0"/>
        <v>0</v>
      </c>
      <c r="I27" s="80">
        <f>G27/'סכום נכסי הקרן'!$C$42</f>
        <v>0</v>
      </c>
    </row>
    <row r="28" spans="2:10">
      <c r="B28" s="79" t="s">
        <v>3866</v>
      </c>
      <c r="E28" s="80">
        <v>0</v>
      </c>
      <c r="F28" s="19"/>
      <c r="G28" s="81">
        <v>0</v>
      </c>
      <c r="H28" s="80">
        <f t="shared" si="0"/>
        <v>0</v>
      </c>
      <c r="I28" s="80">
        <f>G28/'סכום נכסי הקרן'!$C$42</f>
        <v>0</v>
      </c>
    </row>
    <row r="29" spans="2:10">
      <c r="B29" t="s">
        <v>213</v>
      </c>
      <c r="E29" s="92">
        <v>0</v>
      </c>
      <c r="F29" t="s">
        <v>213</v>
      </c>
      <c r="G29" s="93">
        <v>0</v>
      </c>
      <c r="H29" s="92">
        <f t="shared" si="0"/>
        <v>0</v>
      </c>
      <c r="I29" s="92">
        <f>G29/'סכום נכסי הקרן'!$C$42</f>
        <v>0</v>
      </c>
    </row>
    <row r="30" spans="2:10">
      <c r="B30" s="79" t="s">
        <v>3869</v>
      </c>
      <c r="E30" s="80">
        <v>0</v>
      </c>
      <c r="F30" s="19"/>
      <c r="G30" s="81">
        <v>0</v>
      </c>
      <c r="H30" s="80">
        <f t="shared" si="0"/>
        <v>0</v>
      </c>
      <c r="I30" s="80">
        <f>G30/'סכום נכסי הקרן'!$C$42</f>
        <v>0</v>
      </c>
    </row>
    <row r="31" spans="2:10">
      <c r="B31" t="s">
        <v>213</v>
      </c>
      <c r="E31" s="92">
        <v>0</v>
      </c>
      <c r="F31" t="s">
        <v>213</v>
      </c>
      <c r="G31" s="93">
        <v>0</v>
      </c>
      <c r="H31" s="92">
        <f t="shared" si="0"/>
        <v>0</v>
      </c>
      <c r="I31" s="92">
        <f>G31/'סכום נכסי הקרן'!$C$42</f>
        <v>0</v>
      </c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  <row r="847" spans="6:8">
      <c r="F847" s="19"/>
      <c r="G847" s="19"/>
      <c r="H847" s="19"/>
    </row>
    <row r="848" spans="6:8">
      <c r="F848" s="19"/>
      <c r="G848" s="19"/>
      <c r="H848" s="19"/>
    </row>
    <row r="849" spans="6:8">
      <c r="F849" s="19"/>
      <c r="G849" s="19"/>
      <c r="H849" s="19"/>
    </row>
    <row r="850" spans="6:8">
      <c r="F850" s="19"/>
      <c r="G850" s="19"/>
      <c r="H850" s="19"/>
    </row>
    <row r="851" spans="6:8">
      <c r="F851" s="19"/>
      <c r="G851" s="19"/>
      <c r="H851" s="19"/>
    </row>
    <row r="852" spans="6:8">
      <c r="F852" s="19"/>
      <c r="G852" s="19"/>
      <c r="H852" s="19"/>
    </row>
    <row r="853" spans="6:8">
      <c r="F853" s="19"/>
      <c r="G853" s="19"/>
      <c r="H853" s="19"/>
    </row>
    <row r="854" spans="6:8">
      <c r="F854" s="19"/>
      <c r="G854" s="19"/>
      <c r="H854" s="19"/>
    </row>
    <row r="855" spans="6:8">
      <c r="F855" s="19"/>
      <c r="G855" s="19"/>
      <c r="H855" s="19"/>
    </row>
    <row r="856" spans="6:8">
      <c r="F856" s="19"/>
      <c r="G856" s="19"/>
      <c r="H856" s="19"/>
    </row>
  </sheetData>
  <mergeCells count="1">
    <mergeCell ref="B7:J7"/>
  </mergeCells>
  <dataValidations count="1">
    <dataValidation allowBlank="1" showInputMessage="1" showErrorMessage="1" sqref="K1:XFD1048576 A1:A1048576 B27:G1048576 J27:J1048576 B1:G13 J1:J13 I1:I1048576 H21:H1048576 H1:H19 B20:H20 J20" xr:uid="{ABCBC975-1543-4912-AA5E-99CE64C6833F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87">
        <v>45106</v>
      </c>
      <c r="D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2:60">
      <c r="B2" s="2" t="s">
        <v>1</v>
      </c>
      <c r="C2" s="12" t="s">
        <v>3909</v>
      </c>
      <c r="D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2:60">
      <c r="B3" s="2" t="s">
        <v>2</v>
      </c>
      <c r="C3" s="26" t="s">
        <v>3910</v>
      </c>
      <c r="D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2:60">
      <c r="B4" s="2" t="s">
        <v>3</v>
      </c>
      <c r="C4" s="88" t="s">
        <v>197</v>
      </c>
      <c r="D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2:60">
      <c r="B5" s="2"/>
      <c r="C5" s="2"/>
    </row>
    <row r="7" spans="2:60" ht="26.25" customHeight="1">
      <c r="B7" s="115" t="s">
        <v>162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213</v>
      </c>
      <c r="D13" t="s">
        <v>213</v>
      </c>
      <c r="E13" s="19"/>
      <c r="F13" s="78">
        <v>0</v>
      </c>
      <c r="G13" t="s">
        <v>213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235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213</v>
      </c>
      <c r="D15" t="s">
        <v>213</v>
      </c>
      <c r="E15" s="19"/>
      <c r="F15" s="78">
        <v>0</v>
      </c>
      <c r="G15" t="s">
        <v>213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87">
        <v>45106</v>
      </c>
      <c r="D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2:60">
      <c r="B2" s="2" t="s">
        <v>1</v>
      </c>
      <c r="C2" s="12" t="s">
        <v>3909</v>
      </c>
      <c r="D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2:60">
      <c r="B3" s="2" t="s">
        <v>2</v>
      </c>
      <c r="C3" s="26" t="s">
        <v>3910</v>
      </c>
      <c r="D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2:60">
      <c r="B4" s="2" t="s">
        <v>3</v>
      </c>
      <c r="C4" s="88" t="s">
        <v>197</v>
      </c>
      <c r="D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2:60">
      <c r="B5" s="2"/>
    </row>
    <row r="7" spans="2:60" ht="26.25" customHeight="1">
      <c r="B7" s="115" t="s">
        <v>167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-4.0000000000000002E-4</v>
      </c>
      <c r="I11" s="75">
        <v>22458.234917048419</v>
      </c>
      <c r="J11" s="76">
        <v>1</v>
      </c>
      <c r="K11" s="76">
        <v>8.6E-3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3870</v>
      </c>
      <c r="C12" s="15"/>
      <c r="D12" s="15"/>
      <c r="E12" s="15"/>
      <c r="F12" s="15"/>
      <c r="G12" s="15"/>
      <c r="H12" s="80">
        <v>-4.0000000000000002E-4</v>
      </c>
      <c r="I12" s="81">
        <v>22458.234917048419</v>
      </c>
      <c r="J12" s="80">
        <v>1</v>
      </c>
      <c r="K12" s="80">
        <v>8.6E-3</v>
      </c>
    </row>
    <row r="13" spans="2:60">
      <c r="B13" t="s">
        <v>3871</v>
      </c>
      <c r="C13" t="s">
        <v>213</v>
      </c>
      <c r="D13" t="s">
        <v>213</v>
      </c>
      <c r="E13" t="s">
        <v>214</v>
      </c>
      <c r="F13" s="78">
        <v>0</v>
      </c>
      <c r="G13" t="s">
        <v>213</v>
      </c>
      <c r="H13" s="78">
        <v>0</v>
      </c>
      <c r="I13" s="77">
        <v>-1059.3900000000001</v>
      </c>
      <c r="J13" s="78">
        <v>-4.7199999999999999E-2</v>
      </c>
      <c r="K13" s="78">
        <v>-4.0000000000000002E-4</v>
      </c>
    </row>
    <row r="14" spans="2:60">
      <c r="B14" t="s">
        <v>3872</v>
      </c>
      <c r="C14" t="s">
        <v>213</v>
      </c>
      <c r="D14" t="s">
        <v>213</v>
      </c>
      <c r="E14" t="s">
        <v>214</v>
      </c>
      <c r="F14" s="78">
        <v>0</v>
      </c>
      <c r="G14" t="s">
        <v>213</v>
      </c>
      <c r="H14" s="78">
        <v>0</v>
      </c>
      <c r="I14" s="77">
        <v>-391.07</v>
      </c>
      <c r="J14" s="78">
        <v>-1.7399999999999999E-2</v>
      </c>
      <c r="K14" s="78">
        <v>-1E-4</v>
      </c>
    </row>
    <row r="15" spans="2:60">
      <c r="B15" t="s">
        <v>3873</v>
      </c>
      <c r="C15" t="s">
        <v>213</v>
      </c>
      <c r="D15" t="s">
        <v>213</v>
      </c>
      <c r="E15" t="s">
        <v>214</v>
      </c>
      <c r="F15" s="78">
        <v>0</v>
      </c>
      <c r="G15" t="s">
        <v>213</v>
      </c>
      <c r="H15" s="78">
        <v>0</v>
      </c>
      <c r="I15" s="77">
        <v>1884.01</v>
      </c>
      <c r="J15" s="78">
        <v>8.3900000000000002E-2</v>
      </c>
      <c r="K15" s="78">
        <v>6.9999999999999999E-4</v>
      </c>
    </row>
    <row r="16" spans="2:60">
      <c r="B16" t="s">
        <v>3874</v>
      </c>
      <c r="C16" t="s">
        <v>3875</v>
      </c>
      <c r="D16" t="s">
        <v>213</v>
      </c>
      <c r="E16" t="s">
        <v>214</v>
      </c>
      <c r="F16" s="78">
        <v>0</v>
      </c>
      <c r="G16" t="s">
        <v>106</v>
      </c>
      <c r="H16" s="78">
        <v>0</v>
      </c>
      <c r="I16" s="77">
        <v>70.823635999999993</v>
      </c>
      <c r="J16" s="78">
        <v>3.2000000000000002E-3</v>
      </c>
      <c r="K16" s="78">
        <v>0</v>
      </c>
    </row>
    <row r="17" spans="2:11">
      <c r="B17" t="s">
        <v>3876</v>
      </c>
      <c r="C17" t="s">
        <v>3877</v>
      </c>
      <c r="D17" t="s">
        <v>213</v>
      </c>
      <c r="E17" t="s">
        <v>214</v>
      </c>
      <c r="F17" s="78">
        <v>0</v>
      </c>
      <c r="G17" t="s">
        <v>102</v>
      </c>
      <c r="H17" s="78">
        <v>0</v>
      </c>
      <c r="I17" s="77">
        <v>82.622129999999999</v>
      </c>
      <c r="J17" s="78">
        <v>3.7000000000000002E-3</v>
      </c>
      <c r="K17" s="78">
        <v>0</v>
      </c>
    </row>
    <row r="18" spans="2:11">
      <c r="B18" t="s">
        <v>3878</v>
      </c>
      <c r="C18" t="s">
        <v>3879</v>
      </c>
      <c r="D18" t="s">
        <v>213</v>
      </c>
      <c r="E18" t="s">
        <v>214</v>
      </c>
      <c r="F18" s="78">
        <v>0</v>
      </c>
      <c r="G18" t="s">
        <v>102</v>
      </c>
      <c r="H18" s="78">
        <v>0</v>
      </c>
      <c r="I18" s="77">
        <v>2.9999999999999998E-13</v>
      </c>
      <c r="J18" s="78">
        <v>0</v>
      </c>
      <c r="K18" s="78">
        <v>0</v>
      </c>
    </row>
    <row r="19" spans="2:11">
      <c r="B19" t="s">
        <v>3880</v>
      </c>
      <c r="C19" t="s">
        <v>3881</v>
      </c>
      <c r="D19" t="s">
        <v>213</v>
      </c>
      <c r="E19" t="s">
        <v>214</v>
      </c>
      <c r="F19" s="78">
        <v>0</v>
      </c>
      <c r="G19" t="s">
        <v>102</v>
      </c>
      <c r="H19" s="78">
        <v>0</v>
      </c>
      <c r="I19" s="77">
        <v>-45.660400000000003</v>
      </c>
      <c r="J19" s="78">
        <v>-2E-3</v>
      </c>
      <c r="K19" s="78">
        <v>0</v>
      </c>
    </row>
    <row r="20" spans="2:11">
      <c r="B20" t="s">
        <v>3882</v>
      </c>
      <c r="C20" t="s">
        <v>3883</v>
      </c>
      <c r="D20" t="s">
        <v>213</v>
      </c>
      <c r="E20" t="s">
        <v>214</v>
      </c>
      <c r="F20" s="78">
        <v>0</v>
      </c>
      <c r="G20" t="s">
        <v>204</v>
      </c>
      <c r="H20" s="78">
        <v>0</v>
      </c>
      <c r="I20" s="77">
        <v>-8.9565357900000002</v>
      </c>
      <c r="J20" s="78">
        <v>-4.0000000000000002E-4</v>
      </c>
      <c r="K20" s="78">
        <v>0</v>
      </c>
    </row>
    <row r="21" spans="2:11">
      <c r="B21" t="s">
        <v>3884</v>
      </c>
      <c r="C21" t="s">
        <v>3885</v>
      </c>
      <c r="D21" t="s">
        <v>213</v>
      </c>
      <c r="E21" t="s">
        <v>214</v>
      </c>
      <c r="F21" s="78">
        <v>0</v>
      </c>
      <c r="G21" t="s">
        <v>120</v>
      </c>
      <c r="H21" s="78">
        <v>0</v>
      </c>
      <c r="I21" s="77">
        <v>-0.34476287999999999</v>
      </c>
      <c r="J21" s="78">
        <v>0</v>
      </c>
      <c r="K21" s="78">
        <v>0</v>
      </c>
    </row>
    <row r="22" spans="2:11">
      <c r="B22" t="s">
        <v>3884</v>
      </c>
      <c r="C22" t="s">
        <v>3886</v>
      </c>
      <c r="D22" t="s">
        <v>213</v>
      </c>
      <c r="E22" t="s">
        <v>214</v>
      </c>
      <c r="F22" s="78">
        <v>0</v>
      </c>
      <c r="G22" t="s">
        <v>106</v>
      </c>
      <c r="H22" s="78">
        <v>0</v>
      </c>
      <c r="I22" s="77">
        <v>16.515977400000001</v>
      </c>
      <c r="J22" s="78">
        <v>6.9999999999999999E-4</v>
      </c>
      <c r="K22" s="78">
        <v>0</v>
      </c>
    </row>
    <row r="23" spans="2:11">
      <c r="B23" t="s">
        <v>3887</v>
      </c>
      <c r="C23" t="s">
        <v>3888</v>
      </c>
      <c r="D23" t="s">
        <v>213</v>
      </c>
      <c r="E23" t="s">
        <v>214</v>
      </c>
      <c r="F23" s="78">
        <v>0</v>
      </c>
      <c r="G23" t="s">
        <v>110</v>
      </c>
      <c r="H23" s="78">
        <v>0</v>
      </c>
      <c r="I23" s="77">
        <v>1.583996848</v>
      </c>
      <c r="J23" s="78">
        <v>1E-4</v>
      </c>
      <c r="K23" s="78">
        <v>0</v>
      </c>
    </row>
    <row r="24" spans="2:11">
      <c r="B24" t="s">
        <v>3889</v>
      </c>
      <c r="C24" t="s">
        <v>3890</v>
      </c>
      <c r="D24" t="s">
        <v>213</v>
      </c>
      <c r="E24" t="s">
        <v>214</v>
      </c>
      <c r="F24" s="78">
        <v>0</v>
      </c>
      <c r="G24" t="s">
        <v>113</v>
      </c>
      <c r="H24" s="78">
        <v>0</v>
      </c>
      <c r="I24" s="77">
        <v>-4.4673131250000004</v>
      </c>
      <c r="J24" s="78">
        <v>-2.0000000000000001E-4</v>
      </c>
      <c r="K24" s="78">
        <v>0</v>
      </c>
    </row>
    <row r="25" spans="2:11">
      <c r="B25" t="s">
        <v>3891</v>
      </c>
      <c r="C25" t="s">
        <v>3892</v>
      </c>
      <c r="D25" t="s">
        <v>213</v>
      </c>
      <c r="E25" t="s">
        <v>214</v>
      </c>
      <c r="F25" s="78">
        <v>0</v>
      </c>
      <c r="G25" t="s">
        <v>102</v>
      </c>
      <c r="H25" s="78">
        <v>0</v>
      </c>
      <c r="I25" s="77">
        <v>-6.6753900000000002</v>
      </c>
      <c r="J25" s="78">
        <v>-2.9999999999999997E-4</v>
      </c>
      <c r="K25" s="78">
        <v>0</v>
      </c>
    </row>
    <row r="26" spans="2:11">
      <c r="B26" t="s">
        <v>3893</v>
      </c>
      <c r="C26" t="s">
        <v>3894</v>
      </c>
      <c r="D26" t="s">
        <v>213</v>
      </c>
      <c r="E26" t="s">
        <v>214</v>
      </c>
      <c r="F26" s="78">
        <v>0</v>
      </c>
      <c r="G26" t="s">
        <v>102</v>
      </c>
      <c r="H26" s="78">
        <v>0</v>
      </c>
      <c r="I26" s="77">
        <v>-43.935420000000001</v>
      </c>
      <c r="J26" s="78">
        <v>-2E-3</v>
      </c>
      <c r="K26" s="78">
        <v>0</v>
      </c>
    </row>
    <row r="27" spans="2:11">
      <c r="B27" t="s">
        <v>3895</v>
      </c>
      <c r="C27" t="s">
        <v>3896</v>
      </c>
      <c r="D27" t="s">
        <v>213</v>
      </c>
      <c r="E27" t="s">
        <v>209</v>
      </c>
      <c r="F27" s="78">
        <v>0</v>
      </c>
      <c r="G27" t="s">
        <v>102</v>
      </c>
      <c r="H27" s="78">
        <v>0</v>
      </c>
      <c r="I27" s="77">
        <v>7.6E-3</v>
      </c>
      <c r="J27" s="78">
        <v>0</v>
      </c>
      <c r="K27" s="78">
        <v>0</v>
      </c>
    </row>
    <row r="28" spans="2:11">
      <c r="B28" t="s">
        <v>3897</v>
      </c>
      <c r="C28" t="s">
        <v>3898</v>
      </c>
      <c r="D28" t="s">
        <v>213</v>
      </c>
      <c r="E28" t="s">
        <v>214</v>
      </c>
      <c r="F28" s="78">
        <v>0</v>
      </c>
      <c r="G28" t="s">
        <v>106</v>
      </c>
      <c r="H28" s="78">
        <v>0</v>
      </c>
      <c r="I28" s="77">
        <v>10930.84617716</v>
      </c>
      <c r="J28" s="78">
        <v>0.48670000000000002</v>
      </c>
      <c r="K28" s="78">
        <v>4.1999999999999997E-3</v>
      </c>
    </row>
    <row r="29" spans="2:11">
      <c r="B29" t="s">
        <v>3899</v>
      </c>
      <c r="C29" t="s">
        <v>3900</v>
      </c>
      <c r="D29" t="s">
        <v>213</v>
      </c>
      <c r="E29" t="s">
        <v>214</v>
      </c>
      <c r="F29" s="78">
        <v>0</v>
      </c>
      <c r="G29" t="s">
        <v>200</v>
      </c>
      <c r="H29" s="78">
        <v>0</v>
      </c>
      <c r="I29" s="77">
        <v>-116.82853988458</v>
      </c>
      <c r="J29" s="78">
        <v>-5.1999999999999998E-3</v>
      </c>
      <c r="K29" s="78">
        <v>0</v>
      </c>
    </row>
    <row r="30" spans="2:11">
      <c r="B30" t="s">
        <v>3901</v>
      </c>
      <c r="C30" t="s">
        <v>3902</v>
      </c>
      <c r="D30" t="s">
        <v>213</v>
      </c>
      <c r="E30" t="s">
        <v>214</v>
      </c>
      <c r="F30" s="78">
        <v>5.1499999999999997E-2</v>
      </c>
      <c r="G30" t="s">
        <v>102</v>
      </c>
      <c r="H30" s="78">
        <v>3.6299999999999999E-2</v>
      </c>
      <c r="I30" s="77">
        <v>-227.19792000000001</v>
      </c>
      <c r="J30" s="78">
        <v>-1.01E-2</v>
      </c>
      <c r="K30" s="78">
        <v>-1E-4</v>
      </c>
    </row>
    <row r="31" spans="2:11">
      <c r="B31" t="s">
        <v>3903</v>
      </c>
      <c r="C31" t="s">
        <v>3904</v>
      </c>
      <c r="D31" t="s">
        <v>213</v>
      </c>
      <c r="E31" t="s">
        <v>214</v>
      </c>
      <c r="F31" s="78">
        <v>0</v>
      </c>
      <c r="G31" t="s">
        <v>102</v>
      </c>
      <c r="H31" s="78">
        <v>0</v>
      </c>
      <c r="I31" s="77">
        <v>2386.4813800000002</v>
      </c>
      <c r="J31" s="78">
        <v>0.10630000000000001</v>
      </c>
      <c r="K31" s="78">
        <v>8.9999999999999998E-4</v>
      </c>
    </row>
    <row r="32" spans="2:11">
      <c r="B32" t="s">
        <v>3905</v>
      </c>
      <c r="C32" t="s">
        <v>3906</v>
      </c>
      <c r="D32" t="s">
        <v>208</v>
      </c>
      <c r="E32" t="s">
        <v>209</v>
      </c>
      <c r="F32" s="78">
        <v>0</v>
      </c>
      <c r="G32" t="s">
        <v>106</v>
      </c>
      <c r="H32" s="78">
        <v>0</v>
      </c>
      <c r="I32" s="77">
        <v>7966.4525413199999</v>
      </c>
      <c r="J32" s="78">
        <v>0.35470000000000002</v>
      </c>
      <c r="K32" s="78">
        <v>3.0999999999999999E-3</v>
      </c>
    </row>
    <row r="33" spans="2:11">
      <c r="B33" t="s">
        <v>3907</v>
      </c>
      <c r="C33" t="s">
        <v>3908</v>
      </c>
      <c r="D33" t="s">
        <v>208</v>
      </c>
      <c r="E33" t="s">
        <v>209</v>
      </c>
      <c r="F33" s="78">
        <v>0</v>
      </c>
      <c r="G33" t="s">
        <v>102</v>
      </c>
      <c r="H33" s="78">
        <v>0</v>
      </c>
      <c r="I33" s="77">
        <v>1023.41776</v>
      </c>
      <c r="J33" s="78">
        <v>4.5600000000000002E-2</v>
      </c>
      <c r="K33" s="78">
        <v>4.0000000000000002E-4</v>
      </c>
    </row>
    <row r="34" spans="2:11">
      <c r="B34" s="79" t="s">
        <v>235</v>
      </c>
      <c r="D34" s="19"/>
      <c r="E34" s="19"/>
      <c r="F34" s="19"/>
      <c r="G34" s="19"/>
      <c r="H34" s="80">
        <v>0</v>
      </c>
      <c r="I34" s="81">
        <v>0</v>
      </c>
      <c r="J34" s="80">
        <v>0</v>
      </c>
      <c r="K34" s="80">
        <v>0</v>
      </c>
    </row>
    <row r="35" spans="2:11">
      <c r="B35" t="s">
        <v>213</v>
      </c>
      <c r="C35" t="s">
        <v>213</v>
      </c>
      <c r="D35" t="s">
        <v>213</v>
      </c>
      <c r="E35" s="19"/>
      <c r="F35" s="78">
        <v>0</v>
      </c>
      <c r="G35" t="s">
        <v>213</v>
      </c>
      <c r="H35" s="78">
        <v>0</v>
      </c>
      <c r="I35" s="77">
        <v>0</v>
      </c>
      <c r="J35" s="78">
        <v>0</v>
      </c>
      <c r="K35" s="78">
        <v>0</v>
      </c>
    </row>
    <row r="36" spans="2:11">
      <c r="D36" s="19"/>
      <c r="E36" s="19"/>
      <c r="F36" s="19"/>
      <c r="G36" s="19"/>
      <c r="H36" s="19"/>
    </row>
    <row r="37" spans="2:11">
      <c r="D37" s="19"/>
      <c r="E37" s="19"/>
      <c r="F37" s="19"/>
      <c r="G37" s="19"/>
      <c r="H37" s="19"/>
    </row>
    <row r="38" spans="2:11">
      <c r="D38" s="19"/>
      <c r="E38" s="19"/>
      <c r="F38" s="19"/>
      <c r="G38" s="19"/>
      <c r="H38" s="19"/>
    </row>
    <row r="39" spans="2:11">
      <c r="D39" s="19"/>
      <c r="E39" s="19"/>
      <c r="F39" s="19"/>
      <c r="G39" s="19"/>
      <c r="H39" s="19"/>
    </row>
    <row r="40" spans="2:11">
      <c r="D40" s="19"/>
      <c r="E40" s="19"/>
      <c r="F40" s="19"/>
      <c r="G40" s="19"/>
      <c r="H40" s="19"/>
    </row>
    <row r="41" spans="2:11">
      <c r="D41" s="19"/>
      <c r="E41" s="19"/>
      <c r="F41" s="19"/>
      <c r="G41" s="19"/>
      <c r="H41" s="19"/>
    </row>
    <row r="42" spans="2:11">
      <c r="D42" s="19"/>
      <c r="E42" s="19"/>
      <c r="F42" s="19"/>
      <c r="G42" s="19"/>
      <c r="H42" s="19"/>
    </row>
    <row r="43" spans="2:11">
      <c r="D43" s="19"/>
      <c r="E43" s="19"/>
      <c r="F43" s="19"/>
      <c r="G43" s="19"/>
      <c r="H43" s="19"/>
    </row>
    <row r="44" spans="2:11">
      <c r="D44" s="19"/>
      <c r="E44" s="19"/>
      <c r="F44" s="19"/>
      <c r="G44" s="19"/>
      <c r="H44" s="19"/>
    </row>
    <row r="45" spans="2:11">
      <c r="D45" s="19"/>
      <c r="E45" s="19"/>
      <c r="F45" s="19"/>
      <c r="G45" s="19"/>
      <c r="H45" s="19"/>
    </row>
    <row r="46" spans="2:11">
      <c r="D46" s="19"/>
      <c r="E46" s="19"/>
      <c r="F46" s="19"/>
      <c r="G46" s="19"/>
      <c r="H46" s="19"/>
    </row>
    <row r="47" spans="2:11">
      <c r="D47" s="19"/>
      <c r="E47" s="19"/>
      <c r="F47" s="19"/>
      <c r="G47" s="19"/>
      <c r="H47" s="19"/>
    </row>
    <row r="48" spans="2:11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29"/>
  <sheetViews>
    <sheetView rightToLeft="1" workbookViewId="0">
      <selection activeCell="K11" sqref="K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s="87">
        <v>45106</v>
      </c>
      <c r="D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2:17">
      <c r="B2" s="2" t="s">
        <v>1</v>
      </c>
      <c r="C2" s="12" t="s">
        <v>3909</v>
      </c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17">
      <c r="B3" s="2" t="s">
        <v>2</v>
      </c>
      <c r="C3" s="26" t="s">
        <v>3910</v>
      </c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17">
      <c r="B4" s="2" t="s">
        <v>3</v>
      </c>
      <c r="C4" s="88" t="s">
        <v>197</v>
      </c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2:17">
      <c r="B5" s="2"/>
    </row>
    <row r="7" spans="2:17" ht="26.25" customHeight="1">
      <c r="B7" s="115" t="s">
        <v>169</v>
      </c>
      <c r="C7" s="116"/>
      <c r="D7" s="11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C12+C65</f>
        <v>240701.17855783238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205</v>
      </c>
      <c r="C12" s="81">
        <f>SUM(C13:C64)</f>
        <v>55723.131831498242</v>
      </c>
    </row>
    <row r="13" spans="2:17">
      <c r="B13" t="s">
        <v>3606</v>
      </c>
      <c r="C13" s="94">
        <v>942.9641989136685</v>
      </c>
      <c r="D13" s="95">
        <v>45169</v>
      </c>
    </row>
    <row r="14" spans="2:17">
      <c r="B14" t="s">
        <v>3702</v>
      </c>
      <c r="C14" s="94">
        <v>278.0328073343743</v>
      </c>
      <c r="D14" s="95">
        <v>45199</v>
      </c>
    </row>
    <row r="15" spans="2:17">
      <c r="B15" t="s">
        <v>3949</v>
      </c>
      <c r="C15" s="94">
        <v>20.956578</v>
      </c>
      <c r="D15" s="95">
        <v>45291</v>
      </c>
    </row>
    <row r="16" spans="2:17">
      <c r="B16" t="s">
        <v>3975</v>
      </c>
      <c r="C16" s="94">
        <v>168.4676</v>
      </c>
      <c r="D16" s="95">
        <v>45291</v>
      </c>
    </row>
    <row r="17" spans="2:4">
      <c r="B17" t="s">
        <v>3568</v>
      </c>
      <c r="C17" s="94">
        <v>183.10488925292188</v>
      </c>
      <c r="D17" s="95">
        <v>45340</v>
      </c>
    </row>
    <row r="18" spans="2:4">
      <c r="B18" t="s">
        <v>3941</v>
      </c>
      <c r="C18" s="94">
        <v>979.94152500000007</v>
      </c>
      <c r="D18" s="95">
        <v>45363</v>
      </c>
    </row>
    <row r="19" spans="2:4">
      <c r="B19" t="s">
        <v>3943</v>
      </c>
      <c r="C19" s="94">
        <v>346.05968000000001</v>
      </c>
      <c r="D19" s="95">
        <v>45534</v>
      </c>
    </row>
    <row r="20" spans="2:4">
      <c r="B20" t="s">
        <v>3948</v>
      </c>
      <c r="C20" s="94">
        <v>11.428570000000001</v>
      </c>
      <c r="D20" s="95">
        <v>45534</v>
      </c>
    </row>
    <row r="21" spans="2:4">
      <c r="B21" t="s">
        <v>3942</v>
      </c>
      <c r="C21" s="94">
        <v>82.10185374000001</v>
      </c>
      <c r="D21" s="95">
        <v>45536</v>
      </c>
    </row>
    <row r="22" spans="2:4">
      <c r="B22" t="s">
        <v>3945</v>
      </c>
      <c r="C22" s="94">
        <v>222.29670300000001</v>
      </c>
      <c r="D22" s="95">
        <v>45640</v>
      </c>
    </row>
    <row r="23" spans="2:4">
      <c r="B23" t="s">
        <v>3976</v>
      </c>
      <c r="C23" s="94">
        <v>13.88682</v>
      </c>
      <c r="D23" s="95">
        <v>45657</v>
      </c>
    </row>
    <row r="24" spans="2:4">
      <c r="B24" t="s">
        <v>3944</v>
      </c>
      <c r="C24" s="94">
        <v>434.70079879999997</v>
      </c>
      <c r="D24" s="95">
        <v>45823</v>
      </c>
    </row>
    <row r="25" spans="2:4">
      <c r="B25" t="s">
        <v>3939</v>
      </c>
      <c r="C25" s="94">
        <v>1838.0956249999999</v>
      </c>
      <c r="D25" s="95">
        <v>45838</v>
      </c>
    </row>
    <row r="26" spans="2:4">
      <c r="B26" t="s">
        <v>3666</v>
      </c>
      <c r="C26" s="94">
        <v>5526.0428222186547</v>
      </c>
      <c r="D26" s="95">
        <v>45935</v>
      </c>
    </row>
    <row r="27" spans="2:4">
      <c r="B27" t="s">
        <v>3614</v>
      </c>
      <c r="C27" s="94">
        <v>3264.4221236039666</v>
      </c>
      <c r="D27" s="95">
        <v>46022</v>
      </c>
    </row>
    <row r="28" spans="2:4">
      <c r="B28" t="s">
        <v>3946</v>
      </c>
      <c r="C28" s="94">
        <v>238.11430512000004</v>
      </c>
      <c r="D28" s="95">
        <v>46054</v>
      </c>
    </row>
    <row r="29" spans="2:4">
      <c r="B29" t="s">
        <v>3947</v>
      </c>
      <c r="C29" s="94">
        <v>310.79988900000001</v>
      </c>
      <c r="D29" s="95">
        <v>46132</v>
      </c>
    </row>
    <row r="30" spans="2:4">
      <c r="B30" t="s">
        <v>3583</v>
      </c>
      <c r="C30" s="94">
        <v>1290.8707997334109</v>
      </c>
      <c r="D30" s="95">
        <v>46253</v>
      </c>
    </row>
    <row r="31" spans="2:4">
      <c r="B31" t="s">
        <v>3955</v>
      </c>
      <c r="C31" s="94">
        <v>693.71481359999996</v>
      </c>
      <c r="D31" s="95">
        <v>46539</v>
      </c>
    </row>
    <row r="32" spans="2:4">
      <c r="B32" t="s">
        <v>3951</v>
      </c>
      <c r="C32" s="94">
        <v>564.83785970000008</v>
      </c>
      <c r="D32" s="95">
        <v>46631</v>
      </c>
    </row>
    <row r="33" spans="2:4">
      <c r="B33" t="s">
        <v>3957</v>
      </c>
      <c r="C33" s="94">
        <v>2218.2196653000001</v>
      </c>
      <c r="D33" s="95">
        <v>46661</v>
      </c>
    </row>
    <row r="34" spans="2:4">
      <c r="B34" t="s">
        <v>3961</v>
      </c>
      <c r="C34" s="94">
        <v>2181.95919</v>
      </c>
      <c r="D34" s="95">
        <v>46661</v>
      </c>
    </row>
    <row r="35" spans="2:4">
      <c r="B35" t="s">
        <v>3938</v>
      </c>
      <c r="C35" s="94">
        <v>3159.8273251824257</v>
      </c>
      <c r="D35" s="95">
        <v>46698</v>
      </c>
    </row>
    <row r="36" spans="2:4">
      <c r="B36" t="s">
        <v>3950</v>
      </c>
      <c r="C36" s="94">
        <v>271.04900634000001</v>
      </c>
      <c r="D36" s="95">
        <v>46752</v>
      </c>
    </row>
    <row r="37" spans="2:4">
      <c r="B37" t="s">
        <v>3958</v>
      </c>
      <c r="C37" s="94">
        <v>1014.5699526100001</v>
      </c>
      <c r="D37" s="95">
        <v>46772</v>
      </c>
    </row>
    <row r="38" spans="2:4">
      <c r="B38" t="s">
        <v>3737</v>
      </c>
      <c r="C38" s="94">
        <v>7966.2926057382119</v>
      </c>
      <c r="D38" s="95">
        <v>46871</v>
      </c>
    </row>
    <row r="39" spans="2:4">
      <c r="B39" t="s">
        <v>3962</v>
      </c>
      <c r="C39" s="94">
        <v>448.51553000000001</v>
      </c>
      <c r="D39" s="95">
        <v>47118</v>
      </c>
    </row>
    <row r="40" spans="2:4">
      <c r="B40" t="s">
        <v>3954</v>
      </c>
      <c r="C40" s="94">
        <v>495.44561030000006</v>
      </c>
      <c r="D40" s="95">
        <v>47209</v>
      </c>
    </row>
    <row r="41" spans="2:4">
      <c r="B41" t="s">
        <v>3959</v>
      </c>
      <c r="C41" s="94">
        <v>178.14472325</v>
      </c>
      <c r="D41" s="95">
        <v>47209</v>
      </c>
    </row>
    <row r="42" spans="2:4">
      <c r="B42" t="s">
        <v>3952</v>
      </c>
      <c r="C42" s="94">
        <v>272.64099951000003</v>
      </c>
      <c r="D42" s="95">
        <v>47467</v>
      </c>
    </row>
    <row r="43" spans="2:4">
      <c r="B43" t="s">
        <v>3966</v>
      </c>
      <c r="C43" s="94">
        <v>7.7901280000000011</v>
      </c>
      <c r="D43" s="95">
        <v>47566</v>
      </c>
    </row>
    <row r="44" spans="2:4">
      <c r="B44" t="s">
        <v>3963</v>
      </c>
      <c r="C44" s="94">
        <v>310.00450000000001</v>
      </c>
      <c r="D44" s="95">
        <v>47848</v>
      </c>
    </row>
    <row r="45" spans="2:4">
      <c r="B45" t="s">
        <v>3968</v>
      </c>
      <c r="C45" s="94">
        <v>7.7465790000000005</v>
      </c>
      <c r="D45" s="95">
        <v>47848</v>
      </c>
    </row>
    <row r="46" spans="2:4">
      <c r="B46" t="s">
        <v>3964</v>
      </c>
      <c r="C46" s="94">
        <v>8.6441250000000007</v>
      </c>
      <c r="D46" s="95">
        <v>47907</v>
      </c>
    </row>
    <row r="47" spans="2:4">
      <c r="B47" t="s">
        <v>3978</v>
      </c>
      <c r="C47" s="94">
        <v>7340.4698399999997</v>
      </c>
      <c r="D47" s="95">
        <v>47938</v>
      </c>
    </row>
    <row r="48" spans="2:4">
      <c r="B48" t="s">
        <v>3967</v>
      </c>
      <c r="C48" s="94">
        <v>1210.1699149999999</v>
      </c>
      <c r="D48" s="95">
        <v>47969</v>
      </c>
    </row>
    <row r="49" spans="2:4">
      <c r="B49" t="s">
        <v>3977</v>
      </c>
      <c r="C49" s="94">
        <v>1987.2095099999999</v>
      </c>
      <c r="D49" s="95">
        <v>47969</v>
      </c>
    </row>
    <row r="50" spans="2:4">
      <c r="B50" t="s">
        <v>3970</v>
      </c>
      <c r="C50" s="94">
        <v>413.37412884556369</v>
      </c>
      <c r="D50" s="95">
        <v>48212</v>
      </c>
    </row>
    <row r="51" spans="2:4">
      <c r="B51" t="s">
        <v>3971</v>
      </c>
      <c r="C51" s="94">
        <v>532.41630381922403</v>
      </c>
      <c r="D51" s="95">
        <v>48212</v>
      </c>
    </row>
    <row r="52" spans="2:4">
      <c r="B52" t="s">
        <v>3953</v>
      </c>
      <c r="C52" s="94">
        <v>169.87288004000001</v>
      </c>
      <c r="D52" s="95">
        <v>48214</v>
      </c>
    </row>
    <row r="53" spans="2:4">
      <c r="B53" t="s">
        <v>3956</v>
      </c>
      <c r="C53" s="94">
        <v>323.38825099999997</v>
      </c>
      <c r="D53" s="95">
        <v>48214</v>
      </c>
    </row>
    <row r="54" spans="2:4">
      <c r="B54" t="s">
        <v>3972</v>
      </c>
      <c r="C54" s="94">
        <v>1718.9790063474704</v>
      </c>
      <c r="D54" s="95">
        <v>48233</v>
      </c>
    </row>
    <row r="55" spans="2:4">
      <c r="B55" t="s">
        <v>3969</v>
      </c>
      <c r="C55" s="94">
        <v>684.18587517148717</v>
      </c>
      <c r="D55" s="95">
        <v>48274</v>
      </c>
    </row>
    <row r="56" spans="2:4">
      <c r="B56" t="s">
        <v>2830</v>
      </c>
      <c r="C56" s="94">
        <v>413.15955856146098</v>
      </c>
      <c r="D56" s="95">
        <v>48274</v>
      </c>
    </row>
    <row r="57" spans="2:4">
      <c r="B57" t="s">
        <v>3973</v>
      </c>
      <c r="C57" s="94">
        <v>5.4245330000000003</v>
      </c>
      <c r="D57" s="95">
        <v>48297</v>
      </c>
    </row>
    <row r="58" spans="2:4">
      <c r="B58" t="s">
        <v>3974</v>
      </c>
      <c r="C58" s="94">
        <v>2391.0499690645311</v>
      </c>
      <c r="D58" s="95">
        <v>48297</v>
      </c>
    </row>
    <row r="59" spans="2:4">
      <c r="B59" t="s">
        <v>3460</v>
      </c>
      <c r="C59" s="94">
        <v>257.74152336774097</v>
      </c>
      <c r="D59" s="95">
        <v>48482</v>
      </c>
    </row>
    <row r="60" spans="2:4">
      <c r="B60" t="s">
        <v>3965</v>
      </c>
      <c r="C60" s="94">
        <v>877.13569999999993</v>
      </c>
      <c r="D60" s="95">
        <v>48700</v>
      </c>
    </row>
    <row r="61" spans="2:4">
      <c r="B61" t="s">
        <v>3542</v>
      </c>
      <c r="C61" s="94">
        <v>96.003734472080993</v>
      </c>
      <c r="D61" s="95">
        <v>48844</v>
      </c>
    </row>
    <row r="62" spans="2:4">
      <c r="B62" t="s">
        <v>3960</v>
      </c>
      <c r="C62" s="94">
        <v>962.92783999999995</v>
      </c>
      <c r="D62" s="95">
        <v>50256</v>
      </c>
    </row>
    <row r="63" spans="2:4">
      <c r="B63" t="s">
        <v>3940</v>
      </c>
      <c r="C63" s="94">
        <v>387.93306056105712</v>
      </c>
      <c r="D63" s="95">
        <v>52047</v>
      </c>
    </row>
    <row r="64" spans="2:4">
      <c r="B64"/>
      <c r="C64" s="77"/>
    </row>
    <row r="65" spans="2:4">
      <c r="B65" s="79" t="s">
        <v>235</v>
      </c>
      <c r="C65" s="81">
        <f>SUM(C66:C226)</f>
        <v>184978.04672633414</v>
      </c>
    </row>
    <row r="66" spans="2:4">
      <c r="B66" t="s">
        <v>3809</v>
      </c>
      <c r="C66" s="94">
        <v>9.4562338709811193</v>
      </c>
      <c r="D66" s="95">
        <v>45126</v>
      </c>
    </row>
    <row r="67" spans="2:4">
      <c r="B67" t="s">
        <v>3981</v>
      </c>
      <c r="C67" s="94">
        <v>75.328299999999999</v>
      </c>
      <c r="D67" s="95">
        <v>45138</v>
      </c>
    </row>
    <row r="68" spans="2:4">
      <c r="B68" t="s">
        <v>3805</v>
      </c>
      <c r="C68" s="94">
        <v>442.31872688090482</v>
      </c>
      <c r="D68" s="95">
        <v>45187</v>
      </c>
    </row>
    <row r="69" spans="2:4">
      <c r="B69" t="s">
        <v>3980</v>
      </c>
      <c r="C69" s="94">
        <v>38.270858799999999</v>
      </c>
      <c r="D69" s="95">
        <v>45201</v>
      </c>
    </row>
    <row r="70" spans="2:4">
      <c r="B70" t="s">
        <v>3997</v>
      </c>
      <c r="C70" s="94">
        <v>1295.4788976600003</v>
      </c>
      <c r="D70" s="95">
        <v>45343</v>
      </c>
    </row>
    <row r="71" spans="2:4">
      <c r="B71" t="s">
        <v>3761</v>
      </c>
      <c r="C71" s="94">
        <v>29.441922987747798</v>
      </c>
      <c r="D71" s="95">
        <v>45371</v>
      </c>
    </row>
    <row r="72" spans="2:4">
      <c r="B72" t="s">
        <v>3986</v>
      </c>
      <c r="C72" s="94">
        <v>440.48887489170005</v>
      </c>
      <c r="D72" s="95">
        <v>45383</v>
      </c>
    </row>
    <row r="73" spans="2:4">
      <c r="B73" t="s">
        <v>4003</v>
      </c>
      <c r="C73" s="94">
        <v>668.15864461449462</v>
      </c>
      <c r="D73" s="95">
        <v>45485</v>
      </c>
    </row>
    <row r="74" spans="2:4">
      <c r="B74" t="s">
        <v>3993</v>
      </c>
      <c r="C74" s="94">
        <v>527.19789227580009</v>
      </c>
      <c r="D74" s="95">
        <v>45494</v>
      </c>
    </row>
    <row r="75" spans="2:4">
      <c r="B75" t="s">
        <v>3979</v>
      </c>
      <c r="C75" s="94">
        <v>295.39488073294029</v>
      </c>
      <c r="D75" s="95">
        <v>45515</v>
      </c>
    </row>
    <row r="76" spans="2:4">
      <c r="B76" t="s">
        <v>3979</v>
      </c>
      <c r="C76" s="94">
        <v>211.77890822514908</v>
      </c>
      <c r="D76" s="95">
        <v>45515</v>
      </c>
    </row>
    <row r="77" spans="2:4">
      <c r="B77" t="s">
        <v>4011</v>
      </c>
      <c r="C77" s="94">
        <v>2578.13790767</v>
      </c>
      <c r="D77" s="95">
        <v>45557</v>
      </c>
    </row>
    <row r="78" spans="2:4">
      <c r="B78" t="s">
        <v>3837</v>
      </c>
      <c r="C78" s="94">
        <v>603.43817085596777</v>
      </c>
      <c r="D78" s="95">
        <v>45602</v>
      </c>
    </row>
    <row r="79" spans="2:4">
      <c r="B79" t="s">
        <v>3774</v>
      </c>
      <c r="C79" s="94">
        <v>482.96683000000002</v>
      </c>
      <c r="D79" s="95">
        <v>45615</v>
      </c>
    </row>
    <row r="80" spans="2:4">
      <c r="B80" t="s">
        <v>4002</v>
      </c>
      <c r="C80" s="94">
        <v>200.29859622000004</v>
      </c>
      <c r="D80" s="95">
        <v>45710</v>
      </c>
    </row>
    <row r="81" spans="2:4">
      <c r="B81" t="s">
        <v>3982</v>
      </c>
      <c r="C81" s="94">
        <v>433.48336901000005</v>
      </c>
      <c r="D81" s="95">
        <v>45748</v>
      </c>
    </row>
    <row r="82" spans="2:4">
      <c r="B82" t="s">
        <v>4010</v>
      </c>
      <c r="C82" s="94">
        <v>31.1776791534</v>
      </c>
      <c r="D82" s="95">
        <v>45777</v>
      </c>
    </row>
    <row r="83" spans="2:4">
      <c r="B83" t="s">
        <v>4012</v>
      </c>
      <c r="C83" s="94">
        <v>643.81336423965013</v>
      </c>
      <c r="D83" s="95">
        <v>45778</v>
      </c>
    </row>
    <row r="84" spans="2:4">
      <c r="B84" t="s">
        <v>3983</v>
      </c>
      <c r="C84" s="94">
        <v>263.35009000000002</v>
      </c>
      <c r="D84" s="95">
        <v>45798</v>
      </c>
    </row>
    <row r="85" spans="2:4">
      <c r="B85" t="s">
        <v>3984</v>
      </c>
      <c r="C85" s="94">
        <v>310.67871403499998</v>
      </c>
      <c r="D85" s="95">
        <v>45806</v>
      </c>
    </row>
    <row r="86" spans="2:4">
      <c r="B86" t="s">
        <v>3751</v>
      </c>
      <c r="C86" s="94">
        <v>68.803622452330927</v>
      </c>
      <c r="D86" s="95">
        <v>45830</v>
      </c>
    </row>
    <row r="87" spans="2:4">
      <c r="B87" t="s">
        <v>3985</v>
      </c>
      <c r="C87" s="94">
        <v>152.46355566825002</v>
      </c>
      <c r="D87" s="95">
        <v>45838</v>
      </c>
    </row>
    <row r="88" spans="2:4">
      <c r="B88" t="s">
        <v>3987</v>
      </c>
      <c r="C88" s="94">
        <v>10.356152</v>
      </c>
      <c r="D88" s="95">
        <v>45855</v>
      </c>
    </row>
    <row r="89" spans="2:4">
      <c r="B89" t="s">
        <v>4023</v>
      </c>
      <c r="C89" s="94">
        <v>116.85798000000001</v>
      </c>
      <c r="D89" s="95">
        <v>45869</v>
      </c>
    </row>
    <row r="90" spans="2:4">
      <c r="B90" t="s">
        <v>4028</v>
      </c>
      <c r="C90" s="94">
        <v>337.55400000000003</v>
      </c>
      <c r="D90" s="95">
        <v>45869</v>
      </c>
    </row>
    <row r="91" spans="2:4">
      <c r="B91" t="s">
        <v>4069</v>
      </c>
      <c r="C91" s="94">
        <v>1891.2279898260001</v>
      </c>
      <c r="D91" s="95">
        <v>45930</v>
      </c>
    </row>
    <row r="92" spans="2:4">
      <c r="B92" t="s">
        <v>4021</v>
      </c>
      <c r="C92" s="94">
        <v>4.7936315700000005</v>
      </c>
      <c r="D92" s="95">
        <v>45939</v>
      </c>
    </row>
    <row r="93" spans="2:4">
      <c r="B93" t="s">
        <v>3995</v>
      </c>
      <c r="C93" s="94">
        <v>865.11547225000004</v>
      </c>
      <c r="D93" s="95">
        <v>46012</v>
      </c>
    </row>
    <row r="94" spans="2:4">
      <c r="B94" t="s">
        <v>3731</v>
      </c>
      <c r="C94" s="94">
        <v>146.40800825328216</v>
      </c>
      <c r="D94" s="95">
        <v>46014</v>
      </c>
    </row>
    <row r="95" spans="2:4">
      <c r="B95" t="s">
        <v>3990</v>
      </c>
      <c r="C95" s="94">
        <v>463.90914500000002</v>
      </c>
      <c r="D95" s="95">
        <v>46054</v>
      </c>
    </row>
    <row r="96" spans="2:4">
      <c r="B96" t="s">
        <v>3988</v>
      </c>
      <c r="C96" s="94">
        <v>838.48171341</v>
      </c>
      <c r="D96" s="95">
        <v>46082</v>
      </c>
    </row>
    <row r="97" spans="2:4">
      <c r="B97" t="s">
        <v>4062</v>
      </c>
      <c r="C97" s="94">
        <v>5.1740800000000009</v>
      </c>
      <c r="D97" s="95">
        <v>46082</v>
      </c>
    </row>
    <row r="98" spans="2:4">
      <c r="B98" t="s">
        <v>4064</v>
      </c>
      <c r="C98" s="94">
        <v>1349.8707780000002</v>
      </c>
      <c r="D98" s="95">
        <v>46112</v>
      </c>
    </row>
    <row r="99" spans="2:4">
      <c r="B99" t="s">
        <v>4079</v>
      </c>
      <c r="C99" s="94">
        <v>2082.8302603799998</v>
      </c>
      <c r="D99" s="95">
        <v>46149</v>
      </c>
    </row>
    <row r="100" spans="2:4">
      <c r="B100" t="s">
        <v>4008</v>
      </c>
      <c r="C100" s="94">
        <v>837.9724480000001</v>
      </c>
      <c r="D100" s="95">
        <v>46201</v>
      </c>
    </row>
    <row r="101" spans="2:4">
      <c r="B101" t="s">
        <v>4056</v>
      </c>
      <c r="C101" s="94">
        <v>580.931376</v>
      </c>
      <c r="D101" s="95">
        <v>46203</v>
      </c>
    </row>
    <row r="102" spans="2:4">
      <c r="B102" t="s">
        <v>4020</v>
      </c>
      <c r="C102" s="94">
        <v>100.11044823</v>
      </c>
      <c r="D102" s="95">
        <v>46326</v>
      </c>
    </row>
    <row r="103" spans="2:4">
      <c r="B103" t="s">
        <v>4035</v>
      </c>
      <c r="C103" s="94">
        <v>3.3800103100000003</v>
      </c>
      <c r="D103" s="95">
        <v>46326</v>
      </c>
    </row>
    <row r="104" spans="2:4">
      <c r="B104" t="s">
        <v>4058</v>
      </c>
      <c r="C104" s="94">
        <v>22.380305810000003</v>
      </c>
      <c r="D104" s="95">
        <v>46326</v>
      </c>
    </row>
    <row r="105" spans="2:4">
      <c r="B105" t="s">
        <v>4059</v>
      </c>
      <c r="C105" s="94">
        <v>22.608597290000002</v>
      </c>
      <c r="D105" s="95">
        <v>46326</v>
      </c>
    </row>
    <row r="106" spans="2:4">
      <c r="B106" t="s">
        <v>4063</v>
      </c>
      <c r="C106" s="94">
        <v>35.365730350000007</v>
      </c>
      <c r="D106" s="95">
        <v>46326</v>
      </c>
    </row>
    <row r="107" spans="2:4">
      <c r="B107" t="s">
        <v>4075</v>
      </c>
      <c r="C107" s="94">
        <v>21.605556150000002</v>
      </c>
      <c r="D107" s="95">
        <v>46326</v>
      </c>
    </row>
    <row r="108" spans="2:4">
      <c r="B108" t="s">
        <v>3992</v>
      </c>
      <c r="C108" s="94">
        <v>345.73163192000004</v>
      </c>
      <c r="D108" s="95">
        <v>46371</v>
      </c>
    </row>
    <row r="109" spans="2:4">
      <c r="B109" t="s">
        <v>4046</v>
      </c>
      <c r="C109" s="94">
        <v>1733.4397877650015</v>
      </c>
      <c r="D109" s="95">
        <v>46417</v>
      </c>
    </row>
    <row r="110" spans="2:4">
      <c r="B110" t="s">
        <v>3778</v>
      </c>
      <c r="C110" s="94">
        <v>1194.9001483041577</v>
      </c>
      <c r="D110" s="95">
        <v>46418</v>
      </c>
    </row>
    <row r="111" spans="2:4">
      <c r="B111" t="s">
        <v>4047</v>
      </c>
      <c r="C111" s="94">
        <v>2188.0537309399497</v>
      </c>
      <c r="D111" s="95">
        <v>46465</v>
      </c>
    </row>
    <row r="112" spans="2:4">
      <c r="B112" t="s">
        <v>4000</v>
      </c>
      <c r="C112" s="94">
        <v>258.31180000000001</v>
      </c>
      <c r="D112" s="95">
        <v>46482</v>
      </c>
    </row>
    <row r="113" spans="2:4">
      <c r="B113" t="s">
        <v>4031</v>
      </c>
      <c r="C113" s="94">
        <v>139.46180139000003</v>
      </c>
      <c r="D113" s="95">
        <v>46524</v>
      </c>
    </row>
    <row r="114" spans="2:4">
      <c r="B114" t="s">
        <v>4039</v>
      </c>
      <c r="C114" s="94">
        <v>875.35361039999998</v>
      </c>
      <c r="D114" s="95">
        <v>46572</v>
      </c>
    </row>
    <row r="115" spans="2:4">
      <c r="B115" t="s">
        <v>4036</v>
      </c>
      <c r="C115" s="94">
        <v>2492.13747285</v>
      </c>
      <c r="D115" s="95">
        <v>46573</v>
      </c>
    </row>
    <row r="116" spans="2:4">
      <c r="B116" t="s">
        <v>4001</v>
      </c>
      <c r="C116" s="94">
        <v>825.03257083000005</v>
      </c>
      <c r="D116" s="95">
        <v>46601</v>
      </c>
    </row>
    <row r="117" spans="2:4">
      <c r="B117" t="s">
        <v>4009</v>
      </c>
      <c r="C117" s="94">
        <v>774.48418980999998</v>
      </c>
      <c r="D117" s="95">
        <v>46601</v>
      </c>
    </row>
    <row r="118" spans="2:4">
      <c r="B118" t="s">
        <v>4019</v>
      </c>
      <c r="C118" s="94">
        <v>388.94770148000003</v>
      </c>
      <c r="D118" s="95">
        <v>46637</v>
      </c>
    </row>
    <row r="119" spans="2:4">
      <c r="B119" t="s">
        <v>4030</v>
      </c>
      <c r="C119" s="94">
        <v>3021.5400450200004</v>
      </c>
      <c r="D119" s="95">
        <v>46643</v>
      </c>
    </row>
    <row r="120" spans="2:4">
      <c r="B120" t="s">
        <v>4085</v>
      </c>
      <c r="C120" s="94">
        <v>1383.4184312100001</v>
      </c>
      <c r="D120" s="95">
        <v>46660</v>
      </c>
    </row>
    <row r="121" spans="2:4">
      <c r="B121" t="s">
        <v>3996</v>
      </c>
      <c r="C121" s="94">
        <v>338.01515686386551</v>
      </c>
      <c r="D121" s="95">
        <v>46722</v>
      </c>
    </row>
    <row r="122" spans="2:4">
      <c r="B122" t="s">
        <v>4100</v>
      </c>
      <c r="C122" s="94">
        <v>4394.8896577200003</v>
      </c>
      <c r="D122" s="95">
        <v>46722</v>
      </c>
    </row>
    <row r="123" spans="2:4">
      <c r="B123" t="s">
        <v>4114</v>
      </c>
      <c r="C123" s="94">
        <v>313.69399200000004</v>
      </c>
      <c r="D123" s="95">
        <v>46722</v>
      </c>
    </row>
    <row r="124" spans="2:4">
      <c r="B124" t="s">
        <v>4014</v>
      </c>
      <c r="C124" s="94">
        <v>795.59032588000002</v>
      </c>
      <c r="D124" s="95">
        <v>46742</v>
      </c>
    </row>
    <row r="125" spans="2:4">
      <c r="B125" t="s">
        <v>4022</v>
      </c>
      <c r="C125" s="94">
        <v>93.936784000000003</v>
      </c>
      <c r="D125" s="95">
        <v>46742</v>
      </c>
    </row>
    <row r="126" spans="2:4">
      <c r="B126" t="s">
        <v>4078</v>
      </c>
      <c r="C126" s="94">
        <v>1318.570813</v>
      </c>
      <c r="D126" s="95">
        <v>46742</v>
      </c>
    </row>
    <row r="127" spans="2:4">
      <c r="B127" t="s">
        <v>4092</v>
      </c>
      <c r="C127" s="94">
        <v>2392.48789278</v>
      </c>
      <c r="D127" s="95">
        <v>46752</v>
      </c>
    </row>
    <row r="128" spans="2:4">
      <c r="B128" t="s">
        <v>4094</v>
      </c>
      <c r="C128" s="94">
        <v>700.611174285169</v>
      </c>
      <c r="D128" s="95">
        <v>46753</v>
      </c>
    </row>
    <row r="129" spans="2:4">
      <c r="B129" t="s">
        <v>4037</v>
      </c>
      <c r="C129" s="94">
        <v>430.59245329833237</v>
      </c>
      <c r="D129" s="95">
        <v>46794</v>
      </c>
    </row>
    <row r="130" spans="2:4">
      <c r="B130" t="s">
        <v>4007</v>
      </c>
      <c r="C130" s="94">
        <v>524.99091209000005</v>
      </c>
      <c r="D130" s="95">
        <v>46844</v>
      </c>
    </row>
    <row r="131" spans="2:4">
      <c r="B131" t="s">
        <v>4006</v>
      </c>
      <c r="C131" s="94">
        <v>471.06150400000001</v>
      </c>
      <c r="D131" s="95">
        <v>46938</v>
      </c>
    </row>
    <row r="132" spans="2:4">
      <c r="B132" t="s">
        <v>4016</v>
      </c>
      <c r="C132" s="94">
        <v>796.97548859000005</v>
      </c>
      <c r="D132" s="95">
        <v>46971</v>
      </c>
    </row>
    <row r="133" spans="2:4">
      <c r="B133" t="s">
        <v>4055</v>
      </c>
      <c r="C133" s="94">
        <v>1345.5757191024002</v>
      </c>
      <c r="D133" s="95">
        <v>46997</v>
      </c>
    </row>
    <row r="134" spans="2:4">
      <c r="B134" t="s">
        <v>4090</v>
      </c>
      <c r="C134" s="94">
        <v>1920.7702844388002</v>
      </c>
      <c r="D134" s="95">
        <v>46997</v>
      </c>
    </row>
    <row r="135" spans="2:4">
      <c r="B135" t="s">
        <v>3994</v>
      </c>
      <c r="C135" s="94">
        <v>260.18103185999996</v>
      </c>
      <c r="D135" s="95">
        <v>47031</v>
      </c>
    </row>
    <row r="136" spans="2:4">
      <c r="B136" t="s">
        <v>4057</v>
      </c>
      <c r="C136" s="94">
        <v>1552.0189830000002</v>
      </c>
      <c r="D136" s="95">
        <v>47082</v>
      </c>
    </row>
    <row r="137" spans="2:4">
      <c r="B137" t="s">
        <v>4024</v>
      </c>
      <c r="C137" s="94">
        <v>284.82715551000001</v>
      </c>
      <c r="D137" s="95">
        <v>47107</v>
      </c>
    </row>
    <row r="138" spans="2:4">
      <c r="B138" t="s">
        <v>4025</v>
      </c>
      <c r="C138" s="94">
        <v>548.30408151000006</v>
      </c>
      <c r="D138" s="95">
        <v>47119</v>
      </c>
    </row>
    <row r="139" spans="2:4">
      <c r="B139" t="s">
        <v>4026</v>
      </c>
      <c r="C139" s="94">
        <v>380.44685713000001</v>
      </c>
      <c r="D139" s="95">
        <v>47119</v>
      </c>
    </row>
    <row r="140" spans="2:4">
      <c r="B140" t="s">
        <v>4027</v>
      </c>
      <c r="C140" s="94">
        <v>197.70619837770002</v>
      </c>
      <c r="D140" s="95">
        <v>47119</v>
      </c>
    </row>
    <row r="141" spans="2:4">
      <c r="B141" t="s">
        <v>4038</v>
      </c>
      <c r="C141" s="94">
        <v>1.3745988400000002</v>
      </c>
      <c r="D141" s="95">
        <v>47119</v>
      </c>
    </row>
    <row r="142" spans="2:4">
      <c r="B142" t="s">
        <v>4043</v>
      </c>
      <c r="C142" s="94">
        <v>112.38883200000001</v>
      </c>
      <c r="D142" s="95">
        <v>47119</v>
      </c>
    </row>
    <row r="143" spans="2:4">
      <c r="B143" t="s">
        <v>3989</v>
      </c>
      <c r="C143" s="94">
        <v>506.10080000000005</v>
      </c>
      <c r="D143" s="95">
        <v>47177</v>
      </c>
    </row>
    <row r="144" spans="2:4">
      <c r="B144" t="s">
        <v>4004</v>
      </c>
      <c r="C144" s="94">
        <v>934.36252773000001</v>
      </c>
      <c r="D144" s="95">
        <v>47178</v>
      </c>
    </row>
    <row r="145" spans="2:4">
      <c r="B145" t="s">
        <v>4051</v>
      </c>
      <c r="C145" s="94">
        <v>1555.7234422399999</v>
      </c>
      <c r="D145" s="95">
        <v>47201</v>
      </c>
    </row>
    <row r="146" spans="2:4">
      <c r="B146" t="s">
        <v>4041</v>
      </c>
      <c r="C146" s="94">
        <v>1207.82262057</v>
      </c>
      <c r="D146" s="95">
        <v>47209</v>
      </c>
    </row>
    <row r="147" spans="2:4">
      <c r="B147" t="s">
        <v>4112</v>
      </c>
      <c r="C147" s="94">
        <v>136.84677142999999</v>
      </c>
      <c r="D147" s="95">
        <v>47209</v>
      </c>
    </row>
    <row r="148" spans="2:4">
      <c r="B148" t="s">
        <v>4066</v>
      </c>
      <c r="C148" s="94">
        <v>850.04824899999994</v>
      </c>
      <c r="D148" s="95">
        <v>47236</v>
      </c>
    </row>
    <row r="149" spans="2:4">
      <c r="B149" t="s">
        <v>4029</v>
      </c>
      <c r="C149" s="94">
        <v>201.51113900000001</v>
      </c>
      <c r="D149" s="95">
        <v>47239</v>
      </c>
    </row>
    <row r="150" spans="2:4">
      <c r="B150" t="s">
        <v>4032</v>
      </c>
      <c r="C150" s="94">
        <v>316.11259684395003</v>
      </c>
      <c r="D150" s="95">
        <v>47255</v>
      </c>
    </row>
    <row r="151" spans="2:4">
      <c r="B151" t="s">
        <v>3998</v>
      </c>
      <c r="C151" s="94">
        <v>170.05786376</v>
      </c>
      <c r="D151" s="95">
        <v>47262</v>
      </c>
    </row>
    <row r="152" spans="2:4">
      <c r="B152" t="s">
        <v>3999</v>
      </c>
      <c r="C152" s="94">
        <v>19.28175894</v>
      </c>
      <c r="D152" s="95">
        <v>47262</v>
      </c>
    </row>
    <row r="153" spans="2:4">
      <c r="B153" t="s">
        <v>4034</v>
      </c>
      <c r="C153" s="94">
        <v>97.365806527950014</v>
      </c>
      <c r="D153" s="95">
        <v>47270</v>
      </c>
    </row>
    <row r="154" spans="2:4">
      <c r="B154" t="s">
        <v>4072</v>
      </c>
      <c r="C154" s="94">
        <v>551.58071900000004</v>
      </c>
      <c r="D154" s="95">
        <v>47301</v>
      </c>
    </row>
    <row r="155" spans="2:4">
      <c r="B155" t="s">
        <v>4076</v>
      </c>
      <c r="C155" s="94">
        <v>2481.0563068199999</v>
      </c>
      <c r="D155" s="95">
        <v>47301</v>
      </c>
    </row>
    <row r="156" spans="2:4">
      <c r="B156" t="s">
        <v>4086</v>
      </c>
      <c r="C156" s="94">
        <v>939.82882300000006</v>
      </c>
      <c r="D156" s="95">
        <v>47301</v>
      </c>
    </row>
    <row r="157" spans="2:4">
      <c r="B157" t="s">
        <v>4040</v>
      </c>
      <c r="C157" s="94">
        <v>1766.69278061</v>
      </c>
      <c r="D157" s="95">
        <v>47392</v>
      </c>
    </row>
    <row r="158" spans="2:4">
      <c r="B158" t="s">
        <v>4091</v>
      </c>
      <c r="C158" s="94">
        <v>2499.3905150000001</v>
      </c>
      <c r="D158" s="95">
        <v>47398</v>
      </c>
    </row>
    <row r="159" spans="2:4">
      <c r="B159" t="s">
        <v>4042</v>
      </c>
      <c r="C159" s="94">
        <v>519.90638751810002</v>
      </c>
      <c r="D159" s="95">
        <v>47407</v>
      </c>
    </row>
    <row r="160" spans="2:4">
      <c r="B160" t="s">
        <v>4048</v>
      </c>
      <c r="C160" s="94">
        <v>40.262030999999993</v>
      </c>
      <c r="D160" s="95">
        <v>47447</v>
      </c>
    </row>
    <row r="161" spans="2:4">
      <c r="B161" t="s">
        <v>4067</v>
      </c>
      <c r="C161" s="94">
        <v>3.9449400000000003</v>
      </c>
      <c r="D161" s="95">
        <v>47453</v>
      </c>
    </row>
    <row r="162" spans="2:4">
      <c r="B162" t="s">
        <v>4081</v>
      </c>
      <c r="C162" s="94">
        <v>883.96758904000001</v>
      </c>
      <c r="D162" s="95">
        <v>47463</v>
      </c>
    </row>
    <row r="163" spans="2:4">
      <c r="B163" t="s">
        <v>4089</v>
      </c>
      <c r="C163" s="94">
        <v>366.29186933938877</v>
      </c>
      <c r="D163" s="95">
        <v>47467</v>
      </c>
    </row>
    <row r="164" spans="2:4">
      <c r="B164" t="s">
        <v>2828</v>
      </c>
      <c r="C164" s="94">
        <v>264.7291327587053</v>
      </c>
      <c r="D164" s="95">
        <v>47467</v>
      </c>
    </row>
    <row r="165" spans="2:4">
      <c r="B165" t="s">
        <v>2558</v>
      </c>
      <c r="C165" s="94">
        <v>3394.5007650399998</v>
      </c>
      <c r="D165" s="95">
        <v>47528</v>
      </c>
    </row>
    <row r="166" spans="2:4">
      <c r="B166" t="s">
        <v>4049</v>
      </c>
      <c r="C166" s="94">
        <v>1572.1499591100003</v>
      </c>
      <c r="D166" s="95">
        <v>47574</v>
      </c>
    </row>
    <row r="167" spans="2:4">
      <c r="B167" t="s">
        <v>4109</v>
      </c>
      <c r="C167" s="94">
        <v>1108.972473</v>
      </c>
      <c r="D167" s="95">
        <v>47599</v>
      </c>
    </row>
    <row r="168" spans="2:4">
      <c r="B168" t="s">
        <v>4103</v>
      </c>
      <c r="C168" s="94">
        <v>9245.0955623889968</v>
      </c>
      <c r="D168" s="95">
        <v>47665</v>
      </c>
    </row>
    <row r="169" spans="2:4">
      <c r="B169" t="s">
        <v>4108</v>
      </c>
      <c r="C169" s="94">
        <v>3811.3517266167037</v>
      </c>
      <c r="D169" s="95">
        <v>47665</v>
      </c>
    </row>
    <row r="170" spans="2:4">
      <c r="B170" t="s">
        <v>4045</v>
      </c>
      <c r="C170" s="94">
        <v>2329.0963500000003</v>
      </c>
      <c r="D170" s="95">
        <v>47715</v>
      </c>
    </row>
    <row r="171" spans="2:4">
      <c r="B171" t="s">
        <v>4052</v>
      </c>
      <c r="C171" s="94">
        <v>4545.7607630000002</v>
      </c>
      <c r="D171" s="95">
        <v>47715</v>
      </c>
    </row>
    <row r="172" spans="2:4">
      <c r="B172" t="s">
        <v>4111</v>
      </c>
      <c r="C172" s="94">
        <v>133.11654970500001</v>
      </c>
      <c r="D172" s="95">
        <v>47715</v>
      </c>
    </row>
    <row r="173" spans="2:4">
      <c r="B173" t="s">
        <v>4068</v>
      </c>
      <c r="C173" s="94">
        <v>3120.5023000000001</v>
      </c>
      <c r="D173" s="95">
        <v>47735</v>
      </c>
    </row>
    <row r="174" spans="2:4">
      <c r="B174" t="s">
        <v>4060</v>
      </c>
      <c r="C174" s="94">
        <v>452.10440600000004</v>
      </c>
      <c r="D174" s="95">
        <v>47756</v>
      </c>
    </row>
    <row r="175" spans="2:4">
      <c r="B175" t="s">
        <v>4110</v>
      </c>
      <c r="C175" s="94">
        <v>3880.0522703231172</v>
      </c>
      <c r="D175" s="95">
        <v>47832</v>
      </c>
    </row>
    <row r="176" spans="2:4">
      <c r="B176" t="s">
        <v>4073</v>
      </c>
      <c r="C176" s="94">
        <v>438.77406762000004</v>
      </c>
      <c r="D176" s="95">
        <v>47848</v>
      </c>
    </row>
    <row r="177" spans="2:4">
      <c r="B177" t="s">
        <v>4088</v>
      </c>
      <c r="C177" s="94">
        <v>1538.5761173168301</v>
      </c>
      <c r="D177" s="95">
        <v>47848</v>
      </c>
    </row>
    <row r="178" spans="2:4">
      <c r="B178" t="s">
        <v>2621</v>
      </c>
      <c r="C178" s="94">
        <v>705.32707710049363</v>
      </c>
      <c r="D178" s="95">
        <v>47848</v>
      </c>
    </row>
    <row r="179" spans="2:4">
      <c r="B179" t="s">
        <v>4053</v>
      </c>
      <c r="C179" s="94">
        <v>1877.2269199096502</v>
      </c>
      <c r="D179" s="95">
        <v>47849</v>
      </c>
    </row>
    <row r="180" spans="2:4">
      <c r="B180" t="s">
        <v>4117</v>
      </c>
      <c r="C180" s="94">
        <v>6381.5578456900012</v>
      </c>
      <c r="D180" s="95">
        <v>47927</v>
      </c>
    </row>
    <row r="181" spans="2:4">
      <c r="B181" t="s">
        <v>2573</v>
      </c>
      <c r="C181" s="94">
        <v>5733.49087428858</v>
      </c>
      <c r="D181" s="95">
        <v>47937</v>
      </c>
    </row>
    <row r="182" spans="2:4">
      <c r="B182" t="s">
        <v>4070</v>
      </c>
      <c r="C182" s="94">
        <v>1045.2738028400001</v>
      </c>
      <c r="D182" s="95">
        <v>47987</v>
      </c>
    </row>
    <row r="183" spans="2:4">
      <c r="B183" t="s">
        <v>4015</v>
      </c>
      <c r="C183" s="94">
        <v>892.73831657000005</v>
      </c>
      <c r="D183" s="95">
        <v>47992</v>
      </c>
    </row>
    <row r="184" spans="2:4">
      <c r="B184" t="s">
        <v>4033</v>
      </c>
      <c r="C184" s="94">
        <v>1097.568</v>
      </c>
      <c r="D184" s="95">
        <v>48004</v>
      </c>
    </row>
    <row r="185" spans="2:4">
      <c r="B185" t="s">
        <v>4077</v>
      </c>
      <c r="C185" s="94">
        <v>332.15641589969999</v>
      </c>
      <c r="D185" s="95">
        <v>48029</v>
      </c>
    </row>
    <row r="186" spans="2:4">
      <c r="B186" t="s">
        <v>4074</v>
      </c>
      <c r="C186" s="94">
        <v>7.4368298000000008</v>
      </c>
      <c r="D186" s="95">
        <v>48030</v>
      </c>
    </row>
    <row r="187" spans="2:4">
      <c r="B187" t="s">
        <v>2623</v>
      </c>
      <c r="C187" s="94">
        <v>1175.41317888</v>
      </c>
      <c r="D187" s="95">
        <v>48054</v>
      </c>
    </row>
    <row r="188" spans="2:4">
      <c r="B188" t="s">
        <v>4017</v>
      </c>
      <c r="C188" s="94">
        <v>140.91711257000003</v>
      </c>
      <c r="D188" s="95">
        <v>48069</v>
      </c>
    </row>
    <row r="189" spans="2:4">
      <c r="B189" t="s">
        <v>4095</v>
      </c>
      <c r="C189" s="94">
        <v>2564.7233616416406</v>
      </c>
      <c r="D189" s="95">
        <v>48121</v>
      </c>
    </row>
    <row r="190" spans="2:4">
      <c r="B190" t="s">
        <v>4096</v>
      </c>
      <c r="C190" s="94">
        <v>680.6381075631183</v>
      </c>
      <c r="D190" s="95">
        <v>48121</v>
      </c>
    </row>
    <row r="191" spans="2:4">
      <c r="B191" t="s">
        <v>4087</v>
      </c>
      <c r="C191" s="94">
        <v>6.1809840499867494</v>
      </c>
      <c r="D191" s="95">
        <v>48122</v>
      </c>
    </row>
    <row r="192" spans="2:4">
      <c r="B192" t="s">
        <v>4084</v>
      </c>
      <c r="C192" s="94">
        <v>88.325355120000012</v>
      </c>
      <c r="D192" s="95">
        <v>48151</v>
      </c>
    </row>
    <row r="193" spans="2:4">
      <c r="B193" t="s">
        <v>4082</v>
      </c>
      <c r="C193" s="94">
        <v>1887.6094366200002</v>
      </c>
      <c r="D193" s="95">
        <v>48176</v>
      </c>
    </row>
    <row r="194" spans="2:4">
      <c r="B194" t="s">
        <v>2834</v>
      </c>
      <c r="C194" s="94">
        <v>1674.9234700436366</v>
      </c>
      <c r="D194" s="95">
        <v>48180</v>
      </c>
    </row>
    <row r="195" spans="2:4">
      <c r="B195" t="s">
        <v>4018</v>
      </c>
      <c r="C195" s="94">
        <v>172.12466452000001</v>
      </c>
      <c r="D195" s="95">
        <v>48213</v>
      </c>
    </row>
    <row r="196" spans="2:4">
      <c r="B196" t="s">
        <v>4061</v>
      </c>
      <c r="C196" s="94">
        <v>105.156886</v>
      </c>
      <c r="D196" s="95">
        <v>48213</v>
      </c>
    </row>
    <row r="197" spans="2:4">
      <c r="B197" t="s">
        <v>4101</v>
      </c>
      <c r="C197" s="94">
        <v>2027.6337132450003</v>
      </c>
      <c r="D197" s="95">
        <v>48234</v>
      </c>
    </row>
    <row r="198" spans="2:4">
      <c r="B198" t="s">
        <v>4054</v>
      </c>
      <c r="C198" s="94">
        <v>579.34189300000003</v>
      </c>
      <c r="D198" s="95">
        <v>48268</v>
      </c>
    </row>
    <row r="199" spans="2:4">
      <c r="B199" t="s">
        <v>4093</v>
      </c>
      <c r="C199" s="94">
        <v>367.74299999999999</v>
      </c>
      <c r="D199" s="95">
        <v>48294</v>
      </c>
    </row>
    <row r="200" spans="2:4">
      <c r="B200" t="s">
        <v>4097</v>
      </c>
      <c r="C200" s="94">
        <v>79.879843864349994</v>
      </c>
      <c r="D200" s="95">
        <v>48319</v>
      </c>
    </row>
    <row r="201" spans="2:4">
      <c r="B201" t="s">
        <v>4099</v>
      </c>
      <c r="C201" s="94">
        <v>2904.274821863024</v>
      </c>
      <c r="D201" s="95">
        <v>48332</v>
      </c>
    </row>
    <row r="202" spans="2:4">
      <c r="B202" t="s">
        <v>4105</v>
      </c>
      <c r="C202" s="94">
        <v>3103.5424990000001</v>
      </c>
      <c r="D202" s="95">
        <v>48365</v>
      </c>
    </row>
    <row r="203" spans="2:4">
      <c r="B203" t="s">
        <v>4102</v>
      </c>
      <c r="C203" s="94">
        <v>1771.1096715000001</v>
      </c>
      <c r="D203" s="95">
        <v>48366</v>
      </c>
    </row>
    <row r="204" spans="2:4">
      <c r="B204" t="s">
        <v>4106</v>
      </c>
      <c r="C204" s="94">
        <v>1992.5422175726808</v>
      </c>
      <c r="D204" s="95">
        <v>48395</v>
      </c>
    </row>
    <row r="205" spans="2:4">
      <c r="B205" t="s">
        <v>2569</v>
      </c>
      <c r="C205" s="94">
        <v>946.45734790278846</v>
      </c>
      <c r="D205" s="95">
        <v>48395</v>
      </c>
    </row>
    <row r="206" spans="2:4">
      <c r="B206" t="s">
        <v>4044</v>
      </c>
      <c r="C206" s="94">
        <v>1915.86400155</v>
      </c>
      <c r="D206" s="95">
        <v>48446</v>
      </c>
    </row>
    <row r="207" spans="2:4">
      <c r="B207" t="s">
        <v>4050</v>
      </c>
      <c r="C207" s="94">
        <v>16.848172000000002</v>
      </c>
      <c r="D207" s="95">
        <v>48446</v>
      </c>
    </row>
    <row r="208" spans="2:4">
      <c r="B208" t="s">
        <v>2631</v>
      </c>
      <c r="C208" s="94">
        <v>189.43918600000001</v>
      </c>
      <c r="D208" s="95">
        <v>48466</v>
      </c>
    </row>
    <row r="209" spans="2:4">
      <c r="B209" t="s">
        <v>2629</v>
      </c>
      <c r="C209" s="94">
        <v>258.15245850000002</v>
      </c>
      <c r="D209" s="95">
        <v>48466</v>
      </c>
    </row>
    <row r="210" spans="2:4">
      <c r="B210" t="s">
        <v>4115</v>
      </c>
      <c r="C210" s="94">
        <v>4107.0769406260761</v>
      </c>
      <c r="D210" s="95">
        <v>48669</v>
      </c>
    </row>
    <row r="211" spans="2:4">
      <c r="B211" t="s">
        <v>4118</v>
      </c>
      <c r="C211" s="94">
        <v>6394.6250986767427</v>
      </c>
      <c r="D211" s="95">
        <v>48693</v>
      </c>
    </row>
    <row r="212" spans="2:4">
      <c r="B212" t="s">
        <v>4013</v>
      </c>
      <c r="C212" s="94">
        <v>173.68763701999998</v>
      </c>
      <c r="D212" s="95">
        <v>48723</v>
      </c>
    </row>
    <row r="213" spans="2:4">
      <c r="B213" t="s">
        <v>4113</v>
      </c>
      <c r="C213" s="94">
        <v>2246.3978833152637</v>
      </c>
      <c r="D213" s="95">
        <v>48757</v>
      </c>
    </row>
    <row r="214" spans="2:4">
      <c r="B214" t="s">
        <v>4119</v>
      </c>
      <c r="C214" s="94">
        <v>2839.6951966770553</v>
      </c>
      <c r="D214" s="95">
        <v>48760</v>
      </c>
    </row>
    <row r="215" spans="2:4">
      <c r="B215" t="s">
        <v>4107</v>
      </c>
      <c r="C215" s="94">
        <v>2052.719818</v>
      </c>
      <c r="D215" s="95">
        <v>48914</v>
      </c>
    </row>
    <row r="216" spans="2:4">
      <c r="B216" t="s">
        <v>4071</v>
      </c>
      <c r="C216" s="94">
        <v>947.20555444000013</v>
      </c>
      <c r="D216" s="95">
        <v>48942</v>
      </c>
    </row>
    <row r="217" spans="2:4">
      <c r="B217" t="s">
        <v>4083</v>
      </c>
      <c r="C217" s="94">
        <v>688.83578838999995</v>
      </c>
      <c r="D217" s="95">
        <v>48942</v>
      </c>
    </row>
    <row r="218" spans="2:4">
      <c r="B218" t="s">
        <v>2504</v>
      </c>
      <c r="C218" s="94">
        <v>3301.119502</v>
      </c>
      <c r="D218" s="95">
        <v>49405</v>
      </c>
    </row>
    <row r="219" spans="2:4">
      <c r="B219" t="s">
        <v>4098</v>
      </c>
      <c r="C219" s="94">
        <v>2353.4281757700005</v>
      </c>
      <c r="D219" s="95">
        <v>49427</v>
      </c>
    </row>
    <row r="220" spans="2:4">
      <c r="B220" t="s">
        <v>4005</v>
      </c>
      <c r="C220" s="94">
        <v>2780.40726024688</v>
      </c>
      <c r="D220" s="95">
        <v>50041</v>
      </c>
    </row>
    <row r="221" spans="2:4">
      <c r="B221" t="s">
        <v>3991</v>
      </c>
      <c r="C221" s="94">
        <v>1536.5597923800001</v>
      </c>
      <c r="D221" s="95">
        <v>50586</v>
      </c>
    </row>
    <row r="222" spans="2:4">
      <c r="B222" t="s">
        <v>4065</v>
      </c>
      <c r="C222" s="94">
        <v>3795.8259135600001</v>
      </c>
      <c r="D222" s="95">
        <v>50586</v>
      </c>
    </row>
    <row r="223" spans="2:4">
      <c r="B223" t="s">
        <v>4080</v>
      </c>
      <c r="C223" s="94">
        <v>0.67525000000000002</v>
      </c>
      <c r="D223" s="95">
        <v>50586</v>
      </c>
    </row>
    <row r="224" spans="2:4">
      <c r="B224" t="s">
        <v>4104</v>
      </c>
      <c r="C224" s="94">
        <v>811.98975760974326</v>
      </c>
      <c r="D224" s="95">
        <v>50586</v>
      </c>
    </row>
    <row r="225" spans="2:4">
      <c r="B225" t="s">
        <v>4116</v>
      </c>
      <c r="C225" s="94">
        <v>2008.5591709999999</v>
      </c>
      <c r="D225" s="95">
        <v>50586</v>
      </c>
    </row>
    <row r="226" spans="2:4">
      <c r="B226"/>
      <c r="C226" s="77"/>
    </row>
    <row r="228" spans="2:4">
      <c r="B228"/>
      <c r="C228" s="94"/>
      <c r="D228" s="96"/>
    </row>
    <row r="229" spans="2:4">
      <c r="B229"/>
      <c r="C229" s="94"/>
      <c r="D229" s="96"/>
    </row>
  </sheetData>
  <sortState xmlns:xlrd2="http://schemas.microsoft.com/office/spreadsheetml/2017/richdata2" ref="A66:BI275">
    <sortCondition ref="D66:D275"/>
  </sortState>
  <mergeCells count="1">
    <mergeCell ref="B7:D7"/>
  </mergeCells>
  <dataValidations count="1">
    <dataValidation allowBlank="1" showInputMessage="1" showErrorMessage="1" sqref="B230:D1048576 E68:XFD1048576 A1:XFD67 A68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s="87">
        <v>45106</v>
      </c>
    </row>
    <row r="2" spans="2:18">
      <c r="B2" s="2" t="s">
        <v>1</v>
      </c>
      <c r="C2" s="12" t="s">
        <v>3909</v>
      </c>
    </row>
    <row r="3" spans="2:18">
      <c r="B3" s="2" t="s">
        <v>2</v>
      </c>
      <c r="C3" s="26" t="s">
        <v>3910</v>
      </c>
    </row>
    <row r="4" spans="2:18">
      <c r="B4" s="2" t="s">
        <v>3</v>
      </c>
      <c r="C4" s="88" t="s">
        <v>197</v>
      </c>
    </row>
    <row r="5" spans="2:18">
      <c r="B5" s="2"/>
    </row>
    <row r="7" spans="2:18" ht="26.25" customHeight="1">
      <c r="B7" s="115" t="s">
        <v>173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341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213</v>
      </c>
      <c r="C14" t="s">
        <v>213</v>
      </c>
      <c r="D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263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213</v>
      </c>
      <c r="C16" t="s">
        <v>213</v>
      </c>
      <c r="D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342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E18" t="s">
        <v>213</v>
      </c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939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E20" t="s">
        <v>213</v>
      </c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343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344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237</v>
      </c>
      <c r="D26" s="16"/>
    </row>
    <row r="27" spans="2:16">
      <c r="B27" t="s">
        <v>337</v>
      </c>
      <c r="D27" s="16"/>
    </row>
    <row r="28" spans="2:16">
      <c r="B28" t="s">
        <v>339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s="87">
        <v>45106</v>
      </c>
    </row>
    <row r="2" spans="2:18">
      <c r="B2" s="2" t="s">
        <v>1</v>
      </c>
      <c r="C2" s="12" t="s">
        <v>3909</v>
      </c>
    </row>
    <row r="3" spans="2:18">
      <c r="B3" s="2" t="s">
        <v>2</v>
      </c>
      <c r="C3" s="26" t="s">
        <v>3910</v>
      </c>
    </row>
    <row r="4" spans="2:18">
      <c r="B4" s="2" t="s">
        <v>3</v>
      </c>
      <c r="C4" s="88" t="s">
        <v>197</v>
      </c>
    </row>
    <row r="5" spans="2:18">
      <c r="B5" s="2"/>
    </row>
    <row r="7" spans="2:18" ht="26.25" customHeight="1">
      <c r="B7" s="115" t="s">
        <v>177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2216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213</v>
      </c>
      <c r="C14" t="s">
        <v>213</v>
      </c>
      <c r="D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2217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213</v>
      </c>
      <c r="C16" t="s">
        <v>213</v>
      </c>
      <c r="D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342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E18" t="s">
        <v>213</v>
      </c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939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E20" t="s">
        <v>213</v>
      </c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343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344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237</v>
      </c>
      <c r="D26" s="16"/>
    </row>
    <row r="27" spans="2:16">
      <c r="B27" t="s">
        <v>337</v>
      </c>
      <c r="D27" s="16"/>
    </row>
    <row r="28" spans="2:16">
      <c r="B28" t="s">
        <v>339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F24" sqref="F2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s="87">
        <v>45106</v>
      </c>
    </row>
    <row r="2" spans="2:53">
      <c r="B2" s="2" t="s">
        <v>1</v>
      </c>
      <c r="C2" s="12" t="s">
        <v>3909</v>
      </c>
    </row>
    <row r="3" spans="2:53">
      <c r="B3" s="2" t="s">
        <v>2</v>
      </c>
      <c r="C3" s="26" t="s">
        <v>3910</v>
      </c>
    </row>
    <row r="4" spans="2:53">
      <c r="B4" s="2" t="s">
        <v>3</v>
      </c>
      <c r="C4" s="88" t="s">
        <v>197</v>
      </c>
    </row>
    <row r="6" spans="2:53" ht="21.7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</row>
    <row r="7" spans="2:53" ht="27.75" customHeight="1">
      <c r="B7" s="110" t="s">
        <v>69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5.97</v>
      </c>
      <c r="I11" s="7"/>
      <c r="J11" s="7"/>
      <c r="K11" s="76">
        <v>3.0700000000000002E-2</v>
      </c>
      <c r="L11" s="75">
        <v>311923700.63999999</v>
      </c>
      <c r="M11" s="7"/>
      <c r="N11" s="75">
        <v>0</v>
      </c>
      <c r="O11" s="75">
        <v>295084.4666260106</v>
      </c>
      <c r="P11" s="7"/>
      <c r="Q11" s="76">
        <v>1</v>
      </c>
      <c r="R11" s="76">
        <v>0.11310000000000001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205</v>
      </c>
      <c r="C12" s="16"/>
      <c r="D12" s="16"/>
      <c r="H12" s="81">
        <v>5.95</v>
      </c>
      <c r="K12" s="80">
        <v>3.0700000000000002E-2</v>
      </c>
      <c r="L12" s="81">
        <v>311797804.60000002</v>
      </c>
      <c r="N12" s="81">
        <v>0</v>
      </c>
      <c r="O12" s="81">
        <v>294704.16522158898</v>
      </c>
      <c r="Q12" s="80">
        <v>0.99870000000000003</v>
      </c>
      <c r="R12" s="80">
        <v>0.113</v>
      </c>
    </row>
    <row r="13" spans="2:53">
      <c r="B13" s="79" t="s">
        <v>238</v>
      </c>
      <c r="C13" s="16"/>
      <c r="D13" s="16"/>
      <c r="H13" s="81">
        <v>5.09</v>
      </c>
      <c r="K13" s="80">
        <v>1.2200000000000001E-2</v>
      </c>
      <c r="L13" s="81">
        <v>93691592.25</v>
      </c>
      <c r="N13" s="81">
        <v>0</v>
      </c>
      <c r="O13" s="81">
        <v>103640.359281533</v>
      </c>
      <c r="Q13" s="80">
        <v>0.35120000000000001</v>
      </c>
      <c r="R13" s="80">
        <v>3.9699999999999999E-2</v>
      </c>
    </row>
    <row r="14" spans="2:53">
      <c r="B14" s="79" t="s">
        <v>239</v>
      </c>
      <c r="C14" s="16"/>
      <c r="D14" s="16"/>
      <c r="H14" s="81">
        <v>5.09</v>
      </c>
      <c r="K14" s="80">
        <v>1.2200000000000001E-2</v>
      </c>
      <c r="L14" s="81">
        <v>93691592.25</v>
      </c>
      <c r="N14" s="81">
        <v>0</v>
      </c>
      <c r="O14" s="81">
        <v>103640.359281533</v>
      </c>
      <c r="Q14" s="80">
        <v>0.35120000000000001</v>
      </c>
      <c r="R14" s="80">
        <v>3.9699999999999999E-2</v>
      </c>
    </row>
    <row r="15" spans="2:53">
      <c r="B15" t="s">
        <v>240</v>
      </c>
      <c r="C15" t="s">
        <v>241</v>
      </c>
      <c r="D15" t="s">
        <v>100</v>
      </c>
      <c r="E15" t="s">
        <v>242</v>
      </c>
      <c r="G15"/>
      <c r="H15" s="77">
        <v>1.05</v>
      </c>
      <c r="I15" t="s">
        <v>102</v>
      </c>
      <c r="J15" s="78">
        <v>0.04</v>
      </c>
      <c r="K15" s="78">
        <v>1.7299999999999999E-2</v>
      </c>
      <c r="L15" s="77">
        <v>6885038.2400000002</v>
      </c>
      <c r="M15" s="77">
        <v>144.80000000000001</v>
      </c>
      <c r="N15" s="77">
        <v>0</v>
      </c>
      <c r="O15" s="77">
        <v>9969.5353715199999</v>
      </c>
      <c r="P15" s="78">
        <v>5.0000000000000001E-4</v>
      </c>
      <c r="Q15" s="78">
        <v>3.3799999999999997E-2</v>
      </c>
      <c r="R15" s="78">
        <v>3.8E-3</v>
      </c>
    </row>
    <row r="16" spans="2:53">
      <c r="B16" t="s">
        <v>243</v>
      </c>
      <c r="C16" t="s">
        <v>244</v>
      </c>
      <c r="D16" t="s">
        <v>100</v>
      </c>
      <c r="E16" t="s">
        <v>242</v>
      </c>
      <c r="G16"/>
      <c r="H16" s="77">
        <v>3.88</v>
      </c>
      <c r="I16" t="s">
        <v>102</v>
      </c>
      <c r="J16" s="78">
        <v>7.4999999999999997E-3</v>
      </c>
      <c r="K16" s="78">
        <v>1.1299999999999999E-2</v>
      </c>
      <c r="L16" s="77">
        <v>7217587.1100000003</v>
      </c>
      <c r="M16" s="77">
        <v>110.14</v>
      </c>
      <c r="N16" s="77">
        <v>0</v>
      </c>
      <c r="O16" s="77">
        <v>7949.4504429540002</v>
      </c>
      <c r="P16" s="78">
        <v>2.9999999999999997E-4</v>
      </c>
      <c r="Q16" s="78">
        <v>2.69E-2</v>
      </c>
      <c r="R16" s="78">
        <v>3.0000000000000001E-3</v>
      </c>
    </row>
    <row r="17" spans="2:18">
      <c r="B17" t="s">
        <v>245</v>
      </c>
      <c r="C17" t="s">
        <v>246</v>
      </c>
      <c r="D17" t="s">
        <v>100</v>
      </c>
      <c r="E17" t="s">
        <v>242</v>
      </c>
      <c r="G17"/>
      <c r="H17" s="77">
        <v>19.739999999999998</v>
      </c>
      <c r="I17" t="s">
        <v>102</v>
      </c>
      <c r="J17" s="78">
        <v>0.01</v>
      </c>
      <c r="K17" s="78">
        <v>1.2E-2</v>
      </c>
      <c r="L17" s="77">
        <v>722128.8</v>
      </c>
      <c r="M17" s="77">
        <v>107.34</v>
      </c>
      <c r="N17" s="77">
        <v>0</v>
      </c>
      <c r="O17" s="77">
        <v>775.13305391999995</v>
      </c>
      <c r="P17" s="78">
        <v>0</v>
      </c>
      <c r="Q17" s="78">
        <v>2.5999999999999999E-3</v>
      </c>
      <c r="R17" s="78">
        <v>2.9999999999999997E-4</v>
      </c>
    </row>
    <row r="18" spans="2:18">
      <c r="B18" t="s">
        <v>247</v>
      </c>
      <c r="C18" t="s">
        <v>248</v>
      </c>
      <c r="D18" t="s">
        <v>100</v>
      </c>
      <c r="E18" t="s">
        <v>242</v>
      </c>
      <c r="G18"/>
      <c r="H18" s="77">
        <v>0.25</v>
      </c>
      <c r="I18" t="s">
        <v>102</v>
      </c>
      <c r="J18" s="78">
        <v>1.7500000000000002E-2</v>
      </c>
      <c r="K18" s="78">
        <v>5.3E-3</v>
      </c>
      <c r="L18" s="77">
        <v>144346.09</v>
      </c>
      <c r="M18" s="77">
        <v>114.24</v>
      </c>
      <c r="N18" s="77">
        <v>0</v>
      </c>
      <c r="O18" s="77">
        <v>164.90097321600001</v>
      </c>
      <c r="P18" s="78">
        <v>0</v>
      </c>
      <c r="Q18" s="78">
        <v>5.9999999999999995E-4</v>
      </c>
      <c r="R18" s="78">
        <v>1E-4</v>
      </c>
    </row>
    <row r="19" spans="2:18">
      <c r="B19" t="s">
        <v>249</v>
      </c>
      <c r="C19" t="s">
        <v>250</v>
      </c>
      <c r="D19" t="s">
        <v>100</v>
      </c>
      <c r="E19" t="s">
        <v>242</v>
      </c>
      <c r="G19"/>
      <c r="H19" s="77">
        <v>2.3199999999999998</v>
      </c>
      <c r="I19" t="s">
        <v>102</v>
      </c>
      <c r="J19" s="78">
        <v>7.4999999999999997E-3</v>
      </c>
      <c r="K19" s="78">
        <v>1.3299999999999999E-2</v>
      </c>
      <c r="L19" s="77">
        <v>15660762.5</v>
      </c>
      <c r="M19" s="77">
        <v>110.07</v>
      </c>
      <c r="N19" s="77">
        <v>0</v>
      </c>
      <c r="O19" s="77">
        <v>17237.801283749999</v>
      </c>
      <c r="P19" s="78">
        <v>6.9999999999999999E-4</v>
      </c>
      <c r="Q19" s="78">
        <v>5.8400000000000001E-2</v>
      </c>
      <c r="R19" s="78">
        <v>6.6E-3</v>
      </c>
    </row>
    <row r="20" spans="2:18">
      <c r="B20" t="s">
        <v>251</v>
      </c>
      <c r="C20" t="s">
        <v>252</v>
      </c>
      <c r="D20" t="s">
        <v>100</v>
      </c>
      <c r="E20" t="s">
        <v>242</v>
      </c>
      <c r="G20"/>
      <c r="H20" s="77">
        <v>8.39</v>
      </c>
      <c r="I20" t="s">
        <v>102</v>
      </c>
      <c r="J20" s="78">
        <v>1E-3</v>
      </c>
      <c r="K20" s="78">
        <v>1.06E-2</v>
      </c>
      <c r="L20" s="77">
        <v>16241681.039999999</v>
      </c>
      <c r="M20" s="77">
        <v>102.15</v>
      </c>
      <c r="N20" s="77">
        <v>0</v>
      </c>
      <c r="O20" s="77">
        <v>16590.87718236</v>
      </c>
      <c r="P20" s="78">
        <v>8.9999999999999998E-4</v>
      </c>
      <c r="Q20" s="78">
        <v>5.62E-2</v>
      </c>
      <c r="R20" s="78">
        <v>6.4000000000000003E-3</v>
      </c>
    </row>
    <row r="21" spans="2:18">
      <c r="B21" t="s">
        <v>253</v>
      </c>
      <c r="C21" t="s">
        <v>254</v>
      </c>
      <c r="D21" t="s">
        <v>100</v>
      </c>
      <c r="E21" t="s">
        <v>242</v>
      </c>
      <c r="G21"/>
      <c r="H21" s="77">
        <v>26.24</v>
      </c>
      <c r="I21" t="s">
        <v>102</v>
      </c>
      <c r="J21" s="78">
        <v>5.0000000000000001E-3</v>
      </c>
      <c r="K21" s="78">
        <v>1.24E-2</v>
      </c>
      <c r="L21" s="77">
        <v>2453429.42</v>
      </c>
      <c r="M21" s="77">
        <v>91.36</v>
      </c>
      <c r="N21" s="77">
        <v>0</v>
      </c>
      <c r="O21" s="77">
        <v>2241.4531181120001</v>
      </c>
      <c r="P21" s="78">
        <v>2.0000000000000001E-4</v>
      </c>
      <c r="Q21" s="78">
        <v>7.6E-3</v>
      </c>
      <c r="R21" s="78">
        <v>8.9999999999999998E-4</v>
      </c>
    </row>
    <row r="22" spans="2:18">
      <c r="B22" t="s">
        <v>255</v>
      </c>
      <c r="C22" t="s">
        <v>256</v>
      </c>
      <c r="D22" t="s">
        <v>100</v>
      </c>
      <c r="E22" t="s">
        <v>242</v>
      </c>
      <c r="G22"/>
      <c r="H22" s="77">
        <v>14.76</v>
      </c>
      <c r="I22" t="s">
        <v>102</v>
      </c>
      <c r="J22" s="78">
        <v>2.75E-2</v>
      </c>
      <c r="K22" s="78">
        <v>1.11E-2</v>
      </c>
      <c r="L22" s="77">
        <v>1292827.57</v>
      </c>
      <c r="M22" s="77">
        <v>152.87</v>
      </c>
      <c r="N22" s="77">
        <v>0</v>
      </c>
      <c r="O22" s="77">
        <v>1976.3455062590001</v>
      </c>
      <c r="P22" s="78">
        <v>1E-4</v>
      </c>
      <c r="Q22" s="78">
        <v>6.7000000000000002E-3</v>
      </c>
      <c r="R22" s="78">
        <v>8.0000000000000004E-4</v>
      </c>
    </row>
    <row r="23" spans="2:18">
      <c r="B23" t="s">
        <v>257</v>
      </c>
      <c r="C23" t="s">
        <v>258</v>
      </c>
      <c r="D23" t="s">
        <v>100</v>
      </c>
      <c r="E23" t="s">
        <v>242</v>
      </c>
      <c r="G23"/>
      <c r="H23" s="77">
        <v>10.74</v>
      </c>
      <c r="I23" t="s">
        <v>102</v>
      </c>
      <c r="J23" s="78">
        <v>0.04</v>
      </c>
      <c r="K23" s="78">
        <v>1.03E-2</v>
      </c>
      <c r="L23" s="77">
        <v>867927.48</v>
      </c>
      <c r="M23" s="77">
        <v>178.82</v>
      </c>
      <c r="N23" s="77">
        <v>0</v>
      </c>
      <c r="O23" s="77">
        <v>1552.0279197360001</v>
      </c>
      <c r="P23" s="78">
        <v>1E-4</v>
      </c>
      <c r="Q23" s="78">
        <v>5.3E-3</v>
      </c>
      <c r="R23" s="78">
        <v>5.9999999999999995E-4</v>
      </c>
    </row>
    <row r="24" spans="2:18">
      <c r="B24" t="s">
        <v>259</v>
      </c>
      <c r="C24" t="s">
        <v>260</v>
      </c>
      <c r="D24" t="s">
        <v>100</v>
      </c>
      <c r="E24" t="s">
        <v>242</v>
      </c>
      <c r="G24"/>
      <c r="H24" s="77">
        <v>5.85</v>
      </c>
      <c r="I24" t="s">
        <v>102</v>
      </c>
      <c r="J24" s="78">
        <v>5.0000000000000001E-3</v>
      </c>
      <c r="K24" s="78">
        <v>1.0500000000000001E-2</v>
      </c>
      <c r="L24" s="77">
        <v>16114249.789999999</v>
      </c>
      <c r="M24" s="77">
        <v>107.14</v>
      </c>
      <c r="N24" s="77">
        <v>0</v>
      </c>
      <c r="O24" s="77">
        <v>17264.807225005999</v>
      </c>
      <c r="P24" s="78">
        <v>8.0000000000000004E-4</v>
      </c>
      <c r="Q24" s="78">
        <v>5.8500000000000003E-2</v>
      </c>
      <c r="R24" s="78">
        <v>6.6E-3</v>
      </c>
    </row>
    <row r="25" spans="2:18">
      <c r="B25" t="s">
        <v>261</v>
      </c>
      <c r="C25" t="s">
        <v>262</v>
      </c>
      <c r="D25" t="s">
        <v>100</v>
      </c>
      <c r="E25" t="s">
        <v>242</v>
      </c>
      <c r="G25"/>
      <c r="H25" s="77">
        <v>3.08</v>
      </c>
      <c r="I25" t="s">
        <v>102</v>
      </c>
      <c r="J25" s="78">
        <v>1E-3</v>
      </c>
      <c r="K25" s="78">
        <v>1.2E-2</v>
      </c>
      <c r="L25" s="77">
        <v>26091614.210000001</v>
      </c>
      <c r="M25" s="77">
        <v>107</v>
      </c>
      <c r="N25" s="77">
        <v>0</v>
      </c>
      <c r="O25" s="77">
        <v>27918.0272047</v>
      </c>
      <c r="P25" s="78">
        <v>1.4E-3</v>
      </c>
      <c r="Q25" s="78">
        <v>9.4600000000000004E-2</v>
      </c>
      <c r="R25" s="78">
        <v>1.0699999999999999E-2</v>
      </c>
    </row>
    <row r="26" spans="2:18">
      <c r="B26" s="79" t="s">
        <v>263</v>
      </c>
      <c r="C26" s="16"/>
      <c r="D26" s="16"/>
      <c r="H26" s="81">
        <v>6.42</v>
      </c>
      <c r="K26" s="80">
        <v>4.07E-2</v>
      </c>
      <c r="L26" s="81">
        <v>218106212.34999999</v>
      </c>
      <c r="N26" s="81">
        <v>0</v>
      </c>
      <c r="O26" s="81">
        <v>191063.80594005599</v>
      </c>
      <c r="Q26" s="80">
        <v>0.64749999999999996</v>
      </c>
      <c r="R26" s="80">
        <v>7.3200000000000001E-2</v>
      </c>
    </row>
    <row r="27" spans="2:18">
      <c r="B27" s="79" t="s">
        <v>264</v>
      </c>
      <c r="C27" s="16"/>
      <c r="D27" s="16"/>
      <c r="H27" s="81">
        <v>0.66</v>
      </c>
      <c r="K27" s="80">
        <v>4.8099999999999997E-2</v>
      </c>
      <c r="L27" s="81">
        <v>48199282.990000002</v>
      </c>
      <c r="N27" s="81">
        <v>0</v>
      </c>
      <c r="O27" s="81">
        <v>46714.643837035997</v>
      </c>
      <c r="Q27" s="80">
        <v>0.1583</v>
      </c>
      <c r="R27" s="80">
        <v>1.7899999999999999E-2</v>
      </c>
    </row>
    <row r="28" spans="2:18">
      <c r="B28" t="s">
        <v>265</v>
      </c>
      <c r="C28" t="s">
        <v>266</v>
      </c>
      <c r="D28" t="s">
        <v>100</v>
      </c>
      <c r="E28" t="s">
        <v>242</v>
      </c>
      <c r="G28"/>
      <c r="H28" s="77">
        <v>0.76</v>
      </c>
      <c r="I28" t="s">
        <v>102</v>
      </c>
      <c r="J28" s="78">
        <v>0</v>
      </c>
      <c r="K28" s="78">
        <v>4.82E-2</v>
      </c>
      <c r="L28" s="77">
        <v>5064317.95</v>
      </c>
      <c r="M28" s="77">
        <v>96.48</v>
      </c>
      <c r="N28" s="77">
        <v>0</v>
      </c>
      <c r="O28" s="77">
        <v>4886.0539581599996</v>
      </c>
      <c r="P28" s="78">
        <v>2.9999999999999997E-4</v>
      </c>
      <c r="Q28" s="78">
        <v>1.66E-2</v>
      </c>
      <c r="R28" s="78">
        <v>1.9E-3</v>
      </c>
    </row>
    <row r="29" spans="2:18">
      <c r="B29" t="s">
        <v>268</v>
      </c>
      <c r="C29" t="s">
        <v>269</v>
      </c>
      <c r="D29" t="s">
        <v>100</v>
      </c>
      <c r="E29" t="s">
        <v>242</v>
      </c>
      <c r="G29"/>
      <c r="H29" s="77">
        <v>0.28000000000000003</v>
      </c>
      <c r="I29" t="s">
        <v>102</v>
      </c>
      <c r="J29" s="78">
        <v>0</v>
      </c>
      <c r="K29" s="78">
        <v>4.6699999999999998E-2</v>
      </c>
      <c r="L29" s="77">
        <v>224546.03</v>
      </c>
      <c r="M29" s="77">
        <v>98.72</v>
      </c>
      <c r="N29" s="77">
        <v>0</v>
      </c>
      <c r="O29" s="77">
        <v>221.67184081600001</v>
      </c>
      <c r="P29" s="78">
        <v>0</v>
      </c>
      <c r="Q29" s="78">
        <v>8.0000000000000004E-4</v>
      </c>
      <c r="R29" s="78">
        <v>1E-4</v>
      </c>
    </row>
    <row r="30" spans="2:18">
      <c r="B30" t="s">
        <v>270</v>
      </c>
      <c r="C30" t="s">
        <v>271</v>
      </c>
      <c r="D30" t="s">
        <v>100</v>
      </c>
      <c r="E30" t="s">
        <v>242</v>
      </c>
      <c r="G30"/>
      <c r="H30" s="77">
        <v>0.36</v>
      </c>
      <c r="I30" t="s">
        <v>102</v>
      </c>
      <c r="J30" s="78">
        <v>0</v>
      </c>
      <c r="K30" s="78">
        <v>4.8000000000000001E-2</v>
      </c>
      <c r="L30" s="77">
        <v>112273.02</v>
      </c>
      <c r="M30" s="77">
        <v>98.33</v>
      </c>
      <c r="N30" s="77">
        <v>0</v>
      </c>
      <c r="O30" s="77">
        <v>110.398060566</v>
      </c>
      <c r="P30" s="78">
        <v>0</v>
      </c>
      <c r="Q30" s="78">
        <v>4.0000000000000002E-4</v>
      </c>
      <c r="R30" s="78">
        <v>0</v>
      </c>
    </row>
    <row r="31" spans="2:18">
      <c r="B31" t="s">
        <v>272</v>
      </c>
      <c r="C31" t="s">
        <v>273</v>
      </c>
      <c r="D31" t="s">
        <v>100</v>
      </c>
      <c r="E31" t="s">
        <v>242</v>
      </c>
      <c r="G31"/>
      <c r="H31" s="77">
        <v>0.51</v>
      </c>
      <c r="I31" t="s">
        <v>102</v>
      </c>
      <c r="J31" s="78">
        <v>0</v>
      </c>
      <c r="K31" s="78">
        <v>4.7899999999999998E-2</v>
      </c>
      <c r="L31" s="77">
        <v>6891248.3099999996</v>
      </c>
      <c r="M31" s="77">
        <v>97.63</v>
      </c>
      <c r="N31" s="77">
        <v>0</v>
      </c>
      <c r="O31" s="77">
        <v>6727.925725053</v>
      </c>
      <c r="P31" s="78">
        <v>2.0000000000000001E-4</v>
      </c>
      <c r="Q31" s="78">
        <v>2.2800000000000001E-2</v>
      </c>
      <c r="R31" s="78">
        <v>2.5999999999999999E-3</v>
      </c>
    </row>
    <row r="32" spans="2:18">
      <c r="B32" t="s">
        <v>275</v>
      </c>
      <c r="C32" t="s">
        <v>276</v>
      </c>
      <c r="D32" t="s">
        <v>100</v>
      </c>
      <c r="E32" t="s">
        <v>242</v>
      </c>
      <c r="G32"/>
      <c r="H32" s="77">
        <v>0.61</v>
      </c>
      <c r="I32" t="s">
        <v>102</v>
      </c>
      <c r="J32" s="78">
        <v>0</v>
      </c>
      <c r="K32" s="78">
        <v>4.8000000000000001E-2</v>
      </c>
      <c r="L32" s="77">
        <v>7246147</v>
      </c>
      <c r="M32" s="77">
        <v>97.19</v>
      </c>
      <c r="N32" s="77">
        <v>0</v>
      </c>
      <c r="O32" s="77">
        <v>7042.5302693000003</v>
      </c>
      <c r="P32" s="78">
        <v>2.0000000000000001E-4</v>
      </c>
      <c r="Q32" s="78">
        <v>2.3900000000000001E-2</v>
      </c>
      <c r="R32" s="78">
        <v>2.7000000000000001E-3</v>
      </c>
    </row>
    <row r="33" spans="2:18">
      <c r="B33" t="s">
        <v>278</v>
      </c>
      <c r="C33" t="s">
        <v>279</v>
      </c>
      <c r="D33" t="s">
        <v>100</v>
      </c>
      <c r="E33" t="s">
        <v>242</v>
      </c>
      <c r="G33"/>
      <c r="H33" s="77">
        <v>0.68</v>
      </c>
      <c r="I33" t="s">
        <v>102</v>
      </c>
      <c r="J33" s="78">
        <v>0</v>
      </c>
      <c r="K33" s="78">
        <v>4.8500000000000001E-2</v>
      </c>
      <c r="L33" s="77">
        <v>9374621.7100000009</v>
      </c>
      <c r="M33" s="77">
        <v>96.81</v>
      </c>
      <c r="N33" s="77">
        <v>0</v>
      </c>
      <c r="O33" s="77">
        <v>9075.5712774509993</v>
      </c>
      <c r="P33" s="78">
        <v>2.9999999999999997E-4</v>
      </c>
      <c r="Q33" s="78">
        <v>3.0800000000000001E-2</v>
      </c>
      <c r="R33" s="78">
        <v>3.5000000000000001E-3</v>
      </c>
    </row>
    <row r="34" spans="2:18">
      <c r="B34" t="s">
        <v>281</v>
      </c>
      <c r="C34" t="s">
        <v>282</v>
      </c>
      <c r="D34" t="s">
        <v>100</v>
      </c>
      <c r="E34" t="s">
        <v>242</v>
      </c>
      <c r="G34"/>
      <c r="H34" s="77">
        <v>0.44</v>
      </c>
      <c r="I34" t="s">
        <v>102</v>
      </c>
      <c r="J34" s="78">
        <v>0</v>
      </c>
      <c r="K34" s="78">
        <v>4.7699999999999999E-2</v>
      </c>
      <c r="L34" s="77">
        <v>7704719.0599999996</v>
      </c>
      <c r="M34" s="77">
        <v>97.99</v>
      </c>
      <c r="N34" s="77">
        <v>0</v>
      </c>
      <c r="O34" s="77">
        <v>7549.8542068939996</v>
      </c>
      <c r="P34" s="78">
        <v>2.0000000000000001E-4</v>
      </c>
      <c r="Q34" s="78">
        <v>2.5600000000000001E-2</v>
      </c>
      <c r="R34" s="78">
        <v>2.8999999999999998E-3</v>
      </c>
    </row>
    <row r="35" spans="2:18">
      <c r="B35" t="s">
        <v>284</v>
      </c>
      <c r="C35" t="s">
        <v>285</v>
      </c>
      <c r="D35" t="s">
        <v>100</v>
      </c>
      <c r="E35" t="s">
        <v>242</v>
      </c>
      <c r="G35"/>
      <c r="H35" s="77">
        <v>0.86</v>
      </c>
      <c r="I35" t="s">
        <v>102</v>
      </c>
      <c r="J35" s="78">
        <v>0</v>
      </c>
      <c r="K35" s="78">
        <v>4.82E-2</v>
      </c>
      <c r="L35" s="77">
        <v>5280336.5999999996</v>
      </c>
      <c r="M35" s="77">
        <v>96.04</v>
      </c>
      <c r="N35" s="77">
        <v>0</v>
      </c>
      <c r="O35" s="77">
        <v>5071.2352706399997</v>
      </c>
      <c r="P35" s="78">
        <v>2.9999999999999997E-4</v>
      </c>
      <c r="Q35" s="78">
        <v>1.72E-2</v>
      </c>
      <c r="R35" s="78">
        <v>1.9E-3</v>
      </c>
    </row>
    <row r="36" spans="2:18">
      <c r="B36" t="s">
        <v>287</v>
      </c>
      <c r="C36" t="s">
        <v>288</v>
      </c>
      <c r="D36" t="s">
        <v>100</v>
      </c>
      <c r="E36" t="s">
        <v>242</v>
      </c>
      <c r="G36"/>
      <c r="H36" s="77">
        <v>0.93</v>
      </c>
      <c r="I36" t="s">
        <v>102</v>
      </c>
      <c r="J36" s="78">
        <v>0</v>
      </c>
      <c r="K36" s="78">
        <v>4.8399999999999999E-2</v>
      </c>
      <c r="L36" s="77">
        <v>6287288.8399999999</v>
      </c>
      <c r="M36" s="77">
        <v>95.68</v>
      </c>
      <c r="N36" s="77">
        <v>0</v>
      </c>
      <c r="O36" s="77">
        <v>6015.6779621120004</v>
      </c>
      <c r="P36" s="78">
        <v>2.9999999999999997E-4</v>
      </c>
      <c r="Q36" s="78">
        <v>2.0400000000000001E-2</v>
      </c>
      <c r="R36" s="78">
        <v>2.3E-3</v>
      </c>
    </row>
    <row r="37" spans="2:18">
      <c r="B37" t="s">
        <v>290</v>
      </c>
      <c r="C37" t="s">
        <v>291</v>
      </c>
      <c r="D37" t="s">
        <v>100</v>
      </c>
      <c r="E37" t="s">
        <v>242</v>
      </c>
      <c r="G37"/>
      <c r="H37" s="77">
        <v>0.09</v>
      </c>
      <c r="I37" t="s">
        <v>102</v>
      </c>
      <c r="J37" s="78">
        <v>0</v>
      </c>
      <c r="K37" s="78">
        <v>4.7699999999999999E-2</v>
      </c>
      <c r="L37" s="77">
        <v>13472.76</v>
      </c>
      <c r="M37" s="77">
        <v>99.58</v>
      </c>
      <c r="N37" s="77">
        <v>0</v>
      </c>
      <c r="O37" s="77">
        <v>13.416174408</v>
      </c>
      <c r="P37" s="78">
        <v>0</v>
      </c>
      <c r="Q37" s="78">
        <v>0</v>
      </c>
      <c r="R37" s="78">
        <v>0</v>
      </c>
    </row>
    <row r="38" spans="2:18">
      <c r="B38" t="s">
        <v>292</v>
      </c>
      <c r="C38" t="s">
        <v>293</v>
      </c>
      <c r="D38" t="s">
        <v>100</v>
      </c>
      <c r="E38" t="s">
        <v>242</v>
      </c>
      <c r="G38"/>
      <c r="H38" s="77">
        <v>0.19</v>
      </c>
      <c r="I38" t="s">
        <v>102</v>
      </c>
      <c r="J38" s="78">
        <v>0</v>
      </c>
      <c r="K38" s="78">
        <v>4.6300000000000001E-2</v>
      </c>
      <c r="L38" s="77">
        <v>311.70999999999998</v>
      </c>
      <c r="M38" s="77">
        <v>99.16</v>
      </c>
      <c r="N38" s="77">
        <v>0</v>
      </c>
      <c r="O38" s="77">
        <v>0.309091636</v>
      </c>
      <c r="P38" s="78">
        <v>0</v>
      </c>
      <c r="Q38" s="78">
        <v>0</v>
      </c>
      <c r="R38" s="78">
        <v>0</v>
      </c>
    </row>
    <row r="39" spans="2:18">
      <c r="B39" s="79" t="s">
        <v>294</v>
      </c>
      <c r="C39" s="16"/>
      <c r="D39" s="16"/>
      <c r="H39" s="81">
        <v>8.2799999999999994</v>
      </c>
      <c r="K39" s="80">
        <v>3.8300000000000001E-2</v>
      </c>
      <c r="L39" s="81">
        <v>169906929.36000001</v>
      </c>
      <c r="N39" s="81">
        <v>0</v>
      </c>
      <c r="O39" s="81">
        <v>144349.16210302</v>
      </c>
      <c r="Q39" s="80">
        <v>0.48920000000000002</v>
      </c>
      <c r="R39" s="80">
        <v>5.5300000000000002E-2</v>
      </c>
    </row>
    <row r="40" spans="2:18">
      <c r="B40" t="s">
        <v>295</v>
      </c>
      <c r="C40" t="s">
        <v>296</v>
      </c>
      <c r="D40" t="s">
        <v>100</v>
      </c>
      <c r="E40" t="s">
        <v>242</v>
      </c>
      <c r="G40"/>
      <c r="H40" s="77">
        <v>4.92</v>
      </c>
      <c r="I40" t="s">
        <v>102</v>
      </c>
      <c r="J40" s="78">
        <v>2.2499999999999999E-2</v>
      </c>
      <c r="K40" s="78">
        <v>3.78E-2</v>
      </c>
      <c r="L40" s="77">
        <v>22948339.73</v>
      </c>
      <c r="M40" s="77">
        <v>94.52</v>
      </c>
      <c r="N40" s="77">
        <v>0</v>
      </c>
      <c r="O40" s="77">
        <v>21690.770712795998</v>
      </c>
      <c r="P40" s="78">
        <v>1E-3</v>
      </c>
      <c r="Q40" s="78">
        <v>7.3499999999999996E-2</v>
      </c>
      <c r="R40" s="78">
        <v>8.3000000000000001E-3</v>
      </c>
    </row>
    <row r="41" spans="2:18">
      <c r="B41" t="s">
        <v>297</v>
      </c>
      <c r="C41" t="s">
        <v>298</v>
      </c>
      <c r="D41" t="s">
        <v>100</v>
      </c>
      <c r="E41" t="s">
        <v>242</v>
      </c>
      <c r="G41"/>
      <c r="H41" s="77">
        <v>2.65</v>
      </c>
      <c r="I41" t="s">
        <v>102</v>
      </c>
      <c r="J41" s="78">
        <v>5.0000000000000001E-3</v>
      </c>
      <c r="K41" s="78">
        <v>4.0800000000000003E-2</v>
      </c>
      <c r="L41" s="77">
        <v>768.85</v>
      </c>
      <c r="M41" s="77">
        <v>91.3</v>
      </c>
      <c r="N41" s="77">
        <v>0</v>
      </c>
      <c r="O41" s="77">
        <v>0.70196004999999995</v>
      </c>
      <c r="P41" s="78">
        <v>0</v>
      </c>
      <c r="Q41" s="78">
        <v>0</v>
      </c>
      <c r="R41" s="78">
        <v>0</v>
      </c>
    </row>
    <row r="42" spans="2:18">
      <c r="B42" t="s">
        <v>299</v>
      </c>
      <c r="C42" t="s">
        <v>300</v>
      </c>
      <c r="D42" t="s">
        <v>100</v>
      </c>
      <c r="E42" t="s">
        <v>242</v>
      </c>
      <c r="G42"/>
      <c r="H42" s="77">
        <v>5.18</v>
      </c>
      <c r="I42" t="s">
        <v>102</v>
      </c>
      <c r="J42" s="78">
        <v>3.7499999999999999E-2</v>
      </c>
      <c r="K42" s="78">
        <v>3.7699999999999997E-2</v>
      </c>
      <c r="L42" s="77">
        <v>7791716.6100000003</v>
      </c>
      <c r="M42" s="77">
        <v>100.65</v>
      </c>
      <c r="N42" s="77">
        <v>0</v>
      </c>
      <c r="O42" s="77">
        <v>7842.3627679649999</v>
      </c>
      <c r="P42" s="78">
        <v>1.8E-3</v>
      </c>
      <c r="Q42" s="78">
        <v>2.6599999999999999E-2</v>
      </c>
      <c r="R42" s="78">
        <v>3.0000000000000001E-3</v>
      </c>
    </row>
    <row r="43" spans="2:18">
      <c r="B43" t="s">
        <v>301</v>
      </c>
      <c r="C43" t="s">
        <v>302</v>
      </c>
      <c r="D43" t="s">
        <v>100</v>
      </c>
      <c r="E43" t="s">
        <v>242</v>
      </c>
      <c r="G43"/>
      <c r="H43" s="77">
        <v>3.63</v>
      </c>
      <c r="I43" t="s">
        <v>102</v>
      </c>
      <c r="J43" s="78">
        <v>0.02</v>
      </c>
      <c r="K43" s="78">
        <v>3.8800000000000001E-2</v>
      </c>
      <c r="L43" s="77">
        <v>8009011.5099999998</v>
      </c>
      <c r="M43" s="77">
        <v>94.05</v>
      </c>
      <c r="N43" s="77">
        <v>0</v>
      </c>
      <c r="O43" s="77">
        <v>7532.4753251550001</v>
      </c>
      <c r="P43" s="78">
        <v>4.0000000000000002E-4</v>
      </c>
      <c r="Q43" s="78">
        <v>2.5499999999999998E-2</v>
      </c>
      <c r="R43" s="78">
        <v>2.8999999999999998E-3</v>
      </c>
    </row>
    <row r="44" spans="2:18">
      <c r="B44" t="s">
        <v>303</v>
      </c>
      <c r="C44" t="s">
        <v>304</v>
      </c>
      <c r="D44" t="s">
        <v>100</v>
      </c>
      <c r="E44" t="s">
        <v>242</v>
      </c>
      <c r="G44"/>
      <c r="H44" s="77">
        <v>15.78</v>
      </c>
      <c r="I44" t="s">
        <v>102</v>
      </c>
      <c r="J44" s="78">
        <v>3.7499999999999999E-2</v>
      </c>
      <c r="K44" s="78">
        <v>4.0599999999999997E-2</v>
      </c>
      <c r="L44" s="77">
        <v>3233618.11</v>
      </c>
      <c r="M44" s="77">
        <v>96.3</v>
      </c>
      <c r="N44" s="77">
        <v>0</v>
      </c>
      <c r="O44" s="77">
        <v>3113.9742399299998</v>
      </c>
      <c r="P44" s="78">
        <v>1E-4</v>
      </c>
      <c r="Q44" s="78">
        <v>1.06E-2</v>
      </c>
      <c r="R44" s="78">
        <v>1.1999999999999999E-3</v>
      </c>
    </row>
    <row r="45" spans="2:18">
      <c r="B45" t="s">
        <v>305</v>
      </c>
      <c r="C45" t="s">
        <v>306</v>
      </c>
      <c r="D45" t="s">
        <v>100</v>
      </c>
      <c r="E45" t="s">
        <v>242</v>
      </c>
      <c r="G45"/>
      <c r="H45" s="77">
        <v>0.08</v>
      </c>
      <c r="I45" t="s">
        <v>102</v>
      </c>
      <c r="J45" s="78">
        <v>1.5E-3</v>
      </c>
      <c r="K45" s="78">
        <v>4.7E-2</v>
      </c>
      <c r="L45" s="77">
        <v>610247.67000000004</v>
      </c>
      <c r="M45" s="77">
        <v>99.76</v>
      </c>
      <c r="N45" s="77">
        <v>0</v>
      </c>
      <c r="O45" s="77">
        <v>608.78307559200005</v>
      </c>
      <c r="P45" s="78">
        <v>0</v>
      </c>
      <c r="Q45" s="78">
        <v>2.0999999999999999E-3</v>
      </c>
      <c r="R45" s="78">
        <v>2.0000000000000001E-4</v>
      </c>
    </row>
    <row r="46" spans="2:18">
      <c r="B46" t="s">
        <v>307</v>
      </c>
      <c r="C46" t="s">
        <v>308</v>
      </c>
      <c r="D46" t="s">
        <v>100</v>
      </c>
      <c r="E46" t="s">
        <v>242</v>
      </c>
      <c r="G46"/>
      <c r="H46" s="77">
        <v>2.12</v>
      </c>
      <c r="I46" t="s">
        <v>102</v>
      </c>
      <c r="J46" s="78">
        <v>1.7500000000000002E-2</v>
      </c>
      <c r="K46" s="78">
        <v>4.2000000000000003E-2</v>
      </c>
      <c r="L46" s="77">
        <v>7851.78</v>
      </c>
      <c r="M46" s="77">
        <v>96.45</v>
      </c>
      <c r="N46" s="77">
        <v>0</v>
      </c>
      <c r="O46" s="77">
        <v>7.5730418100000003</v>
      </c>
      <c r="P46" s="78">
        <v>0</v>
      </c>
      <c r="Q46" s="78">
        <v>0</v>
      </c>
      <c r="R46" s="78">
        <v>0</v>
      </c>
    </row>
    <row r="47" spans="2:18">
      <c r="B47" t="s">
        <v>309</v>
      </c>
      <c r="C47" t="s">
        <v>310</v>
      </c>
      <c r="D47" t="s">
        <v>100</v>
      </c>
      <c r="E47" t="s">
        <v>242</v>
      </c>
      <c r="G47"/>
      <c r="H47" s="77">
        <v>18.649999999999999</v>
      </c>
      <c r="I47" t="s">
        <v>102</v>
      </c>
      <c r="J47" s="78">
        <v>2.8000000000000001E-2</v>
      </c>
      <c r="K47" s="78">
        <v>4.1399999999999999E-2</v>
      </c>
      <c r="L47" s="77">
        <v>11670653.98</v>
      </c>
      <c r="M47" s="77">
        <v>78.989999999999995</v>
      </c>
      <c r="N47" s="77">
        <v>0</v>
      </c>
      <c r="O47" s="77">
        <v>9218.6495788020002</v>
      </c>
      <c r="P47" s="78">
        <v>1.6000000000000001E-3</v>
      </c>
      <c r="Q47" s="78">
        <v>3.1199999999999999E-2</v>
      </c>
      <c r="R47" s="78">
        <v>3.5000000000000001E-3</v>
      </c>
    </row>
    <row r="48" spans="2:18">
      <c r="B48" t="s">
        <v>311</v>
      </c>
      <c r="C48" t="s">
        <v>312</v>
      </c>
      <c r="D48" t="s">
        <v>100</v>
      </c>
      <c r="E48" t="s">
        <v>242</v>
      </c>
      <c r="G48"/>
      <c r="H48" s="77">
        <v>3.01</v>
      </c>
      <c r="I48" t="s">
        <v>102</v>
      </c>
      <c r="J48" s="78">
        <v>6.25E-2</v>
      </c>
      <c r="K48" s="78">
        <v>3.95E-2</v>
      </c>
      <c r="L48" s="77">
        <v>0.04</v>
      </c>
      <c r="M48" s="77">
        <v>111.17</v>
      </c>
      <c r="N48" s="77">
        <v>0</v>
      </c>
      <c r="O48" s="77">
        <v>4.4468000000000002E-5</v>
      </c>
      <c r="P48" s="78">
        <v>0</v>
      </c>
      <c r="Q48" s="78">
        <v>0</v>
      </c>
      <c r="R48" s="78">
        <v>0</v>
      </c>
    </row>
    <row r="49" spans="2:18">
      <c r="B49" t="s">
        <v>313</v>
      </c>
      <c r="C49" t="s">
        <v>314</v>
      </c>
      <c r="D49" t="s">
        <v>100</v>
      </c>
      <c r="E49" t="s">
        <v>242</v>
      </c>
      <c r="G49"/>
      <c r="H49" s="77">
        <v>0.75</v>
      </c>
      <c r="I49" t="s">
        <v>102</v>
      </c>
      <c r="J49" s="78">
        <v>3.7499999999999999E-2</v>
      </c>
      <c r="K49" s="78">
        <v>4.4900000000000002E-2</v>
      </c>
      <c r="L49" s="77">
        <v>1748.29</v>
      </c>
      <c r="M49" s="77">
        <v>100.38</v>
      </c>
      <c r="N49" s="77">
        <v>0</v>
      </c>
      <c r="O49" s="77">
        <v>1.7549335020000001</v>
      </c>
      <c r="P49" s="78">
        <v>0</v>
      </c>
      <c r="Q49" s="78">
        <v>0</v>
      </c>
      <c r="R49" s="78">
        <v>0</v>
      </c>
    </row>
    <row r="50" spans="2:18">
      <c r="B50" t="s">
        <v>315</v>
      </c>
      <c r="C50" t="s">
        <v>316</v>
      </c>
      <c r="D50" t="s">
        <v>100</v>
      </c>
      <c r="E50" t="s">
        <v>242</v>
      </c>
      <c r="G50"/>
      <c r="H50" s="77">
        <v>12.46</v>
      </c>
      <c r="I50" t="s">
        <v>102</v>
      </c>
      <c r="J50" s="78">
        <v>5.5E-2</v>
      </c>
      <c r="K50" s="78">
        <v>3.9899999999999998E-2</v>
      </c>
      <c r="L50" s="77">
        <v>830820.31</v>
      </c>
      <c r="M50" s="77">
        <v>121.8</v>
      </c>
      <c r="N50" s="77">
        <v>0</v>
      </c>
      <c r="O50" s="77">
        <v>1011.93913758</v>
      </c>
      <c r="P50" s="78">
        <v>0</v>
      </c>
      <c r="Q50" s="78">
        <v>3.3999999999999998E-3</v>
      </c>
      <c r="R50" s="78">
        <v>4.0000000000000002E-4</v>
      </c>
    </row>
    <row r="51" spans="2:18">
      <c r="B51" t="s">
        <v>317</v>
      </c>
      <c r="C51" t="s">
        <v>318</v>
      </c>
      <c r="D51" t="s">
        <v>100</v>
      </c>
      <c r="E51" t="s">
        <v>242</v>
      </c>
      <c r="G51"/>
      <c r="H51" s="77">
        <v>1.34</v>
      </c>
      <c r="I51" t="s">
        <v>102</v>
      </c>
      <c r="J51" s="78">
        <v>4.0000000000000001E-3</v>
      </c>
      <c r="K51" s="78">
        <v>4.3900000000000002E-2</v>
      </c>
      <c r="L51" s="77">
        <v>335310.96999999997</v>
      </c>
      <c r="M51" s="77">
        <v>95.18</v>
      </c>
      <c r="N51" s="77">
        <v>0</v>
      </c>
      <c r="O51" s="77">
        <v>319.14898124600001</v>
      </c>
      <c r="P51" s="78">
        <v>0</v>
      </c>
      <c r="Q51" s="78">
        <v>1.1000000000000001E-3</v>
      </c>
      <c r="R51" s="78">
        <v>1E-4</v>
      </c>
    </row>
    <row r="52" spans="2:18">
      <c r="B52" t="s">
        <v>319</v>
      </c>
      <c r="C52" t="s">
        <v>320</v>
      </c>
      <c r="D52" t="s">
        <v>100</v>
      </c>
      <c r="E52" t="s">
        <v>242</v>
      </c>
      <c r="G52"/>
      <c r="H52" s="77">
        <v>1.83</v>
      </c>
      <c r="I52" t="s">
        <v>102</v>
      </c>
      <c r="J52" s="78">
        <v>5.0000000000000001E-3</v>
      </c>
      <c r="K52" s="78">
        <v>4.3099999999999999E-2</v>
      </c>
      <c r="L52" s="77">
        <v>24914.15</v>
      </c>
      <c r="M52" s="77">
        <v>93.5</v>
      </c>
      <c r="N52" s="77">
        <v>0</v>
      </c>
      <c r="O52" s="77">
        <v>23.294730250000001</v>
      </c>
      <c r="P52" s="78">
        <v>0</v>
      </c>
      <c r="Q52" s="78">
        <v>1E-4</v>
      </c>
      <c r="R52" s="78">
        <v>0</v>
      </c>
    </row>
    <row r="53" spans="2:18">
      <c r="B53" t="s">
        <v>321</v>
      </c>
      <c r="C53" t="s">
        <v>322</v>
      </c>
      <c r="D53" t="s">
        <v>100</v>
      </c>
      <c r="E53" t="s">
        <v>242</v>
      </c>
      <c r="G53"/>
      <c r="H53" s="77">
        <v>6.53</v>
      </c>
      <c r="I53" t="s">
        <v>102</v>
      </c>
      <c r="J53" s="78">
        <v>0.01</v>
      </c>
      <c r="K53" s="78">
        <v>3.7499999999999999E-2</v>
      </c>
      <c r="L53" s="77">
        <v>33460989.09</v>
      </c>
      <c r="M53" s="77">
        <v>84.11</v>
      </c>
      <c r="N53" s="77">
        <v>0</v>
      </c>
      <c r="O53" s="77">
        <v>28144.037923599</v>
      </c>
      <c r="P53" s="78">
        <v>1.4E-3</v>
      </c>
      <c r="Q53" s="78">
        <v>9.5399999999999999E-2</v>
      </c>
      <c r="R53" s="78">
        <v>1.0800000000000001E-2</v>
      </c>
    </row>
    <row r="54" spans="2:18">
      <c r="B54" t="s">
        <v>323</v>
      </c>
      <c r="C54" t="s">
        <v>324</v>
      </c>
      <c r="D54" t="s">
        <v>100</v>
      </c>
      <c r="E54" t="s">
        <v>242</v>
      </c>
      <c r="G54"/>
      <c r="H54" s="77">
        <v>8.33</v>
      </c>
      <c r="I54" t="s">
        <v>102</v>
      </c>
      <c r="J54" s="78">
        <v>1.2999999999999999E-2</v>
      </c>
      <c r="K54" s="78">
        <v>3.7699999999999997E-2</v>
      </c>
      <c r="L54" s="77">
        <v>59185319.350000001</v>
      </c>
      <c r="M54" s="77">
        <v>81.93</v>
      </c>
      <c r="N54" s="77">
        <v>0</v>
      </c>
      <c r="O54" s="77">
        <v>48490.532143454999</v>
      </c>
      <c r="P54" s="78">
        <v>4.1999999999999997E-3</v>
      </c>
      <c r="Q54" s="78">
        <v>0.1643</v>
      </c>
      <c r="R54" s="78">
        <v>1.8599999999999998E-2</v>
      </c>
    </row>
    <row r="55" spans="2:18">
      <c r="B55" t="s">
        <v>325</v>
      </c>
      <c r="C55" t="s">
        <v>326</v>
      </c>
      <c r="D55" t="s">
        <v>100</v>
      </c>
      <c r="E55" t="s">
        <v>242</v>
      </c>
      <c r="G55"/>
      <c r="H55" s="77">
        <v>0.42</v>
      </c>
      <c r="I55" t="s">
        <v>102</v>
      </c>
      <c r="J55" s="78">
        <v>1.4999999999999999E-2</v>
      </c>
      <c r="K55" s="78">
        <v>4.6100000000000002E-2</v>
      </c>
      <c r="L55" s="77">
        <v>334527.17</v>
      </c>
      <c r="M55" s="77">
        <v>99.6</v>
      </c>
      <c r="N55" s="77">
        <v>0</v>
      </c>
      <c r="O55" s="77">
        <v>333.18906132000001</v>
      </c>
      <c r="P55" s="78">
        <v>0</v>
      </c>
      <c r="Q55" s="78">
        <v>1.1000000000000001E-3</v>
      </c>
      <c r="R55" s="78">
        <v>1E-4</v>
      </c>
    </row>
    <row r="56" spans="2:18">
      <c r="B56" t="s">
        <v>327</v>
      </c>
      <c r="C56" t="s">
        <v>328</v>
      </c>
      <c r="D56" t="s">
        <v>100</v>
      </c>
      <c r="E56" t="s">
        <v>242</v>
      </c>
      <c r="G56"/>
      <c r="H56" s="77">
        <v>12.4</v>
      </c>
      <c r="I56" t="s">
        <v>102</v>
      </c>
      <c r="J56" s="78">
        <v>1.4999999999999999E-2</v>
      </c>
      <c r="K56" s="78">
        <v>3.9100000000000003E-2</v>
      </c>
      <c r="L56" s="77">
        <v>21461091.75</v>
      </c>
      <c r="M56" s="77">
        <v>74.599999999999994</v>
      </c>
      <c r="N56" s="77">
        <v>0</v>
      </c>
      <c r="O56" s="77">
        <v>16009.9744455</v>
      </c>
      <c r="P56" s="78">
        <v>1.1000000000000001E-3</v>
      </c>
      <c r="Q56" s="78">
        <v>5.4300000000000001E-2</v>
      </c>
      <c r="R56" s="78">
        <v>6.1000000000000004E-3</v>
      </c>
    </row>
    <row r="57" spans="2:18">
      <c r="B57" s="79" t="s">
        <v>329</v>
      </c>
      <c r="C57" s="16"/>
      <c r="D57" s="16"/>
      <c r="H57" s="81">
        <v>0</v>
      </c>
      <c r="K57" s="80">
        <v>0</v>
      </c>
      <c r="L57" s="81">
        <v>0</v>
      </c>
      <c r="N57" s="81">
        <v>0</v>
      </c>
      <c r="O57" s="81">
        <v>0</v>
      </c>
      <c r="Q57" s="80">
        <v>0</v>
      </c>
      <c r="R57" s="80">
        <v>0</v>
      </c>
    </row>
    <row r="58" spans="2:18">
      <c r="B58" t="s">
        <v>213</v>
      </c>
      <c r="C58" t="s">
        <v>213</v>
      </c>
      <c r="D58" s="16"/>
      <c r="E58" t="s">
        <v>213</v>
      </c>
      <c r="H58" s="77">
        <v>0</v>
      </c>
      <c r="I58" t="s">
        <v>213</v>
      </c>
      <c r="J58" s="78">
        <v>0</v>
      </c>
      <c r="K58" s="78">
        <v>0</v>
      </c>
      <c r="L58" s="77">
        <v>0</v>
      </c>
      <c r="M58" s="77">
        <v>0</v>
      </c>
      <c r="O58" s="77">
        <v>0</v>
      </c>
      <c r="P58" s="78">
        <v>0</v>
      </c>
      <c r="Q58" s="78">
        <v>0</v>
      </c>
      <c r="R58" s="78">
        <v>0</v>
      </c>
    </row>
    <row r="59" spans="2:18">
      <c r="B59" s="79" t="s">
        <v>330</v>
      </c>
      <c r="C59" s="16"/>
      <c r="D59" s="16"/>
      <c r="H59" s="81">
        <v>0</v>
      </c>
      <c r="K59" s="80">
        <v>0</v>
      </c>
      <c r="L59" s="81">
        <v>0</v>
      </c>
      <c r="N59" s="81">
        <v>0</v>
      </c>
      <c r="O59" s="81">
        <v>0</v>
      </c>
      <c r="Q59" s="80">
        <v>0</v>
      </c>
      <c r="R59" s="80">
        <v>0</v>
      </c>
    </row>
    <row r="60" spans="2:18">
      <c r="B60" t="s">
        <v>213</v>
      </c>
      <c r="C60" t="s">
        <v>213</v>
      </c>
      <c r="D60" s="16"/>
      <c r="E60" t="s">
        <v>213</v>
      </c>
      <c r="H60" s="77">
        <v>0</v>
      </c>
      <c r="I60" t="s">
        <v>213</v>
      </c>
      <c r="J60" s="78">
        <v>0</v>
      </c>
      <c r="K60" s="78">
        <v>0</v>
      </c>
      <c r="L60" s="77">
        <v>0</v>
      </c>
      <c r="M60" s="77">
        <v>0</v>
      </c>
      <c r="O60" s="77">
        <v>0</v>
      </c>
      <c r="P60" s="78">
        <v>0</v>
      </c>
      <c r="Q60" s="78">
        <v>0</v>
      </c>
      <c r="R60" s="78">
        <v>0</v>
      </c>
    </row>
    <row r="61" spans="2:18">
      <c r="B61" s="79" t="s">
        <v>235</v>
      </c>
      <c r="C61" s="16"/>
      <c r="D61" s="16"/>
      <c r="H61" s="81">
        <v>18.27</v>
      </c>
      <c r="K61" s="80">
        <v>5.5500000000000001E-2</v>
      </c>
      <c r="L61" s="81">
        <v>125896.04</v>
      </c>
      <c r="N61" s="81">
        <v>0</v>
      </c>
      <c r="O61" s="81">
        <v>380.301404421619</v>
      </c>
      <c r="Q61" s="80">
        <v>1.2999999999999999E-3</v>
      </c>
      <c r="R61" s="80">
        <v>1E-4</v>
      </c>
    </row>
    <row r="62" spans="2:18">
      <c r="B62" s="79" t="s">
        <v>331</v>
      </c>
      <c r="C62" s="16"/>
      <c r="D62" s="16"/>
      <c r="H62" s="81">
        <v>18.27</v>
      </c>
      <c r="K62" s="80">
        <v>5.5500000000000001E-2</v>
      </c>
      <c r="L62" s="81">
        <v>125896.04</v>
      </c>
      <c r="N62" s="81">
        <v>0</v>
      </c>
      <c r="O62" s="81">
        <v>380.301404421619</v>
      </c>
      <c r="Q62" s="80">
        <v>1.2999999999999999E-3</v>
      </c>
      <c r="R62" s="80">
        <v>1E-4</v>
      </c>
    </row>
    <row r="63" spans="2:18">
      <c r="B63" t="s">
        <v>332</v>
      </c>
      <c r="C63" t="s">
        <v>333</v>
      </c>
      <c r="D63" t="s">
        <v>123</v>
      </c>
      <c r="E63" t="s">
        <v>334</v>
      </c>
      <c r="F63" t="s">
        <v>335</v>
      </c>
      <c r="G63"/>
      <c r="H63" s="77">
        <v>18.27</v>
      </c>
      <c r="I63" t="s">
        <v>106</v>
      </c>
      <c r="J63" s="78">
        <v>4.4999999999999998E-2</v>
      </c>
      <c r="K63" s="78">
        <v>5.5500000000000001E-2</v>
      </c>
      <c r="L63" s="77">
        <v>125896.04</v>
      </c>
      <c r="M63" s="77">
        <v>81.818999976170772</v>
      </c>
      <c r="N63" s="77">
        <v>0</v>
      </c>
      <c r="O63" s="77">
        <v>380.301404421619</v>
      </c>
      <c r="P63" s="78">
        <v>1E-4</v>
      </c>
      <c r="Q63" s="78">
        <v>1.2999999999999999E-3</v>
      </c>
      <c r="R63" s="78">
        <v>1E-4</v>
      </c>
    </row>
    <row r="64" spans="2:18">
      <c r="B64" s="79" t="s">
        <v>336</v>
      </c>
      <c r="C64" s="16"/>
      <c r="D64" s="16"/>
      <c r="H64" s="81">
        <v>0</v>
      </c>
      <c r="K64" s="80">
        <v>0</v>
      </c>
      <c r="L64" s="81">
        <v>0</v>
      </c>
      <c r="N64" s="81">
        <v>0</v>
      </c>
      <c r="O64" s="81">
        <v>0</v>
      </c>
      <c r="Q64" s="80">
        <v>0</v>
      </c>
      <c r="R64" s="80">
        <v>0</v>
      </c>
    </row>
    <row r="65" spans="2:18">
      <c r="B65" t="s">
        <v>213</v>
      </c>
      <c r="C65" t="s">
        <v>213</v>
      </c>
      <c r="D65" s="16"/>
      <c r="E65" t="s">
        <v>213</v>
      </c>
      <c r="H65" s="77">
        <v>0</v>
      </c>
      <c r="I65" t="s">
        <v>213</v>
      </c>
      <c r="J65" s="78">
        <v>0</v>
      </c>
      <c r="K65" s="78">
        <v>0</v>
      </c>
      <c r="L65" s="77">
        <v>0</v>
      </c>
      <c r="M65" s="77">
        <v>0</v>
      </c>
      <c r="O65" s="77">
        <v>0</v>
      </c>
      <c r="P65" s="78">
        <v>0</v>
      </c>
      <c r="Q65" s="78">
        <v>0</v>
      </c>
      <c r="R65" s="78">
        <v>0</v>
      </c>
    </row>
    <row r="66" spans="2:18">
      <c r="B66" t="s">
        <v>337</v>
      </c>
      <c r="C66" s="16"/>
      <c r="D66" s="16"/>
    </row>
    <row r="67" spans="2:18">
      <c r="B67" t="s">
        <v>338</v>
      </c>
      <c r="C67" s="16"/>
      <c r="D67" s="16"/>
    </row>
    <row r="68" spans="2:18">
      <c r="B68" t="s">
        <v>339</v>
      </c>
      <c r="C68" s="16"/>
      <c r="D68" s="16"/>
    </row>
    <row r="69" spans="2:18">
      <c r="B69" t="s">
        <v>340</v>
      </c>
      <c r="C69" s="16"/>
      <c r="D69" s="16"/>
    </row>
    <row r="70" spans="2:18">
      <c r="C70" s="16"/>
      <c r="D70" s="16"/>
    </row>
    <row r="71" spans="2:18">
      <c r="C71" s="16"/>
      <c r="D71" s="16"/>
    </row>
    <row r="72" spans="2:18">
      <c r="C72" s="16"/>
      <c r="D72" s="16"/>
    </row>
    <row r="73" spans="2:18">
      <c r="C73" s="16"/>
      <c r="D73" s="16"/>
    </row>
    <row r="74" spans="2:18">
      <c r="C74" s="16"/>
      <c r="D74" s="16"/>
    </row>
    <row r="75" spans="2:18">
      <c r="C75" s="16"/>
      <c r="D75" s="16"/>
    </row>
    <row r="76" spans="2:18">
      <c r="C76" s="16"/>
      <c r="D76" s="16"/>
    </row>
    <row r="77" spans="2:18">
      <c r="C77" s="16"/>
      <c r="D77" s="16"/>
    </row>
    <row r="78" spans="2:18">
      <c r="C78" s="16"/>
      <c r="D78" s="16"/>
    </row>
    <row r="79" spans="2:18">
      <c r="C79" s="16"/>
      <c r="D79" s="16"/>
    </row>
    <row r="80" spans="2:18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A1:XFD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s="87">
        <v>45106</v>
      </c>
    </row>
    <row r="2" spans="2:23">
      <c r="B2" s="2" t="s">
        <v>1</v>
      </c>
      <c r="C2" s="12" t="s">
        <v>3909</v>
      </c>
    </row>
    <row r="3" spans="2:23">
      <c r="B3" s="2" t="s">
        <v>2</v>
      </c>
      <c r="C3" s="26" t="s">
        <v>3910</v>
      </c>
    </row>
    <row r="4" spans="2:23">
      <c r="B4" s="2" t="s">
        <v>3</v>
      </c>
      <c r="C4" s="88" t="s">
        <v>197</v>
      </c>
    </row>
    <row r="5" spans="2:23">
      <c r="B5" s="2"/>
    </row>
    <row r="7" spans="2:23" ht="26.25" customHeight="1">
      <c r="B7" s="115" t="s">
        <v>179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2216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213</v>
      </c>
      <c r="C14" t="s">
        <v>213</v>
      </c>
      <c r="D14" t="s">
        <v>213</v>
      </c>
      <c r="E14" t="s">
        <v>213</v>
      </c>
      <c r="F14" s="15"/>
      <c r="G14" s="15"/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2217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213</v>
      </c>
      <c r="C16" t="s">
        <v>213</v>
      </c>
      <c r="D16" t="s">
        <v>213</v>
      </c>
      <c r="E16" t="s">
        <v>213</v>
      </c>
      <c r="F16" s="15"/>
      <c r="G16" s="15"/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342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213</v>
      </c>
      <c r="C18" t="s">
        <v>213</v>
      </c>
      <c r="D18" t="s">
        <v>213</v>
      </c>
      <c r="E18" t="s">
        <v>213</v>
      </c>
      <c r="F18" s="15"/>
      <c r="G18" s="15"/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939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213</v>
      </c>
      <c r="C20" t="s">
        <v>213</v>
      </c>
      <c r="D20" t="s">
        <v>213</v>
      </c>
      <c r="E20" t="s">
        <v>213</v>
      </c>
      <c r="F20" s="15"/>
      <c r="G20" s="15"/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343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344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237</v>
      </c>
      <c r="D26" s="16"/>
    </row>
    <row r="27" spans="2:23">
      <c r="B27" t="s">
        <v>337</v>
      </c>
      <c r="D27" s="16"/>
    </row>
    <row r="28" spans="2:23">
      <c r="B28" t="s">
        <v>338</v>
      </c>
      <c r="D28" s="16"/>
    </row>
    <row r="29" spans="2:23">
      <c r="B29" t="s">
        <v>339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s="87">
        <v>45106</v>
      </c>
      <c r="E1" s="16"/>
      <c r="F1" s="16"/>
      <c r="G1" s="16"/>
    </row>
    <row r="2" spans="2:68">
      <c r="B2" s="2" t="s">
        <v>1</v>
      </c>
      <c r="C2" s="12" t="s">
        <v>3909</v>
      </c>
      <c r="E2" s="16"/>
      <c r="F2" s="16"/>
      <c r="G2" s="16"/>
    </row>
    <row r="3" spans="2:68">
      <c r="B3" s="2" t="s">
        <v>2</v>
      </c>
      <c r="C3" s="26" t="s">
        <v>3910</v>
      </c>
      <c r="E3" s="16"/>
      <c r="F3" s="16"/>
      <c r="G3" s="16"/>
    </row>
    <row r="4" spans="2:68">
      <c r="B4" s="2" t="s">
        <v>3</v>
      </c>
      <c r="C4" s="88" t="s">
        <v>197</v>
      </c>
      <c r="E4" s="16"/>
      <c r="F4" s="16"/>
      <c r="G4" s="16"/>
    </row>
    <row r="6" spans="2:68" ht="26.25" customHeight="1">
      <c r="B6" s="110" t="s">
        <v>68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4"/>
      <c r="BP6" s="19"/>
    </row>
    <row r="7" spans="2:68" ht="26.25" customHeight="1">
      <c r="B7" s="110" t="s">
        <v>82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205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341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213</v>
      </c>
      <c r="C14" t="s">
        <v>213</v>
      </c>
      <c r="D14" s="16"/>
      <c r="E14" s="16"/>
      <c r="F14" s="16"/>
      <c r="G14" t="s">
        <v>213</v>
      </c>
      <c r="H14" t="s">
        <v>213</v>
      </c>
      <c r="K14" s="77">
        <v>0</v>
      </c>
      <c r="L14" t="s">
        <v>213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263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213</v>
      </c>
      <c r="C16" t="s">
        <v>213</v>
      </c>
      <c r="D16" s="16"/>
      <c r="E16" s="16"/>
      <c r="F16" s="16"/>
      <c r="G16" t="s">
        <v>213</v>
      </c>
      <c r="H16" t="s">
        <v>213</v>
      </c>
      <c r="K16" s="77">
        <v>0</v>
      </c>
      <c r="L16" t="s">
        <v>213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342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213</v>
      </c>
      <c r="C18" t="s">
        <v>213</v>
      </c>
      <c r="D18" s="16"/>
      <c r="E18" s="16"/>
      <c r="F18" s="16"/>
      <c r="G18" t="s">
        <v>213</v>
      </c>
      <c r="H18" t="s">
        <v>213</v>
      </c>
      <c r="K18" s="77">
        <v>0</v>
      </c>
      <c r="L18" t="s">
        <v>213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235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343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213</v>
      </c>
      <c r="C21" t="s">
        <v>213</v>
      </c>
      <c r="D21" s="16"/>
      <c r="E21" s="16"/>
      <c r="F21" s="16"/>
      <c r="G21" t="s">
        <v>213</v>
      </c>
      <c r="H21" t="s">
        <v>213</v>
      </c>
      <c r="K21" s="77">
        <v>0</v>
      </c>
      <c r="L21" t="s">
        <v>213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344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213</v>
      </c>
      <c r="C23" t="s">
        <v>213</v>
      </c>
      <c r="D23" s="16"/>
      <c r="E23" s="16"/>
      <c r="F23" s="16"/>
      <c r="G23" t="s">
        <v>213</v>
      </c>
      <c r="H23" t="s">
        <v>213</v>
      </c>
      <c r="K23" s="77">
        <v>0</v>
      </c>
      <c r="L23" t="s">
        <v>213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237</v>
      </c>
      <c r="C24" s="16"/>
      <c r="D24" s="16"/>
      <c r="E24" s="16"/>
      <c r="F24" s="16"/>
      <c r="G24" s="16"/>
    </row>
    <row r="25" spans="2:21">
      <c r="B25" t="s">
        <v>337</v>
      </c>
      <c r="C25" s="16"/>
      <c r="D25" s="16"/>
      <c r="E25" s="16"/>
      <c r="F25" s="16"/>
      <c r="G25" s="16"/>
    </row>
    <row r="26" spans="2:21">
      <c r="B26" t="s">
        <v>338</v>
      </c>
      <c r="C26" s="16"/>
      <c r="D26" s="16"/>
      <c r="E26" s="16"/>
      <c r="F26" s="16"/>
      <c r="G26" s="16"/>
    </row>
    <row r="27" spans="2:21">
      <c r="B27" t="s">
        <v>339</v>
      </c>
      <c r="C27" s="16"/>
      <c r="D27" s="16"/>
      <c r="E27" s="16"/>
      <c r="F27" s="16"/>
      <c r="G27" s="16"/>
    </row>
    <row r="28" spans="2:21">
      <c r="B28" t="s">
        <v>340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A1:XFD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topLeftCell="A2" workbookViewId="0">
      <selection activeCell="G22" sqref="G2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s="87">
        <v>45106</v>
      </c>
      <c r="E1" s="16"/>
      <c r="F1" s="16"/>
    </row>
    <row r="2" spans="2:66">
      <c r="B2" s="2" t="s">
        <v>1</v>
      </c>
      <c r="C2" s="12" t="s">
        <v>3909</v>
      </c>
      <c r="E2" s="16"/>
      <c r="F2" s="16"/>
    </row>
    <row r="3" spans="2:66">
      <c r="B3" s="2" t="s">
        <v>2</v>
      </c>
      <c r="C3" s="26" t="s">
        <v>3910</v>
      </c>
      <c r="E3" s="16"/>
      <c r="F3" s="16"/>
    </row>
    <row r="4" spans="2:66">
      <c r="B4" s="2" t="s">
        <v>3</v>
      </c>
      <c r="C4" s="88" t="s">
        <v>197</v>
      </c>
      <c r="E4" s="16"/>
      <c r="F4" s="16"/>
    </row>
    <row r="6" spans="2:66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7"/>
    </row>
    <row r="7" spans="2:66" ht="26.25" customHeight="1">
      <c r="B7" s="115" t="s">
        <v>89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82">
        <v>4.57</v>
      </c>
      <c r="L11" s="7"/>
      <c r="M11" s="7"/>
      <c r="N11" s="83">
        <v>4.4900000000000002E-2</v>
      </c>
      <c r="O11" s="82">
        <v>327492005.22000003</v>
      </c>
      <c r="P11" s="33"/>
      <c r="Q11" s="82">
        <v>6652.4958200000001</v>
      </c>
      <c r="R11" s="82">
        <v>474646.69778901932</v>
      </c>
      <c r="S11" s="7"/>
      <c r="T11" s="83">
        <v>1</v>
      </c>
      <c r="U11" s="83">
        <v>0.182</v>
      </c>
      <c r="V11" s="35"/>
      <c r="BI11" s="16"/>
      <c r="BJ11" s="19"/>
      <c r="BK11" s="16"/>
      <c r="BN11" s="16"/>
    </row>
    <row r="12" spans="2:66">
      <c r="B12" s="84" t="s">
        <v>205</v>
      </c>
      <c r="C12" s="16"/>
      <c r="D12" s="16"/>
      <c r="E12" s="16"/>
      <c r="F12" s="16"/>
      <c r="K12" s="85">
        <v>4.3899999999999997</v>
      </c>
      <c r="N12" s="86">
        <v>3.6200000000000003E-2</v>
      </c>
      <c r="O12" s="85">
        <v>294220916.39999998</v>
      </c>
      <c r="Q12" s="85">
        <v>6652.4958200000001</v>
      </c>
      <c r="R12" s="85">
        <v>356033.61527139373</v>
      </c>
      <c r="T12" s="86">
        <v>0.75009999999999999</v>
      </c>
      <c r="U12" s="86">
        <v>0.13650000000000001</v>
      </c>
    </row>
    <row r="13" spans="2:66">
      <c r="B13" s="84" t="s">
        <v>341</v>
      </c>
      <c r="C13" s="16"/>
      <c r="D13" s="16"/>
      <c r="E13" s="16"/>
      <c r="F13" s="16"/>
      <c r="K13" s="85">
        <v>4.4800000000000004</v>
      </c>
      <c r="N13" s="86">
        <v>3.1699999999999999E-2</v>
      </c>
      <c r="O13" s="85">
        <v>231427076.19</v>
      </c>
      <c r="Q13" s="85">
        <v>5593.2490500000004</v>
      </c>
      <c r="R13" s="85">
        <v>297187.69178455573</v>
      </c>
      <c r="T13" s="86">
        <v>0.62609999999999999</v>
      </c>
      <c r="U13" s="86">
        <v>0.1139</v>
      </c>
    </row>
    <row r="14" spans="2:66">
      <c r="B14" t="s">
        <v>345</v>
      </c>
      <c r="C14" t="s">
        <v>346</v>
      </c>
      <c r="D14" t="s">
        <v>100</v>
      </c>
      <c r="E14" t="s">
        <v>123</v>
      </c>
      <c r="F14" t="s">
        <v>347</v>
      </c>
      <c r="G14" t="s">
        <v>348</v>
      </c>
      <c r="H14" t="s">
        <v>208</v>
      </c>
      <c r="I14" t="s">
        <v>209</v>
      </c>
      <c r="J14"/>
      <c r="K14" s="77">
        <v>1.98</v>
      </c>
      <c r="L14" t="s">
        <v>102</v>
      </c>
      <c r="M14" s="78">
        <v>8.3000000000000001E-3</v>
      </c>
      <c r="N14" s="78">
        <v>2.1700000000000001E-2</v>
      </c>
      <c r="O14" s="77">
        <v>0.04</v>
      </c>
      <c r="P14" s="77">
        <v>107.6</v>
      </c>
      <c r="Q14" s="77">
        <v>0</v>
      </c>
      <c r="R14" s="77">
        <v>4.3040000000000001E-5</v>
      </c>
      <c r="S14" s="78">
        <v>0</v>
      </c>
      <c r="T14" s="78">
        <v>0</v>
      </c>
      <c r="U14" s="78">
        <v>0</v>
      </c>
    </row>
    <row r="15" spans="2:66">
      <c r="B15" t="s">
        <v>349</v>
      </c>
      <c r="C15" t="s">
        <v>350</v>
      </c>
      <c r="D15" t="s">
        <v>100</v>
      </c>
      <c r="E15" t="s">
        <v>123</v>
      </c>
      <c r="F15" t="s">
        <v>351</v>
      </c>
      <c r="G15" t="s">
        <v>348</v>
      </c>
      <c r="H15" t="s">
        <v>208</v>
      </c>
      <c r="I15" t="s">
        <v>209</v>
      </c>
      <c r="J15"/>
      <c r="K15" s="77">
        <v>6.96</v>
      </c>
      <c r="L15" t="s">
        <v>102</v>
      </c>
      <c r="M15" s="78">
        <v>2E-3</v>
      </c>
      <c r="N15" s="78">
        <v>2.01E-2</v>
      </c>
      <c r="O15" s="77">
        <v>297375.53999999998</v>
      </c>
      <c r="P15" s="77">
        <v>97.6</v>
      </c>
      <c r="Q15" s="77">
        <v>0.65761000000000003</v>
      </c>
      <c r="R15" s="77">
        <v>290.89613703999999</v>
      </c>
      <c r="S15" s="78">
        <v>2.9999999999999997E-4</v>
      </c>
      <c r="T15" s="78">
        <v>5.9999999999999995E-4</v>
      </c>
      <c r="U15" s="78">
        <v>1E-4</v>
      </c>
    </row>
    <row r="16" spans="2:66">
      <c r="B16" t="s">
        <v>352</v>
      </c>
      <c r="C16" t="s">
        <v>353</v>
      </c>
      <c r="D16" t="s">
        <v>100</v>
      </c>
      <c r="E16" t="s">
        <v>123</v>
      </c>
      <c r="F16" t="s">
        <v>351</v>
      </c>
      <c r="G16" t="s">
        <v>348</v>
      </c>
      <c r="H16" t="s">
        <v>208</v>
      </c>
      <c r="I16" t="s">
        <v>209</v>
      </c>
      <c r="J16"/>
      <c r="K16" s="77">
        <v>1.24</v>
      </c>
      <c r="L16" t="s">
        <v>102</v>
      </c>
      <c r="M16" s="78">
        <v>8.6E-3</v>
      </c>
      <c r="N16" s="78">
        <v>2.3400000000000001E-2</v>
      </c>
      <c r="O16" s="77">
        <v>1157287.01</v>
      </c>
      <c r="P16" s="77">
        <v>110.27</v>
      </c>
      <c r="Q16" s="77">
        <v>0</v>
      </c>
      <c r="R16" s="77">
        <v>1276.1403859269999</v>
      </c>
      <c r="S16" s="78">
        <v>5.0000000000000001E-4</v>
      </c>
      <c r="T16" s="78">
        <v>2.7000000000000001E-3</v>
      </c>
      <c r="U16" s="78">
        <v>5.0000000000000001E-4</v>
      </c>
    </row>
    <row r="17" spans="2:21">
      <c r="B17" t="s">
        <v>354</v>
      </c>
      <c r="C17" t="s">
        <v>355</v>
      </c>
      <c r="D17" t="s">
        <v>100</v>
      </c>
      <c r="E17" t="s">
        <v>123</v>
      </c>
      <c r="F17" t="s">
        <v>351</v>
      </c>
      <c r="G17" t="s">
        <v>348</v>
      </c>
      <c r="H17" t="s">
        <v>208</v>
      </c>
      <c r="I17" t="s">
        <v>209</v>
      </c>
      <c r="J17"/>
      <c r="K17" s="77">
        <v>2.97</v>
      </c>
      <c r="L17" t="s">
        <v>102</v>
      </c>
      <c r="M17" s="78">
        <v>3.8E-3</v>
      </c>
      <c r="N17" s="78">
        <v>1.9900000000000001E-2</v>
      </c>
      <c r="O17" s="77">
        <v>5520155.29</v>
      </c>
      <c r="P17" s="77">
        <v>103.8</v>
      </c>
      <c r="Q17" s="77">
        <v>0</v>
      </c>
      <c r="R17" s="77">
        <v>5729.9211910200002</v>
      </c>
      <c r="S17" s="78">
        <v>1.8E-3</v>
      </c>
      <c r="T17" s="78">
        <v>1.21E-2</v>
      </c>
      <c r="U17" s="78">
        <v>2.2000000000000001E-3</v>
      </c>
    </row>
    <row r="18" spans="2:21">
      <c r="B18" t="s">
        <v>356</v>
      </c>
      <c r="C18" t="s">
        <v>357</v>
      </c>
      <c r="D18" t="s">
        <v>100</v>
      </c>
      <c r="E18" t="s">
        <v>123</v>
      </c>
      <c r="F18" t="s">
        <v>358</v>
      </c>
      <c r="G18" t="s">
        <v>127</v>
      </c>
      <c r="H18" t="s">
        <v>208</v>
      </c>
      <c r="I18" t="s">
        <v>209</v>
      </c>
      <c r="J18"/>
      <c r="K18" s="77">
        <v>12.64</v>
      </c>
      <c r="L18" t="s">
        <v>102</v>
      </c>
      <c r="M18" s="78">
        <v>2.07E-2</v>
      </c>
      <c r="N18" s="78">
        <v>2.3599999999999999E-2</v>
      </c>
      <c r="O18" s="77">
        <v>5353031.22</v>
      </c>
      <c r="P18" s="77">
        <v>105.04</v>
      </c>
      <c r="Q18" s="77">
        <v>60.295310000000001</v>
      </c>
      <c r="R18" s="77">
        <v>5683.1193034879998</v>
      </c>
      <c r="S18" s="78">
        <v>1.9E-3</v>
      </c>
      <c r="T18" s="78">
        <v>1.2E-2</v>
      </c>
      <c r="U18" s="78">
        <v>2.2000000000000001E-3</v>
      </c>
    </row>
    <row r="19" spans="2:21">
      <c r="B19" t="s">
        <v>359</v>
      </c>
      <c r="C19" t="s">
        <v>360</v>
      </c>
      <c r="D19" t="s">
        <v>100</v>
      </c>
      <c r="E19" t="s">
        <v>123</v>
      </c>
      <c r="F19" t="s">
        <v>361</v>
      </c>
      <c r="G19" t="s">
        <v>348</v>
      </c>
      <c r="H19" t="s">
        <v>208</v>
      </c>
      <c r="I19" t="s">
        <v>209</v>
      </c>
      <c r="J19"/>
      <c r="K19" s="77">
        <v>0.09</v>
      </c>
      <c r="L19" t="s">
        <v>102</v>
      </c>
      <c r="M19" s="78">
        <v>3.5499999999999997E-2</v>
      </c>
      <c r="N19" s="78">
        <v>3.04E-2</v>
      </c>
      <c r="O19" s="77">
        <v>0.04</v>
      </c>
      <c r="P19" s="77">
        <v>123.1</v>
      </c>
      <c r="Q19" s="77">
        <v>0</v>
      </c>
      <c r="R19" s="77">
        <v>4.9240000000000003E-5</v>
      </c>
      <c r="S19" s="78">
        <v>0</v>
      </c>
      <c r="T19" s="78">
        <v>0</v>
      </c>
      <c r="U19" s="78">
        <v>0</v>
      </c>
    </row>
    <row r="20" spans="2:21">
      <c r="B20" t="s">
        <v>362</v>
      </c>
      <c r="C20" t="s">
        <v>363</v>
      </c>
      <c r="D20" t="s">
        <v>100</v>
      </c>
      <c r="E20" t="s">
        <v>123</v>
      </c>
      <c r="F20" t="s">
        <v>364</v>
      </c>
      <c r="G20" t="s">
        <v>365</v>
      </c>
      <c r="H20" t="s">
        <v>208</v>
      </c>
      <c r="I20" t="s">
        <v>209</v>
      </c>
      <c r="J20"/>
      <c r="K20" s="77">
        <v>2.39</v>
      </c>
      <c r="L20" t="s">
        <v>102</v>
      </c>
      <c r="M20" s="78">
        <v>8.3000000000000001E-3</v>
      </c>
      <c r="N20" s="78">
        <v>2.0400000000000001E-2</v>
      </c>
      <c r="O20" s="77">
        <v>0.04</v>
      </c>
      <c r="P20" s="77">
        <v>108.31</v>
      </c>
      <c r="Q20" s="77">
        <v>1.27565</v>
      </c>
      <c r="R20" s="77">
        <v>1.2756933239999999</v>
      </c>
      <c r="S20" s="78">
        <v>0</v>
      </c>
      <c r="T20" s="78">
        <v>0</v>
      </c>
      <c r="U20" s="78">
        <v>0</v>
      </c>
    </row>
    <row r="21" spans="2:21">
      <c r="B21" t="s">
        <v>366</v>
      </c>
      <c r="C21" t="s">
        <v>367</v>
      </c>
      <c r="D21" t="s">
        <v>100</v>
      </c>
      <c r="E21" t="s">
        <v>123</v>
      </c>
      <c r="F21" t="s">
        <v>368</v>
      </c>
      <c r="G21" t="s">
        <v>348</v>
      </c>
      <c r="H21" t="s">
        <v>208</v>
      </c>
      <c r="I21" t="s">
        <v>209</v>
      </c>
      <c r="J21"/>
      <c r="K21" s="77">
        <v>4.3099999999999996</v>
      </c>
      <c r="L21" t="s">
        <v>102</v>
      </c>
      <c r="M21" s="78">
        <v>1E-3</v>
      </c>
      <c r="N21" s="78">
        <v>0.02</v>
      </c>
      <c r="O21" s="77">
        <v>0.02</v>
      </c>
      <c r="P21" s="77">
        <v>99.3</v>
      </c>
      <c r="Q21" s="77">
        <v>0</v>
      </c>
      <c r="R21" s="77">
        <v>1.986E-5</v>
      </c>
      <c r="S21" s="78">
        <v>0</v>
      </c>
      <c r="T21" s="78">
        <v>0</v>
      </c>
      <c r="U21" s="78">
        <v>0</v>
      </c>
    </row>
    <row r="22" spans="2:21">
      <c r="B22" t="s">
        <v>369</v>
      </c>
      <c r="C22" t="s">
        <v>370</v>
      </c>
      <c r="D22" t="s">
        <v>100</v>
      </c>
      <c r="E22" t="s">
        <v>123</v>
      </c>
      <c r="F22" t="s">
        <v>371</v>
      </c>
      <c r="G22" t="s">
        <v>348</v>
      </c>
      <c r="H22" t="s">
        <v>208</v>
      </c>
      <c r="I22" t="s">
        <v>209</v>
      </c>
      <c r="J22"/>
      <c r="K22" s="77">
        <v>3.74</v>
      </c>
      <c r="L22" t="s">
        <v>102</v>
      </c>
      <c r="M22" s="78">
        <v>1.7500000000000002E-2</v>
      </c>
      <c r="N22" s="78">
        <v>2.0199999999999999E-2</v>
      </c>
      <c r="O22" s="77">
        <v>7.0000000000000007E-2</v>
      </c>
      <c r="P22" s="77">
        <v>109.82</v>
      </c>
      <c r="Q22" s="77">
        <v>0</v>
      </c>
      <c r="R22" s="77">
        <v>7.6873999999999996E-5</v>
      </c>
      <c r="S22" s="78">
        <v>0</v>
      </c>
      <c r="T22" s="78">
        <v>0</v>
      </c>
      <c r="U22" s="78">
        <v>0</v>
      </c>
    </row>
    <row r="23" spans="2:21">
      <c r="B23" t="s">
        <v>372</v>
      </c>
      <c r="C23" t="s">
        <v>373</v>
      </c>
      <c r="D23" t="s">
        <v>100</v>
      </c>
      <c r="E23" t="s">
        <v>123</v>
      </c>
      <c r="F23" t="s">
        <v>371</v>
      </c>
      <c r="G23" t="s">
        <v>348</v>
      </c>
      <c r="H23" t="s">
        <v>208</v>
      </c>
      <c r="I23" t="s">
        <v>209</v>
      </c>
      <c r="J23"/>
      <c r="K23" s="77">
        <v>2.78</v>
      </c>
      <c r="L23" t="s">
        <v>102</v>
      </c>
      <c r="M23" s="78">
        <v>6.0000000000000001E-3</v>
      </c>
      <c r="N23" s="78">
        <v>2.01E-2</v>
      </c>
      <c r="O23" s="77">
        <v>0.05</v>
      </c>
      <c r="P23" s="77">
        <v>107.3</v>
      </c>
      <c r="Q23" s="77">
        <v>0</v>
      </c>
      <c r="R23" s="77">
        <v>5.3650000000000003E-5</v>
      </c>
      <c r="S23" s="78">
        <v>0</v>
      </c>
      <c r="T23" s="78">
        <v>0</v>
      </c>
      <c r="U23" s="78">
        <v>0</v>
      </c>
    </row>
    <row r="24" spans="2:21">
      <c r="B24" t="s">
        <v>374</v>
      </c>
      <c r="C24" t="s">
        <v>375</v>
      </c>
      <c r="D24" t="s">
        <v>100</v>
      </c>
      <c r="E24" t="s">
        <v>123</v>
      </c>
      <c r="F24" t="s">
        <v>371</v>
      </c>
      <c r="G24" t="s">
        <v>348</v>
      </c>
      <c r="H24" t="s">
        <v>208</v>
      </c>
      <c r="I24" t="s">
        <v>209</v>
      </c>
      <c r="J24"/>
      <c r="K24" s="77">
        <v>0.11</v>
      </c>
      <c r="L24" t="s">
        <v>102</v>
      </c>
      <c r="M24" s="78">
        <v>0.05</v>
      </c>
      <c r="N24" s="78">
        <v>4.2599999999999999E-2</v>
      </c>
      <c r="O24" s="77">
        <v>0.23</v>
      </c>
      <c r="P24" s="77">
        <v>116.4</v>
      </c>
      <c r="Q24" s="77">
        <v>0</v>
      </c>
      <c r="R24" s="77">
        <v>2.6771999999999999E-4</v>
      </c>
      <c r="S24" s="78">
        <v>0</v>
      </c>
      <c r="T24" s="78">
        <v>0</v>
      </c>
      <c r="U24" s="78">
        <v>0</v>
      </c>
    </row>
    <row r="25" spans="2:21">
      <c r="B25" t="s">
        <v>376</v>
      </c>
      <c r="C25" t="s">
        <v>377</v>
      </c>
      <c r="D25" t="s">
        <v>100</v>
      </c>
      <c r="E25" t="s">
        <v>123</v>
      </c>
      <c r="F25" t="s">
        <v>378</v>
      </c>
      <c r="G25" t="s">
        <v>379</v>
      </c>
      <c r="H25" t="s">
        <v>380</v>
      </c>
      <c r="I25" t="s">
        <v>150</v>
      </c>
      <c r="J25"/>
      <c r="K25" s="77">
        <v>2.0699999999999998</v>
      </c>
      <c r="L25" t="s">
        <v>102</v>
      </c>
      <c r="M25" s="78">
        <v>4.4999999999999998E-2</v>
      </c>
      <c r="N25" s="78">
        <v>2.2100000000000002E-2</v>
      </c>
      <c r="O25" s="77">
        <v>3727164.47</v>
      </c>
      <c r="P25" s="77">
        <v>119.1</v>
      </c>
      <c r="Q25" s="77">
        <v>0</v>
      </c>
      <c r="R25" s="77">
        <v>4439.0528837700003</v>
      </c>
      <c r="S25" s="78">
        <v>1.2999999999999999E-3</v>
      </c>
      <c r="T25" s="78">
        <v>9.4000000000000004E-3</v>
      </c>
      <c r="U25" s="78">
        <v>1.6999999999999999E-3</v>
      </c>
    </row>
    <row r="26" spans="2:21">
      <c r="B26" t="s">
        <v>381</v>
      </c>
      <c r="C26" t="s">
        <v>382</v>
      </c>
      <c r="D26" t="s">
        <v>100</v>
      </c>
      <c r="E26" t="s">
        <v>123</v>
      </c>
      <c r="F26" t="s">
        <v>378</v>
      </c>
      <c r="G26" t="s">
        <v>379</v>
      </c>
      <c r="H26" t="s">
        <v>380</v>
      </c>
      <c r="I26" t="s">
        <v>150</v>
      </c>
      <c r="J26"/>
      <c r="K26" s="77">
        <v>4.45</v>
      </c>
      <c r="L26" t="s">
        <v>102</v>
      </c>
      <c r="M26" s="78">
        <v>3.85E-2</v>
      </c>
      <c r="N26" s="78">
        <v>2.2100000000000002E-2</v>
      </c>
      <c r="O26" s="77">
        <v>4201309.34</v>
      </c>
      <c r="P26" s="77">
        <v>120.55</v>
      </c>
      <c r="Q26" s="77">
        <v>0</v>
      </c>
      <c r="R26" s="77">
        <v>5064.6784093699998</v>
      </c>
      <c r="S26" s="78">
        <v>1.6000000000000001E-3</v>
      </c>
      <c r="T26" s="78">
        <v>1.0699999999999999E-2</v>
      </c>
      <c r="U26" s="78">
        <v>1.9E-3</v>
      </c>
    </row>
    <row r="27" spans="2:21">
      <c r="B27" t="s">
        <v>383</v>
      </c>
      <c r="C27" t="s">
        <v>384</v>
      </c>
      <c r="D27" t="s">
        <v>100</v>
      </c>
      <c r="E27" t="s">
        <v>123</v>
      </c>
      <c r="F27" t="s">
        <v>378</v>
      </c>
      <c r="G27" t="s">
        <v>379</v>
      </c>
      <c r="H27" t="s">
        <v>380</v>
      </c>
      <c r="I27" t="s">
        <v>150</v>
      </c>
      <c r="J27"/>
      <c r="K27" s="77">
        <v>6.84</v>
      </c>
      <c r="L27" t="s">
        <v>102</v>
      </c>
      <c r="M27" s="78">
        <v>2.3900000000000001E-2</v>
      </c>
      <c r="N27" s="78">
        <v>2.41E-2</v>
      </c>
      <c r="O27" s="77">
        <v>6172457.7599999998</v>
      </c>
      <c r="P27" s="77">
        <v>110.8</v>
      </c>
      <c r="Q27" s="77">
        <v>0</v>
      </c>
      <c r="R27" s="77">
        <v>6839.0831980800003</v>
      </c>
      <c r="S27" s="78">
        <v>1.6000000000000001E-3</v>
      </c>
      <c r="T27" s="78">
        <v>1.44E-2</v>
      </c>
      <c r="U27" s="78">
        <v>2.5999999999999999E-3</v>
      </c>
    </row>
    <row r="28" spans="2:21">
      <c r="B28" t="s">
        <v>385</v>
      </c>
      <c r="C28" t="s">
        <v>386</v>
      </c>
      <c r="D28" t="s">
        <v>100</v>
      </c>
      <c r="E28" t="s">
        <v>123</v>
      </c>
      <c r="F28" t="s">
        <v>378</v>
      </c>
      <c r="G28" t="s">
        <v>379</v>
      </c>
      <c r="H28" t="s">
        <v>380</v>
      </c>
      <c r="I28" t="s">
        <v>150</v>
      </c>
      <c r="J28"/>
      <c r="K28" s="77">
        <v>3.96</v>
      </c>
      <c r="L28" t="s">
        <v>102</v>
      </c>
      <c r="M28" s="78">
        <v>0.01</v>
      </c>
      <c r="N28" s="78">
        <v>2.06E-2</v>
      </c>
      <c r="O28" s="77">
        <v>912876.02</v>
      </c>
      <c r="P28" s="77">
        <v>105.39</v>
      </c>
      <c r="Q28" s="77">
        <v>0</v>
      </c>
      <c r="R28" s="77">
        <v>962.08003747800001</v>
      </c>
      <c r="S28" s="78">
        <v>8.0000000000000004E-4</v>
      </c>
      <c r="T28" s="78">
        <v>2E-3</v>
      </c>
      <c r="U28" s="78">
        <v>4.0000000000000002E-4</v>
      </c>
    </row>
    <row r="29" spans="2:21">
      <c r="B29" t="s">
        <v>387</v>
      </c>
      <c r="C29" t="s">
        <v>388</v>
      </c>
      <c r="D29" t="s">
        <v>100</v>
      </c>
      <c r="E29" t="s">
        <v>123</v>
      </c>
      <c r="F29" t="s">
        <v>378</v>
      </c>
      <c r="G29" t="s">
        <v>379</v>
      </c>
      <c r="H29" t="s">
        <v>380</v>
      </c>
      <c r="I29" t="s">
        <v>150</v>
      </c>
      <c r="J29"/>
      <c r="K29" s="77">
        <v>11.91</v>
      </c>
      <c r="L29" t="s">
        <v>102</v>
      </c>
      <c r="M29" s="78">
        <v>1.2500000000000001E-2</v>
      </c>
      <c r="N29" s="78">
        <v>2.5600000000000001E-2</v>
      </c>
      <c r="O29" s="77">
        <v>2841554.33</v>
      </c>
      <c r="P29" s="77">
        <v>93.45</v>
      </c>
      <c r="Q29" s="77">
        <v>0</v>
      </c>
      <c r="R29" s="77">
        <v>2655.4325213850002</v>
      </c>
      <c r="S29" s="78">
        <v>6.9999999999999999E-4</v>
      </c>
      <c r="T29" s="78">
        <v>5.5999999999999999E-3</v>
      </c>
      <c r="U29" s="78">
        <v>1E-3</v>
      </c>
    </row>
    <row r="30" spans="2:21">
      <c r="B30" t="s">
        <v>390</v>
      </c>
      <c r="C30" t="s">
        <v>391</v>
      </c>
      <c r="D30" t="s">
        <v>100</v>
      </c>
      <c r="E30" t="s">
        <v>123</v>
      </c>
      <c r="F30" t="s">
        <v>378</v>
      </c>
      <c r="G30" t="s">
        <v>379</v>
      </c>
      <c r="H30" t="s">
        <v>380</v>
      </c>
      <c r="I30" t="s">
        <v>150</v>
      </c>
      <c r="J30"/>
      <c r="K30" s="77">
        <v>11.46</v>
      </c>
      <c r="L30" t="s">
        <v>102</v>
      </c>
      <c r="M30" s="78">
        <v>3.2000000000000001E-2</v>
      </c>
      <c r="N30" s="78">
        <v>2.58E-2</v>
      </c>
      <c r="O30" s="77">
        <v>1316272.57</v>
      </c>
      <c r="P30" s="77">
        <v>107.79</v>
      </c>
      <c r="Q30" s="77">
        <v>0</v>
      </c>
      <c r="R30" s="77">
        <v>1418.8102032029999</v>
      </c>
      <c r="S30" s="78">
        <v>1E-3</v>
      </c>
      <c r="T30" s="78">
        <v>3.0000000000000001E-3</v>
      </c>
      <c r="U30" s="78">
        <v>5.0000000000000001E-4</v>
      </c>
    </row>
    <row r="31" spans="2:21">
      <c r="B31" t="s">
        <v>392</v>
      </c>
      <c r="C31" t="s">
        <v>393</v>
      </c>
      <c r="D31" t="s">
        <v>100</v>
      </c>
      <c r="E31" t="s">
        <v>123</v>
      </c>
      <c r="F31" t="s">
        <v>394</v>
      </c>
      <c r="G31" t="s">
        <v>127</v>
      </c>
      <c r="H31" t="s">
        <v>395</v>
      </c>
      <c r="I31" t="s">
        <v>209</v>
      </c>
      <c r="J31"/>
      <c r="K31" s="77">
        <v>6.51</v>
      </c>
      <c r="L31" t="s">
        <v>102</v>
      </c>
      <c r="M31" s="78">
        <v>2.6499999999999999E-2</v>
      </c>
      <c r="N31" s="78">
        <v>2.3099999999999999E-2</v>
      </c>
      <c r="O31" s="77">
        <v>631522.06000000006</v>
      </c>
      <c r="P31" s="77">
        <v>113.62</v>
      </c>
      <c r="Q31" s="77">
        <v>15.33408</v>
      </c>
      <c r="R31" s="77">
        <v>732.86944457200002</v>
      </c>
      <c r="S31" s="78">
        <v>4.0000000000000002E-4</v>
      </c>
      <c r="T31" s="78">
        <v>1.5E-3</v>
      </c>
      <c r="U31" s="78">
        <v>2.9999999999999997E-4</v>
      </c>
    </row>
    <row r="32" spans="2:21">
      <c r="B32" t="s">
        <v>396</v>
      </c>
      <c r="C32" t="s">
        <v>397</v>
      </c>
      <c r="D32" t="s">
        <v>100</v>
      </c>
      <c r="E32" t="s">
        <v>123</v>
      </c>
      <c r="F32" t="s">
        <v>398</v>
      </c>
      <c r="G32" t="s">
        <v>365</v>
      </c>
      <c r="H32" t="s">
        <v>380</v>
      </c>
      <c r="I32" t="s">
        <v>150</v>
      </c>
      <c r="J32"/>
      <c r="K32" s="77">
        <v>3.61</v>
      </c>
      <c r="L32" t="s">
        <v>102</v>
      </c>
      <c r="M32" s="78">
        <v>1.34E-2</v>
      </c>
      <c r="N32" s="78">
        <v>2.6200000000000001E-2</v>
      </c>
      <c r="O32" s="77">
        <v>7979782.6600000001</v>
      </c>
      <c r="P32" s="77">
        <v>106.9</v>
      </c>
      <c r="Q32" s="77">
        <v>701.90506000000005</v>
      </c>
      <c r="R32" s="77">
        <v>9232.2927235400002</v>
      </c>
      <c r="S32" s="78">
        <v>2.5999999999999999E-3</v>
      </c>
      <c r="T32" s="78">
        <v>1.95E-2</v>
      </c>
      <c r="U32" s="78">
        <v>3.5000000000000001E-3</v>
      </c>
    </row>
    <row r="33" spans="2:21">
      <c r="B33" t="s">
        <v>399</v>
      </c>
      <c r="C33" t="s">
        <v>400</v>
      </c>
      <c r="D33" t="s">
        <v>100</v>
      </c>
      <c r="E33" t="s">
        <v>123</v>
      </c>
      <c r="F33" t="s">
        <v>398</v>
      </c>
      <c r="G33" t="s">
        <v>365</v>
      </c>
      <c r="H33" t="s">
        <v>380</v>
      </c>
      <c r="I33" t="s">
        <v>150</v>
      </c>
      <c r="J33"/>
      <c r="K33" s="77">
        <v>3.59</v>
      </c>
      <c r="L33" t="s">
        <v>102</v>
      </c>
      <c r="M33" s="78">
        <v>1.77E-2</v>
      </c>
      <c r="N33" s="78">
        <v>2.5499999999999998E-2</v>
      </c>
      <c r="O33" s="77">
        <v>4458567.51</v>
      </c>
      <c r="P33" s="77">
        <v>107.51</v>
      </c>
      <c r="Q33" s="77">
        <v>481.98504000000003</v>
      </c>
      <c r="R33" s="77">
        <v>5275.3909700009999</v>
      </c>
      <c r="S33" s="78">
        <v>1.6000000000000001E-3</v>
      </c>
      <c r="T33" s="78">
        <v>1.11E-2</v>
      </c>
      <c r="U33" s="78">
        <v>2E-3</v>
      </c>
    </row>
    <row r="34" spans="2:21">
      <c r="B34" t="s">
        <v>401</v>
      </c>
      <c r="C34" t="s">
        <v>402</v>
      </c>
      <c r="D34" t="s">
        <v>100</v>
      </c>
      <c r="E34" t="s">
        <v>123</v>
      </c>
      <c r="F34" t="s">
        <v>398</v>
      </c>
      <c r="G34" t="s">
        <v>365</v>
      </c>
      <c r="H34" t="s">
        <v>380</v>
      </c>
      <c r="I34" t="s">
        <v>150</v>
      </c>
      <c r="J34"/>
      <c r="K34" s="77">
        <v>6.59</v>
      </c>
      <c r="L34" t="s">
        <v>102</v>
      </c>
      <c r="M34" s="78">
        <v>2.4799999999999999E-2</v>
      </c>
      <c r="N34" s="78">
        <v>2.81E-2</v>
      </c>
      <c r="O34" s="77">
        <v>8073365.3399999999</v>
      </c>
      <c r="P34" s="77">
        <v>108.2</v>
      </c>
      <c r="Q34" s="77">
        <v>110.58135</v>
      </c>
      <c r="R34" s="77">
        <v>8845.9626478800001</v>
      </c>
      <c r="S34" s="78">
        <v>2.5000000000000001E-3</v>
      </c>
      <c r="T34" s="78">
        <v>1.8599999999999998E-2</v>
      </c>
      <c r="U34" s="78">
        <v>3.3999999999999998E-3</v>
      </c>
    </row>
    <row r="35" spans="2:21">
      <c r="B35" t="s">
        <v>403</v>
      </c>
      <c r="C35" t="s">
        <v>404</v>
      </c>
      <c r="D35" t="s">
        <v>100</v>
      </c>
      <c r="E35" t="s">
        <v>123</v>
      </c>
      <c r="F35" t="s">
        <v>398</v>
      </c>
      <c r="G35" t="s">
        <v>365</v>
      </c>
      <c r="H35" t="s">
        <v>395</v>
      </c>
      <c r="I35" t="s">
        <v>209</v>
      </c>
      <c r="J35"/>
      <c r="K35" s="77">
        <v>7.97</v>
      </c>
      <c r="L35" t="s">
        <v>102</v>
      </c>
      <c r="M35" s="78">
        <v>8.9999999999999993E-3</v>
      </c>
      <c r="N35" s="78">
        <v>2.8899999999999999E-2</v>
      </c>
      <c r="O35" s="77">
        <v>3915662.92</v>
      </c>
      <c r="P35" s="77">
        <v>92.96</v>
      </c>
      <c r="Q35" s="77">
        <v>19.175370000000001</v>
      </c>
      <c r="R35" s="77">
        <v>3659.175620432</v>
      </c>
      <c r="S35" s="78">
        <v>2.0999999999999999E-3</v>
      </c>
      <c r="T35" s="78">
        <v>7.7000000000000002E-3</v>
      </c>
      <c r="U35" s="78">
        <v>1.4E-3</v>
      </c>
    </row>
    <row r="36" spans="2:21">
      <c r="B36" t="s">
        <v>405</v>
      </c>
      <c r="C36" t="s">
        <v>406</v>
      </c>
      <c r="D36" t="s">
        <v>100</v>
      </c>
      <c r="E36" t="s">
        <v>123</v>
      </c>
      <c r="F36" t="s">
        <v>398</v>
      </c>
      <c r="G36" t="s">
        <v>365</v>
      </c>
      <c r="H36" t="s">
        <v>395</v>
      </c>
      <c r="I36" t="s">
        <v>209</v>
      </c>
      <c r="J36"/>
      <c r="K36" s="77">
        <v>11.47</v>
      </c>
      <c r="L36" t="s">
        <v>102</v>
      </c>
      <c r="M36" s="78">
        <v>1.6899999999999998E-2</v>
      </c>
      <c r="N36" s="78">
        <v>3.0499999999999999E-2</v>
      </c>
      <c r="O36" s="77">
        <v>5065212</v>
      </c>
      <c r="P36" s="77">
        <v>93.4</v>
      </c>
      <c r="Q36" s="77">
        <v>46.577930000000002</v>
      </c>
      <c r="R36" s="77">
        <v>4777.4859379999998</v>
      </c>
      <c r="S36" s="78">
        <v>1.9E-3</v>
      </c>
      <c r="T36" s="78">
        <v>1.01E-2</v>
      </c>
      <c r="U36" s="78">
        <v>1.8E-3</v>
      </c>
    </row>
    <row r="37" spans="2:21">
      <c r="B37" t="s">
        <v>407</v>
      </c>
      <c r="C37" t="s">
        <v>408</v>
      </c>
      <c r="D37" t="s">
        <v>100</v>
      </c>
      <c r="E37" t="s">
        <v>123</v>
      </c>
      <c r="F37" t="s">
        <v>398</v>
      </c>
      <c r="G37" t="s">
        <v>365</v>
      </c>
      <c r="H37" t="s">
        <v>395</v>
      </c>
      <c r="I37" t="s">
        <v>209</v>
      </c>
      <c r="J37"/>
      <c r="K37" s="77">
        <v>1.25</v>
      </c>
      <c r="L37" t="s">
        <v>102</v>
      </c>
      <c r="M37" s="78">
        <v>6.4999999999999997E-3</v>
      </c>
      <c r="N37" s="78">
        <v>2.6499999999999999E-2</v>
      </c>
      <c r="O37" s="77">
        <v>264827.53000000003</v>
      </c>
      <c r="P37" s="77">
        <v>107.94</v>
      </c>
      <c r="Q37" s="77">
        <v>0</v>
      </c>
      <c r="R37" s="77">
        <v>285.85483588199997</v>
      </c>
      <c r="S37" s="78">
        <v>8.9999999999999998E-4</v>
      </c>
      <c r="T37" s="78">
        <v>5.9999999999999995E-4</v>
      </c>
      <c r="U37" s="78">
        <v>1E-4</v>
      </c>
    </row>
    <row r="38" spans="2:21">
      <c r="B38" t="s">
        <v>409</v>
      </c>
      <c r="C38" t="s">
        <v>410</v>
      </c>
      <c r="D38" t="s">
        <v>100</v>
      </c>
      <c r="E38" t="s">
        <v>123</v>
      </c>
      <c r="F38" t="s">
        <v>411</v>
      </c>
      <c r="G38" t="s">
        <v>365</v>
      </c>
      <c r="H38" t="s">
        <v>412</v>
      </c>
      <c r="I38" t="s">
        <v>209</v>
      </c>
      <c r="J38"/>
      <c r="K38" s="77">
        <v>2.5099999999999998</v>
      </c>
      <c r="L38" t="s">
        <v>102</v>
      </c>
      <c r="M38" s="78">
        <v>1.34E-2</v>
      </c>
      <c r="N38" s="78">
        <v>2.4799999999999999E-2</v>
      </c>
      <c r="O38" s="77">
        <v>634126.75</v>
      </c>
      <c r="P38" s="77">
        <v>108.78</v>
      </c>
      <c r="Q38" s="77">
        <v>0</v>
      </c>
      <c r="R38" s="77">
        <v>689.80307864999997</v>
      </c>
      <c r="S38" s="78">
        <v>1.1999999999999999E-3</v>
      </c>
      <c r="T38" s="78">
        <v>1.5E-3</v>
      </c>
      <c r="U38" s="78">
        <v>2.9999999999999997E-4</v>
      </c>
    </row>
    <row r="39" spans="2:21">
      <c r="B39" t="s">
        <v>413</v>
      </c>
      <c r="C39" t="s">
        <v>414</v>
      </c>
      <c r="D39" t="s">
        <v>100</v>
      </c>
      <c r="E39" t="s">
        <v>123</v>
      </c>
      <c r="F39" t="s">
        <v>411</v>
      </c>
      <c r="G39" t="s">
        <v>365</v>
      </c>
      <c r="H39" t="s">
        <v>412</v>
      </c>
      <c r="I39" t="s">
        <v>209</v>
      </c>
      <c r="J39"/>
      <c r="K39" s="77">
        <v>2.2799999999999998</v>
      </c>
      <c r="L39" t="s">
        <v>102</v>
      </c>
      <c r="M39" s="78">
        <v>2E-3</v>
      </c>
      <c r="N39" s="78">
        <v>2.4400000000000002E-2</v>
      </c>
      <c r="O39" s="77">
        <v>1361579.91</v>
      </c>
      <c r="P39" s="77">
        <v>104</v>
      </c>
      <c r="Q39" s="77">
        <v>0</v>
      </c>
      <c r="R39" s="77">
        <v>1416.0431063999999</v>
      </c>
      <c r="S39" s="78">
        <v>4.1000000000000003E-3</v>
      </c>
      <c r="T39" s="78">
        <v>3.0000000000000001E-3</v>
      </c>
      <c r="U39" s="78">
        <v>5.0000000000000001E-4</v>
      </c>
    </row>
    <row r="40" spans="2:21">
      <c r="B40" t="s">
        <v>415</v>
      </c>
      <c r="C40" t="s">
        <v>416</v>
      </c>
      <c r="D40" t="s">
        <v>100</v>
      </c>
      <c r="E40" t="s">
        <v>123</v>
      </c>
      <c r="F40" t="s">
        <v>411</v>
      </c>
      <c r="G40" t="s">
        <v>365</v>
      </c>
      <c r="H40" t="s">
        <v>412</v>
      </c>
      <c r="I40" t="s">
        <v>209</v>
      </c>
      <c r="J40"/>
      <c r="K40" s="77">
        <v>3.84</v>
      </c>
      <c r="L40" t="s">
        <v>102</v>
      </c>
      <c r="M40" s="78">
        <v>1.8200000000000001E-2</v>
      </c>
      <c r="N40" s="78">
        <v>2.52E-2</v>
      </c>
      <c r="O40" s="77">
        <v>1705369.52</v>
      </c>
      <c r="P40" s="77">
        <v>107.89</v>
      </c>
      <c r="Q40" s="77">
        <v>0</v>
      </c>
      <c r="R40" s="77">
        <v>1839.9231751279999</v>
      </c>
      <c r="S40" s="78">
        <v>4.4999999999999997E-3</v>
      </c>
      <c r="T40" s="78">
        <v>3.8999999999999998E-3</v>
      </c>
      <c r="U40" s="78">
        <v>6.9999999999999999E-4</v>
      </c>
    </row>
    <row r="41" spans="2:21">
      <c r="B41" t="s">
        <v>417</v>
      </c>
      <c r="C41" t="s">
        <v>418</v>
      </c>
      <c r="D41" t="s">
        <v>100</v>
      </c>
      <c r="E41" t="s">
        <v>123</v>
      </c>
      <c r="F41" t="s">
        <v>419</v>
      </c>
      <c r="G41" t="s">
        <v>365</v>
      </c>
      <c r="H41" t="s">
        <v>412</v>
      </c>
      <c r="I41" t="s">
        <v>209</v>
      </c>
      <c r="J41"/>
      <c r="K41" s="77">
        <v>4.5599999999999996</v>
      </c>
      <c r="L41" t="s">
        <v>102</v>
      </c>
      <c r="M41" s="78">
        <v>5.0000000000000001E-3</v>
      </c>
      <c r="N41" s="78">
        <v>2.8299999999999999E-2</v>
      </c>
      <c r="O41" s="77">
        <v>1457446.49</v>
      </c>
      <c r="P41" s="77">
        <v>99.1</v>
      </c>
      <c r="Q41" s="77">
        <v>237.82433</v>
      </c>
      <c r="R41" s="77">
        <v>1682.1538015900001</v>
      </c>
      <c r="S41" s="78">
        <v>8.0000000000000004E-4</v>
      </c>
      <c r="T41" s="78">
        <v>3.5000000000000001E-3</v>
      </c>
      <c r="U41" s="78">
        <v>5.9999999999999995E-4</v>
      </c>
    </row>
    <row r="42" spans="2:21">
      <c r="B42" t="s">
        <v>420</v>
      </c>
      <c r="C42" t="s">
        <v>421</v>
      </c>
      <c r="D42" t="s">
        <v>100</v>
      </c>
      <c r="E42" t="s">
        <v>123</v>
      </c>
      <c r="F42" t="s">
        <v>419</v>
      </c>
      <c r="G42" t="s">
        <v>365</v>
      </c>
      <c r="H42" t="s">
        <v>412</v>
      </c>
      <c r="I42" t="s">
        <v>209</v>
      </c>
      <c r="J42"/>
      <c r="K42" s="77">
        <v>6.38</v>
      </c>
      <c r="L42" t="s">
        <v>102</v>
      </c>
      <c r="M42" s="78">
        <v>5.8999999999999999E-3</v>
      </c>
      <c r="N42" s="78">
        <v>3.0599999999999999E-2</v>
      </c>
      <c r="O42" s="77">
        <v>4322521.51</v>
      </c>
      <c r="P42" s="77">
        <v>91.73</v>
      </c>
      <c r="Q42" s="77">
        <v>13.687670000000001</v>
      </c>
      <c r="R42" s="77">
        <v>3978.7366511229998</v>
      </c>
      <c r="S42" s="78">
        <v>3.8999999999999998E-3</v>
      </c>
      <c r="T42" s="78">
        <v>8.3999999999999995E-3</v>
      </c>
      <c r="U42" s="78">
        <v>1.5E-3</v>
      </c>
    </row>
    <row r="43" spans="2:21">
      <c r="B43" t="s">
        <v>422</v>
      </c>
      <c r="C43" t="s">
        <v>423</v>
      </c>
      <c r="D43" t="s">
        <v>100</v>
      </c>
      <c r="E43" t="s">
        <v>123</v>
      </c>
      <c r="F43" t="s">
        <v>419</v>
      </c>
      <c r="G43" t="s">
        <v>365</v>
      </c>
      <c r="H43" t="s">
        <v>412</v>
      </c>
      <c r="I43" t="s">
        <v>209</v>
      </c>
      <c r="J43"/>
      <c r="K43" s="77">
        <v>1.68</v>
      </c>
      <c r="L43" t="s">
        <v>102</v>
      </c>
      <c r="M43" s="78">
        <v>4.7500000000000001E-2</v>
      </c>
      <c r="N43" s="78">
        <v>2.8500000000000001E-2</v>
      </c>
      <c r="O43" s="77">
        <v>664271.74</v>
      </c>
      <c r="P43" s="77">
        <v>139.94</v>
      </c>
      <c r="Q43" s="77">
        <v>0</v>
      </c>
      <c r="R43" s="77">
        <v>929.58187295599998</v>
      </c>
      <c r="S43" s="78">
        <v>5.0000000000000001E-4</v>
      </c>
      <c r="T43" s="78">
        <v>2E-3</v>
      </c>
      <c r="U43" s="78">
        <v>4.0000000000000002E-4</v>
      </c>
    </row>
    <row r="44" spans="2:21">
      <c r="B44" t="s">
        <v>424</v>
      </c>
      <c r="C44" t="s">
        <v>425</v>
      </c>
      <c r="D44" t="s">
        <v>100</v>
      </c>
      <c r="E44" t="s">
        <v>123</v>
      </c>
      <c r="F44" t="s">
        <v>426</v>
      </c>
      <c r="G44" t="s">
        <v>365</v>
      </c>
      <c r="H44" t="s">
        <v>412</v>
      </c>
      <c r="I44" t="s">
        <v>209</v>
      </c>
      <c r="J44"/>
      <c r="K44" s="77">
        <v>6.67</v>
      </c>
      <c r="L44" t="s">
        <v>102</v>
      </c>
      <c r="M44" s="78">
        <v>3.5000000000000001E-3</v>
      </c>
      <c r="N44" s="78">
        <v>2.9899999999999999E-2</v>
      </c>
      <c r="O44" s="77">
        <v>7387034.6299999999</v>
      </c>
      <c r="P44" s="77">
        <v>90.55</v>
      </c>
      <c r="Q44" s="77">
        <v>0</v>
      </c>
      <c r="R44" s="77">
        <v>6688.9598574649999</v>
      </c>
      <c r="S44" s="78">
        <v>2.3999999999999998E-3</v>
      </c>
      <c r="T44" s="78">
        <v>1.41E-2</v>
      </c>
      <c r="U44" s="78">
        <v>2.5999999999999999E-3</v>
      </c>
    </row>
    <row r="45" spans="2:21">
      <c r="B45" t="s">
        <v>427</v>
      </c>
      <c r="C45" t="s">
        <v>428</v>
      </c>
      <c r="D45" t="s">
        <v>100</v>
      </c>
      <c r="E45" t="s">
        <v>123</v>
      </c>
      <c r="F45" t="s">
        <v>426</v>
      </c>
      <c r="G45" t="s">
        <v>365</v>
      </c>
      <c r="H45" t="s">
        <v>412</v>
      </c>
      <c r="I45" t="s">
        <v>209</v>
      </c>
      <c r="J45"/>
      <c r="K45" s="77">
        <v>2.77</v>
      </c>
      <c r="L45" t="s">
        <v>102</v>
      </c>
      <c r="M45" s="78">
        <v>2.4E-2</v>
      </c>
      <c r="N45" s="78">
        <v>2.53E-2</v>
      </c>
      <c r="O45" s="77">
        <v>106239.69</v>
      </c>
      <c r="P45" s="77">
        <v>111.43</v>
      </c>
      <c r="Q45" s="77">
        <v>0</v>
      </c>
      <c r="R45" s="77">
        <v>118.382886567</v>
      </c>
      <c r="S45" s="78">
        <v>2.0000000000000001E-4</v>
      </c>
      <c r="T45" s="78">
        <v>2.0000000000000001E-4</v>
      </c>
      <c r="U45" s="78">
        <v>0</v>
      </c>
    </row>
    <row r="46" spans="2:21">
      <c r="B46" t="s">
        <v>429</v>
      </c>
      <c r="C46" t="s">
        <v>430</v>
      </c>
      <c r="D46" t="s">
        <v>100</v>
      </c>
      <c r="E46" t="s">
        <v>123</v>
      </c>
      <c r="F46" t="s">
        <v>426</v>
      </c>
      <c r="G46" t="s">
        <v>365</v>
      </c>
      <c r="H46" t="s">
        <v>412</v>
      </c>
      <c r="I46" t="s">
        <v>209</v>
      </c>
      <c r="J46"/>
      <c r="K46" s="77">
        <v>4.13</v>
      </c>
      <c r="L46" t="s">
        <v>102</v>
      </c>
      <c r="M46" s="78">
        <v>2.5999999999999999E-2</v>
      </c>
      <c r="N46" s="78">
        <v>2.6100000000000002E-2</v>
      </c>
      <c r="O46" s="77">
        <v>1548175.75</v>
      </c>
      <c r="P46" s="77">
        <v>111.02</v>
      </c>
      <c r="Q46" s="77">
        <v>109.38943</v>
      </c>
      <c r="R46" s="77">
        <v>1828.1741476499999</v>
      </c>
      <c r="S46" s="78">
        <v>3.2000000000000002E-3</v>
      </c>
      <c r="T46" s="78">
        <v>3.8999999999999998E-3</v>
      </c>
      <c r="U46" s="78">
        <v>6.9999999999999999E-4</v>
      </c>
    </row>
    <row r="47" spans="2:21">
      <c r="B47" t="s">
        <v>431</v>
      </c>
      <c r="C47" t="s">
        <v>432</v>
      </c>
      <c r="D47" t="s">
        <v>100</v>
      </c>
      <c r="E47" t="s">
        <v>123</v>
      </c>
      <c r="F47" t="s">
        <v>426</v>
      </c>
      <c r="G47" t="s">
        <v>365</v>
      </c>
      <c r="H47" t="s">
        <v>412</v>
      </c>
      <c r="I47" t="s">
        <v>209</v>
      </c>
      <c r="J47"/>
      <c r="K47" s="77">
        <v>4.34</v>
      </c>
      <c r="L47" t="s">
        <v>102</v>
      </c>
      <c r="M47" s="78">
        <v>2.81E-2</v>
      </c>
      <c r="N47" s="78">
        <v>2.7400000000000001E-2</v>
      </c>
      <c r="O47" s="77">
        <v>454940.59</v>
      </c>
      <c r="P47" s="77">
        <v>112.17</v>
      </c>
      <c r="Q47" s="77">
        <v>7.1452400000000003</v>
      </c>
      <c r="R47" s="77">
        <v>517.45209980300001</v>
      </c>
      <c r="S47" s="78">
        <v>2.9999999999999997E-4</v>
      </c>
      <c r="T47" s="78">
        <v>1.1000000000000001E-3</v>
      </c>
      <c r="U47" s="78">
        <v>2.0000000000000001E-4</v>
      </c>
    </row>
    <row r="48" spans="2:21">
      <c r="B48" t="s">
        <v>433</v>
      </c>
      <c r="C48" t="s">
        <v>434</v>
      </c>
      <c r="D48" t="s">
        <v>100</v>
      </c>
      <c r="E48" t="s">
        <v>123</v>
      </c>
      <c r="F48" t="s">
        <v>426</v>
      </c>
      <c r="G48" t="s">
        <v>365</v>
      </c>
      <c r="H48" t="s">
        <v>412</v>
      </c>
      <c r="I48" t="s">
        <v>209</v>
      </c>
      <c r="J48"/>
      <c r="K48" s="77">
        <v>2.86</v>
      </c>
      <c r="L48" t="s">
        <v>102</v>
      </c>
      <c r="M48" s="78">
        <v>3.6999999999999998E-2</v>
      </c>
      <c r="N48" s="78">
        <v>2.6499999999999999E-2</v>
      </c>
      <c r="O48" s="77">
        <v>117947.81</v>
      </c>
      <c r="P48" s="77">
        <v>113.91</v>
      </c>
      <c r="Q48" s="77">
        <v>28.974509999999999</v>
      </c>
      <c r="R48" s="77">
        <v>163.32886037099999</v>
      </c>
      <c r="S48" s="78">
        <v>2.9999999999999997E-4</v>
      </c>
      <c r="T48" s="78">
        <v>2.9999999999999997E-4</v>
      </c>
      <c r="U48" s="78">
        <v>1E-4</v>
      </c>
    </row>
    <row r="49" spans="2:21">
      <c r="B49" t="s">
        <v>435</v>
      </c>
      <c r="C49" t="s">
        <v>436</v>
      </c>
      <c r="D49" t="s">
        <v>100</v>
      </c>
      <c r="E49" t="s">
        <v>123</v>
      </c>
      <c r="F49" t="s">
        <v>437</v>
      </c>
      <c r="G49" t="s">
        <v>365</v>
      </c>
      <c r="H49" t="s">
        <v>412</v>
      </c>
      <c r="I49" t="s">
        <v>209</v>
      </c>
      <c r="J49"/>
      <c r="K49" s="77">
        <v>4.68</v>
      </c>
      <c r="L49" t="s">
        <v>102</v>
      </c>
      <c r="M49" s="78">
        <v>6.4999999999999997E-3</v>
      </c>
      <c r="N49" s="78">
        <v>2.4799999999999999E-2</v>
      </c>
      <c r="O49" s="77">
        <v>1433155.3</v>
      </c>
      <c r="P49" s="77">
        <v>101.31</v>
      </c>
      <c r="Q49" s="77">
        <v>22.177779999999998</v>
      </c>
      <c r="R49" s="77">
        <v>1474.1074144300001</v>
      </c>
      <c r="S49" s="78">
        <v>2.8E-3</v>
      </c>
      <c r="T49" s="78">
        <v>3.0999999999999999E-3</v>
      </c>
      <c r="U49" s="78">
        <v>5.9999999999999995E-4</v>
      </c>
    </row>
    <row r="50" spans="2:21">
      <c r="B50" t="s">
        <v>438</v>
      </c>
      <c r="C50" t="s">
        <v>439</v>
      </c>
      <c r="D50" t="s">
        <v>100</v>
      </c>
      <c r="E50" t="s">
        <v>123</v>
      </c>
      <c r="F50" t="s">
        <v>437</v>
      </c>
      <c r="G50" t="s">
        <v>365</v>
      </c>
      <c r="H50" t="s">
        <v>412</v>
      </c>
      <c r="I50" t="s">
        <v>209</v>
      </c>
      <c r="J50"/>
      <c r="K50" s="77">
        <v>5.42</v>
      </c>
      <c r="L50" t="s">
        <v>102</v>
      </c>
      <c r="M50" s="78">
        <v>1.43E-2</v>
      </c>
      <c r="N50" s="78">
        <v>2.81E-2</v>
      </c>
      <c r="O50" s="77">
        <v>23036.720000000001</v>
      </c>
      <c r="P50" s="77">
        <v>102.63</v>
      </c>
      <c r="Q50" s="77">
        <v>0.45456999999999997</v>
      </c>
      <c r="R50" s="77">
        <v>24.097155736000001</v>
      </c>
      <c r="S50" s="78">
        <v>1E-4</v>
      </c>
      <c r="T50" s="78">
        <v>1E-4</v>
      </c>
      <c r="U50" s="78">
        <v>0</v>
      </c>
    </row>
    <row r="51" spans="2:21">
      <c r="B51" t="s">
        <v>440</v>
      </c>
      <c r="C51" t="s">
        <v>441</v>
      </c>
      <c r="D51" t="s">
        <v>100</v>
      </c>
      <c r="E51" t="s">
        <v>123</v>
      </c>
      <c r="F51" t="s">
        <v>437</v>
      </c>
      <c r="G51" t="s">
        <v>365</v>
      </c>
      <c r="H51" t="s">
        <v>412</v>
      </c>
      <c r="I51" t="s">
        <v>209</v>
      </c>
      <c r="J51"/>
      <c r="K51" s="77">
        <v>7.01</v>
      </c>
      <c r="L51" t="s">
        <v>102</v>
      </c>
      <c r="M51" s="78">
        <v>3.61E-2</v>
      </c>
      <c r="N51" s="78">
        <v>3.15E-2</v>
      </c>
      <c r="O51" s="77">
        <v>2187698.9700000002</v>
      </c>
      <c r="P51" s="77">
        <v>104.74</v>
      </c>
      <c r="Q51" s="77">
        <v>21.054639999999999</v>
      </c>
      <c r="R51" s="77">
        <v>2312.4505411780001</v>
      </c>
      <c r="S51" s="78">
        <v>4.7999999999999996E-3</v>
      </c>
      <c r="T51" s="78">
        <v>4.8999999999999998E-3</v>
      </c>
      <c r="U51" s="78">
        <v>8.9999999999999998E-4</v>
      </c>
    </row>
    <row r="52" spans="2:21">
      <c r="B52" t="s">
        <v>442</v>
      </c>
      <c r="C52" t="s">
        <v>443</v>
      </c>
      <c r="D52" t="s">
        <v>100</v>
      </c>
      <c r="E52" t="s">
        <v>123</v>
      </c>
      <c r="F52" t="s">
        <v>437</v>
      </c>
      <c r="G52" t="s">
        <v>365</v>
      </c>
      <c r="H52" t="s">
        <v>412</v>
      </c>
      <c r="I52" t="s">
        <v>209</v>
      </c>
      <c r="J52"/>
      <c r="K52" s="77">
        <v>0.28000000000000003</v>
      </c>
      <c r="L52" t="s">
        <v>102</v>
      </c>
      <c r="M52" s="78">
        <v>4.9000000000000002E-2</v>
      </c>
      <c r="N52" s="78">
        <v>3.1199999999999999E-2</v>
      </c>
      <c r="O52" s="77">
        <v>326665.18</v>
      </c>
      <c r="P52" s="77">
        <v>115.64</v>
      </c>
      <c r="Q52" s="77">
        <v>0</v>
      </c>
      <c r="R52" s="77">
        <v>377.75561415200002</v>
      </c>
      <c r="S52" s="78">
        <v>2.5000000000000001E-3</v>
      </c>
      <c r="T52" s="78">
        <v>8.0000000000000004E-4</v>
      </c>
      <c r="U52" s="78">
        <v>1E-4</v>
      </c>
    </row>
    <row r="53" spans="2:21">
      <c r="B53" t="s">
        <v>444</v>
      </c>
      <c r="C53" t="s">
        <v>445</v>
      </c>
      <c r="D53" t="s">
        <v>100</v>
      </c>
      <c r="E53" t="s">
        <v>123</v>
      </c>
      <c r="F53" t="s">
        <v>437</v>
      </c>
      <c r="G53" t="s">
        <v>365</v>
      </c>
      <c r="H53" t="s">
        <v>412</v>
      </c>
      <c r="I53" t="s">
        <v>209</v>
      </c>
      <c r="J53"/>
      <c r="K53" s="77">
        <v>1.97</v>
      </c>
      <c r="L53" t="s">
        <v>102</v>
      </c>
      <c r="M53" s="78">
        <v>1.7600000000000001E-2</v>
      </c>
      <c r="N53" s="78">
        <v>2.4799999999999999E-2</v>
      </c>
      <c r="O53" s="77">
        <v>2143531.09</v>
      </c>
      <c r="P53" s="77">
        <v>110.64</v>
      </c>
      <c r="Q53" s="77">
        <v>50.065440000000002</v>
      </c>
      <c r="R53" s="77">
        <v>2421.668237976</v>
      </c>
      <c r="S53" s="78">
        <v>1.6000000000000001E-3</v>
      </c>
      <c r="T53" s="78">
        <v>5.1000000000000004E-3</v>
      </c>
      <c r="U53" s="78">
        <v>8.9999999999999998E-4</v>
      </c>
    </row>
    <row r="54" spans="2:21">
      <c r="B54" t="s">
        <v>446</v>
      </c>
      <c r="C54" t="s">
        <v>447</v>
      </c>
      <c r="D54" t="s">
        <v>100</v>
      </c>
      <c r="E54" t="s">
        <v>123</v>
      </c>
      <c r="F54" t="s">
        <v>437</v>
      </c>
      <c r="G54" t="s">
        <v>365</v>
      </c>
      <c r="H54" t="s">
        <v>412</v>
      </c>
      <c r="I54" t="s">
        <v>209</v>
      </c>
      <c r="J54"/>
      <c r="K54" s="77">
        <v>2.66</v>
      </c>
      <c r="L54" t="s">
        <v>102</v>
      </c>
      <c r="M54" s="78">
        <v>2.1499999999999998E-2</v>
      </c>
      <c r="N54" s="78">
        <v>2.4899999999999999E-2</v>
      </c>
      <c r="O54" s="77">
        <v>2981877.94</v>
      </c>
      <c r="P54" s="77">
        <v>111.92</v>
      </c>
      <c r="Q54" s="77">
        <v>0</v>
      </c>
      <c r="R54" s="77">
        <v>3337.3177904479999</v>
      </c>
      <c r="S54" s="78">
        <v>2.3999999999999998E-3</v>
      </c>
      <c r="T54" s="78">
        <v>7.0000000000000001E-3</v>
      </c>
      <c r="U54" s="78">
        <v>1.2999999999999999E-3</v>
      </c>
    </row>
    <row r="55" spans="2:21">
      <c r="B55" t="s">
        <v>448</v>
      </c>
      <c r="C55" t="s">
        <v>449</v>
      </c>
      <c r="D55" t="s">
        <v>100</v>
      </c>
      <c r="E55" t="s">
        <v>123</v>
      </c>
      <c r="F55" t="s">
        <v>437</v>
      </c>
      <c r="G55" t="s">
        <v>365</v>
      </c>
      <c r="H55" t="s">
        <v>412</v>
      </c>
      <c r="I55" t="s">
        <v>209</v>
      </c>
      <c r="J55"/>
      <c r="K55" s="77">
        <v>4.49</v>
      </c>
      <c r="L55" t="s">
        <v>102</v>
      </c>
      <c r="M55" s="78">
        <v>2.2499999999999999E-2</v>
      </c>
      <c r="N55" s="78">
        <v>2.7199999999999998E-2</v>
      </c>
      <c r="O55" s="77">
        <v>3986937.27</v>
      </c>
      <c r="P55" s="77">
        <v>109.63</v>
      </c>
      <c r="Q55" s="77">
        <v>343.14233999999999</v>
      </c>
      <c r="R55" s="77">
        <v>4714.021669101</v>
      </c>
      <c r="S55" s="78">
        <v>4.0000000000000001E-3</v>
      </c>
      <c r="T55" s="78">
        <v>9.9000000000000008E-3</v>
      </c>
      <c r="U55" s="78">
        <v>1.8E-3</v>
      </c>
    </row>
    <row r="56" spans="2:21">
      <c r="B56" t="s">
        <v>450</v>
      </c>
      <c r="C56" t="s">
        <v>451</v>
      </c>
      <c r="D56" t="s">
        <v>100</v>
      </c>
      <c r="E56" t="s">
        <v>123</v>
      </c>
      <c r="F56" t="s">
        <v>437</v>
      </c>
      <c r="G56" t="s">
        <v>365</v>
      </c>
      <c r="H56" t="s">
        <v>412</v>
      </c>
      <c r="I56" t="s">
        <v>209</v>
      </c>
      <c r="J56"/>
      <c r="K56" s="77">
        <v>6.26</v>
      </c>
      <c r="L56" t="s">
        <v>102</v>
      </c>
      <c r="M56" s="78">
        <v>2.5000000000000001E-3</v>
      </c>
      <c r="N56" s="78">
        <v>2.7199999999999998E-2</v>
      </c>
      <c r="O56" s="77">
        <v>3364227.55</v>
      </c>
      <c r="P56" s="77">
        <v>92.99</v>
      </c>
      <c r="Q56" s="77">
        <v>83.933790000000002</v>
      </c>
      <c r="R56" s="77">
        <v>3212.3289887450001</v>
      </c>
      <c r="S56" s="78">
        <v>2.5999999999999999E-3</v>
      </c>
      <c r="T56" s="78">
        <v>6.7999999999999996E-3</v>
      </c>
      <c r="U56" s="78">
        <v>1.1999999999999999E-3</v>
      </c>
    </row>
    <row r="57" spans="2:21">
      <c r="B57" t="s">
        <v>452</v>
      </c>
      <c r="C57" t="s">
        <v>453</v>
      </c>
      <c r="D57" t="s">
        <v>100</v>
      </c>
      <c r="E57" t="s">
        <v>123</v>
      </c>
      <c r="F57" t="s">
        <v>437</v>
      </c>
      <c r="G57" t="s">
        <v>365</v>
      </c>
      <c r="H57" t="s">
        <v>412</v>
      </c>
      <c r="I57" t="s">
        <v>209</v>
      </c>
      <c r="J57"/>
      <c r="K57" s="77">
        <v>3.44</v>
      </c>
      <c r="L57" t="s">
        <v>102</v>
      </c>
      <c r="M57" s="78">
        <v>2.35E-2</v>
      </c>
      <c r="N57" s="78">
        <v>2.47E-2</v>
      </c>
      <c r="O57" s="77">
        <v>2861343.22</v>
      </c>
      <c r="P57" s="77">
        <v>112.01</v>
      </c>
      <c r="Q57" s="77">
        <v>0</v>
      </c>
      <c r="R57" s="77">
        <v>3204.9905407219999</v>
      </c>
      <c r="S57" s="78">
        <v>3.8999999999999998E-3</v>
      </c>
      <c r="T57" s="78">
        <v>6.7999999999999996E-3</v>
      </c>
      <c r="U57" s="78">
        <v>1.1999999999999999E-3</v>
      </c>
    </row>
    <row r="58" spans="2:21">
      <c r="B58" t="s">
        <v>454</v>
      </c>
      <c r="C58" t="s">
        <v>455</v>
      </c>
      <c r="D58" t="s">
        <v>100</v>
      </c>
      <c r="E58" t="s">
        <v>123</v>
      </c>
      <c r="F58" t="s">
        <v>456</v>
      </c>
      <c r="G58" t="s">
        <v>365</v>
      </c>
      <c r="H58" t="s">
        <v>412</v>
      </c>
      <c r="I58" t="s">
        <v>209</v>
      </c>
      <c r="J58"/>
      <c r="K58" s="77">
        <v>3.23</v>
      </c>
      <c r="L58" t="s">
        <v>102</v>
      </c>
      <c r="M58" s="78">
        <v>1.4200000000000001E-2</v>
      </c>
      <c r="N58" s="78">
        <v>2.6800000000000001E-2</v>
      </c>
      <c r="O58" s="77">
        <v>1236003.6000000001</v>
      </c>
      <c r="P58" s="77">
        <v>106.38</v>
      </c>
      <c r="Q58" s="77">
        <v>0</v>
      </c>
      <c r="R58" s="77">
        <v>1314.8606296800001</v>
      </c>
      <c r="S58" s="78">
        <v>1.2999999999999999E-3</v>
      </c>
      <c r="T58" s="78">
        <v>2.8E-3</v>
      </c>
      <c r="U58" s="78">
        <v>5.0000000000000001E-4</v>
      </c>
    </row>
    <row r="59" spans="2:21">
      <c r="B59" t="s">
        <v>457</v>
      </c>
      <c r="C59" t="s">
        <v>458</v>
      </c>
      <c r="D59" t="s">
        <v>100</v>
      </c>
      <c r="E59" t="s">
        <v>123</v>
      </c>
      <c r="F59" t="s">
        <v>459</v>
      </c>
      <c r="G59" t="s">
        <v>365</v>
      </c>
      <c r="H59" t="s">
        <v>412</v>
      </c>
      <c r="I59" t="s">
        <v>209</v>
      </c>
      <c r="J59"/>
      <c r="K59" s="77">
        <v>0.71</v>
      </c>
      <c r="L59" t="s">
        <v>102</v>
      </c>
      <c r="M59" s="78">
        <v>0.04</v>
      </c>
      <c r="N59" s="78">
        <v>2.8400000000000002E-2</v>
      </c>
      <c r="O59" s="77">
        <v>81567.48</v>
      </c>
      <c r="P59" s="77">
        <v>112.36</v>
      </c>
      <c r="Q59" s="77">
        <v>0</v>
      </c>
      <c r="R59" s="77">
        <v>91.649220528000001</v>
      </c>
      <c r="S59" s="78">
        <v>5.0000000000000001E-4</v>
      </c>
      <c r="T59" s="78">
        <v>2.0000000000000001E-4</v>
      </c>
      <c r="U59" s="78">
        <v>0</v>
      </c>
    </row>
    <row r="60" spans="2:21">
      <c r="B60" t="s">
        <v>460</v>
      </c>
      <c r="C60" t="s">
        <v>461</v>
      </c>
      <c r="D60" t="s">
        <v>100</v>
      </c>
      <c r="E60" t="s">
        <v>123</v>
      </c>
      <c r="F60" t="s">
        <v>459</v>
      </c>
      <c r="G60" t="s">
        <v>365</v>
      </c>
      <c r="H60" t="s">
        <v>412</v>
      </c>
      <c r="I60" t="s">
        <v>209</v>
      </c>
      <c r="J60"/>
      <c r="K60" s="77">
        <v>4.42</v>
      </c>
      <c r="L60" t="s">
        <v>102</v>
      </c>
      <c r="M60" s="78">
        <v>3.5000000000000003E-2</v>
      </c>
      <c r="N60" s="78">
        <v>2.69E-2</v>
      </c>
      <c r="O60" s="77">
        <v>949002.07</v>
      </c>
      <c r="P60" s="77">
        <v>117.45</v>
      </c>
      <c r="Q60" s="77">
        <v>0</v>
      </c>
      <c r="R60" s="77">
        <v>1114.6029312149999</v>
      </c>
      <c r="S60" s="78">
        <v>1.1000000000000001E-3</v>
      </c>
      <c r="T60" s="78">
        <v>2.3E-3</v>
      </c>
      <c r="U60" s="78">
        <v>4.0000000000000002E-4</v>
      </c>
    </row>
    <row r="61" spans="2:21">
      <c r="B61" t="s">
        <v>462</v>
      </c>
      <c r="C61" t="s">
        <v>463</v>
      </c>
      <c r="D61" t="s">
        <v>100</v>
      </c>
      <c r="E61" t="s">
        <v>123</v>
      </c>
      <c r="F61" t="s">
        <v>459</v>
      </c>
      <c r="G61" t="s">
        <v>365</v>
      </c>
      <c r="H61" t="s">
        <v>412</v>
      </c>
      <c r="I61" t="s">
        <v>209</v>
      </c>
      <c r="J61"/>
      <c r="K61" s="77">
        <v>6.7</v>
      </c>
      <c r="L61" t="s">
        <v>102</v>
      </c>
      <c r="M61" s="78">
        <v>2.5000000000000001E-2</v>
      </c>
      <c r="N61" s="78">
        <v>2.8000000000000001E-2</v>
      </c>
      <c r="O61" s="77">
        <v>1717401.02</v>
      </c>
      <c r="P61" s="77">
        <v>109.15</v>
      </c>
      <c r="Q61" s="77">
        <v>0</v>
      </c>
      <c r="R61" s="77">
        <v>1874.5432133300001</v>
      </c>
      <c r="S61" s="78">
        <v>2.8E-3</v>
      </c>
      <c r="T61" s="78">
        <v>3.8999999999999998E-3</v>
      </c>
      <c r="U61" s="78">
        <v>6.9999999999999999E-4</v>
      </c>
    </row>
    <row r="62" spans="2:21">
      <c r="B62" t="s">
        <v>464</v>
      </c>
      <c r="C62" t="s">
        <v>465</v>
      </c>
      <c r="D62" t="s">
        <v>100</v>
      </c>
      <c r="E62" t="s">
        <v>123</v>
      </c>
      <c r="F62" t="s">
        <v>459</v>
      </c>
      <c r="G62" t="s">
        <v>365</v>
      </c>
      <c r="H62" t="s">
        <v>412</v>
      </c>
      <c r="I62" t="s">
        <v>209</v>
      </c>
      <c r="J62"/>
      <c r="K62" s="77">
        <v>3.05</v>
      </c>
      <c r="L62" t="s">
        <v>102</v>
      </c>
      <c r="M62" s="78">
        <v>0.04</v>
      </c>
      <c r="N62" s="78">
        <v>2.53E-2</v>
      </c>
      <c r="O62" s="77">
        <v>3093865.97</v>
      </c>
      <c r="P62" s="77">
        <v>117.41</v>
      </c>
      <c r="Q62" s="77">
        <v>0</v>
      </c>
      <c r="R62" s="77">
        <v>3632.5080353769999</v>
      </c>
      <c r="S62" s="78">
        <v>3.3E-3</v>
      </c>
      <c r="T62" s="78">
        <v>7.7000000000000002E-3</v>
      </c>
      <c r="U62" s="78">
        <v>1.4E-3</v>
      </c>
    </row>
    <row r="63" spans="2:21">
      <c r="B63" t="s">
        <v>466</v>
      </c>
      <c r="C63" t="s">
        <v>467</v>
      </c>
      <c r="D63" t="s">
        <v>100</v>
      </c>
      <c r="E63" t="s">
        <v>123</v>
      </c>
      <c r="F63" t="s">
        <v>468</v>
      </c>
      <c r="G63" t="s">
        <v>365</v>
      </c>
      <c r="H63" t="s">
        <v>412</v>
      </c>
      <c r="I63" t="s">
        <v>209</v>
      </c>
      <c r="J63"/>
      <c r="K63" s="77">
        <v>2.87</v>
      </c>
      <c r="L63" t="s">
        <v>102</v>
      </c>
      <c r="M63" s="78">
        <v>2.3400000000000001E-2</v>
      </c>
      <c r="N63" s="78">
        <v>2.7300000000000001E-2</v>
      </c>
      <c r="O63" s="77">
        <v>2245859.13</v>
      </c>
      <c r="P63" s="77">
        <v>109.87</v>
      </c>
      <c r="Q63" s="77">
        <v>0</v>
      </c>
      <c r="R63" s="77">
        <v>2467.5254261310001</v>
      </c>
      <c r="S63" s="78">
        <v>8.9999999999999998E-4</v>
      </c>
      <c r="T63" s="78">
        <v>5.1999999999999998E-3</v>
      </c>
      <c r="U63" s="78">
        <v>8.9999999999999998E-4</v>
      </c>
    </row>
    <row r="64" spans="2:21">
      <c r="B64" t="s">
        <v>469</v>
      </c>
      <c r="C64" t="s">
        <v>470</v>
      </c>
      <c r="D64" t="s">
        <v>100</v>
      </c>
      <c r="E64" t="s">
        <v>123</v>
      </c>
      <c r="F64" t="s">
        <v>471</v>
      </c>
      <c r="G64" t="s">
        <v>365</v>
      </c>
      <c r="H64" t="s">
        <v>412</v>
      </c>
      <c r="I64" t="s">
        <v>209</v>
      </c>
      <c r="J64"/>
      <c r="K64" s="77">
        <v>2.78</v>
      </c>
      <c r="L64" t="s">
        <v>102</v>
      </c>
      <c r="M64" s="78">
        <v>3.2000000000000001E-2</v>
      </c>
      <c r="N64" s="78">
        <v>2.6200000000000001E-2</v>
      </c>
      <c r="O64" s="77">
        <v>2683882.02</v>
      </c>
      <c r="P64" s="77">
        <v>111.95</v>
      </c>
      <c r="Q64" s="77">
        <v>857.96232999999995</v>
      </c>
      <c r="R64" s="77">
        <v>3862.5682513900001</v>
      </c>
      <c r="S64" s="78">
        <v>1.9E-3</v>
      </c>
      <c r="T64" s="78">
        <v>8.0999999999999996E-3</v>
      </c>
      <c r="U64" s="78">
        <v>1.5E-3</v>
      </c>
    </row>
    <row r="65" spans="2:21">
      <c r="B65" t="s">
        <v>472</v>
      </c>
      <c r="C65" t="s">
        <v>473</v>
      </c>
      <c r="D65" t="s">
        <v>100</v>
      </c>
      <c r="E65" t="s">
        <v>123</v>
      </c>
      <c r="F65" t="s">
        <v>471</v>
      </c>
      <c r="G65" t="s">
        <v>365</v>
      </c>
      <c r="H65" t="s">
        <v>412</v>
      </c>
      <c r="I65" t="s">
        <v>209</v>
      </c>
      <c r="J65"/>
      <c r="K65" s="77">
        <v>4.5</v>
      </c>
      <c r="L65" t="s">
        <v>102</v>
      </c>
      <c r="M65" s="78">
        <v>1.14E-2</v>
      </c>
      <c r="N65" s="78">
        <v>2.7900000000000001E-2</v>
      </c>
      <c r="O65" s="77">
        <v>2922823.61</v>
      </c>
      <c r="P65" s="77">
        <v>102</v>
      </c>
      <c r="Q65" s="77">
        <v>0</v>
      </c>
      <c r="R65" s="77">
        <v>2981.2800821999999</v>
      </c>
      <c r="S65" s="78">
        <v>1.1999999999999999E-3</v>
      </c>
      <c r="T65" s="78">
        <v>6.3E-3</v>
      </c>
      <c r="U65" s="78">
        <v>1.1000000000000001E-3</v>
      </c>
    </row>
    <row r="66" spans="2:21">
      <c r="B66" t="s">
        <v>474</v>
      </c>
      <c r="C66" t="s">
        <v>475</v>
      </c>
      <c r="D66" t="s">
        <v>100</v>
      </c>
      <c r="E66" t="s">
        <v>123</v>
      </c>
      <c r="F66" t="s">
        <v>471</v>
      </c>
      <c r="G66" t="s">
        <v>365</v>
      </c>
      <c r="H66" t="s">
        <v>412</v>
      </c>
      <c r="I66" t="s">
        <v>209</v>
      </c>
      <c r="J66"/>
      <c r="K66" s="77">
        <v>6.76</v>
      </c>
      <c r="L66" t="s">
        <v>102</v>
      </c>
      <c r="M66" s="78">
        <v>9.1999999999999998E-3</v>
      </c>
      <c r="N66" s="78">
        <v>2.93E-2</v>
      </c>
      <c r="O66" s="77">
        <v>4165274.9</v>
      </c>
      <c r="P66" s="77">
        <v>97.25</v>
      </c>
      <c r="Q66" s="77">
        <v>0</v>
      </c>
      <c r="R66" s="77">
        <v>4050.7298402500001</v>
      </c>
      <c r="S66" s="78">
        <v>2.0999999999999999E-3</v>
      </c>
      <c r="T66" s="78">
        <v>8.5000000000000006E-3</v>
      </c>
      <c r="U66" s="78">
        <v>1.6000000000000001E-3</v>
      </c>
    </row>
    <row r="67" spans="2:21">
      <c r="B67" t="s">
        <v>476</v>
      </c>
      <c r="C67" t="s">
        <v>477</v>
      </c>
      <c r="D67" t="s">
        <v>100</v>
      </c>
      <c r="E67" t="s">
        <v>123</v>
      </c>
      <c r="F67" t="s">
        <v>468</v>
      </c>
      <c r="G67" t="s">
        <v>365</v>
      </c>
      <c r="H67" t="s">
        <v>412</v>
      </c>
      <c r="I67" t="s">
        <v>209</v>
      </c>
      <c r="J67"/>
      <c r="K67" s="77">
        <v>5.7</v>
      </c>
      <c r="L67" t="s">
        <v>102</v>
      </c>
      <c r="M67" s="78">
        <v>6.4999999999999997E-3</v>
      </c>
      <c r="N67" s="78">
        <v>2.8199999999999999E-2</v>
      </c>
      <c r="O67" s="77">
        <v>6331419.46</v>
      </c>
      <c r="P67" s="77">
        <v>97.17</v>
      </c>
      <c r="Q67" s="77">
        <v>0</v>
      </c>
      <c r="R67" s="77">
        <v>6152.240289282</v>
      </c>
      <c r="S67" s="78">
        <v>2.8E-3</v>
      </c>
      <c r="T67" s="78">
        <v>1.2999999999999999E-2</v>
      </c>
      <c r="U67" s="78">
        <v>2.3999999999999998E-3</v>
      </c>
    </row>
    <row r="68" spans="2:21">
      <c r="B68" t="s">
        <v>478</v>
      </c>
      <c r="C68" t="s">
        <v>479</v>
      </c>
      <c r="D68" t="s">
        <v>100</v>
      </c>
      <c r="E68" t="s">
        <v>123</v>
      </c>
      <c r="F68" t="s">
        <v>468</v>
      </c>
      <c r="G68" t="s">
        <v>365</v>
      </c>
      <c r="H68" t="s">
        <v>412</v>
      </c>
      <c r="I68" t="s">
        <v>209</v>
      </c>
      <c r="J68"/>
      <c r="K68" s="77">
        <v>9.1</v>
      </c>
      <c r="L68" t="s">
        <v>102</v>
      </c>
      <c r="M68" s="78">
        <v>2.64E-2</v>
      </c>
      <c r="N68" s="78">
        <v>2.7900000000000001E-2</v>
      </c>
      <c r="O68" s="77">
        <v>258573.62</v>
      </c>
      <c r="P68" s="77">
        <v>100.11</v>
      </c>
      <c r="Q68" s="77">
        <v>0</v>
      </c>
      <c r="R68" s="77">
        <v>258.85805098200001</v>
      </c>
      <c r="S68" s="78">
        <v>8.9999999999999998E-4</v>
      </c>
      <c r="T68" s="78">
        <v>5.0000000000000001E-4</v>
      </c>
      <c r="U68" s="78">
        <v>1E-4</v>
      </c>
    </row>
    <row r="69" spans="2:21">
      <c r="B69" t="s">
        <v>480</v>
      </c>
      <c r="C69" t="s">
        <v>481</v>
      </c>
      <c r="D69" t="s">
        <v>100</v>
      </c>
      <c r="E69" t="s">
        <v>123</v>
      </c>
      <c r="F69" t="s">
        <v>482</v>
      </c>
      <c r="G69" t="s">
        <v>483</v>
      </c>
      <c r="H69" t="s">
        <v>484</v>
      </c>
      <c r="I69" t="s">
        <v>150</v>
      </c>
      <c r="J69"/>
      <c r="K69" s="77">
        <v>5.63</v>
      </c>
      <c r="L69" t="s">
        <v>102</v>
      </c>
      <c r="M69" s="78">
        <v>1.95E-2</v>
      </c>
      <c r="N69" s="78">
        <v>5.2299999999999999E-2</v>
      </c>
      <c r="O69" s="77">
        <v>25551.19</v>
      </c>
      <c r="P69" s="77">
        <v>83.16</v>
      </c>
      <c r="Q69" s="77">
        <v>1.28067</v>
      </c>
      <c r="R69" s="77">
        <v>22.529039604000001</v>
      </c>
      <c r="S69" s="78">
        <v>0</v>
      </c>
      <c r="T69" s="78">
        <v>0</v>
      </c>
      <c r="U69" s="78">
        <v>0</v>
      </c>
    </row>
    <row r="70" spans="2:21">
      <c r="B70" t="s">
        <v>485</v>
      </c>
      <c r="C70" t="s">
        <v>486</v>
      </c>
      <c r="D70" t="s">
        <v>100</v>
      </c>
      <c r="E70" t="s">
        <v>123</v>
      </c>
      <c r="F70" t="s">
        <v>487</v>
      </c>
      <c r="G70" t="s">
        <v>365</v>
      </c>
      <c r="H70" t="s">
        <v>412</v>
      </c>
      <c r="I70" t="s">
        <v>209</v>
      </c>
      <c r="J70"/>
      <c r="K70" s="77">
        <v>3.32</v>
      </c>
      <c r="L70" t="s">
        <v>102</v>
      </c>
      <c r="M70" s="78">
        <v>1.5800000000000002E-2</v>
      </c>
      <c r="N70" s="78">
        <v>2.4500000000000001E-2</v>
      </c>
      <c r="O70" s="77">
        <v>1702863.35</v>
      </c>
      <c r="P70" s="77">
        <v>108.66</v>
      </c>
      <c r="Q70" s="77">
        <v>0</v>
      </c>
      <c r="R70" s="77">
        <v>1850.33131611</v>
      </c>
      <c r="S70" s="78">
        <v>3.7000000000000002E-3</v>
      </c>
      <c r="T70" s="78">
        <v>3.8999999999999998E-3</v>
      </c>
      <c r="U70" s="78">
        <v>6.9999999999999999E-4</v>
      </c>
    </row>
    <row r="71" spans="2:21">
      <c r="B71" t="s">
        <v>488</v>
      </c>
      <c r="C71" t="s">
        <v>489</v>
      </c>
      <c r="D71" t="s">
        <v>100</v>
      </c>
      <c r="E71" t="s">
        <v>123</v>
      </c>
      <c r="F71" t="s">
        <v>487</v>
      </c>
      <c r="G71" t="s">
        <v>365</v>
      </c>
      <c r="H71" t="s">
        <v>412</v>
      </c>
      <c r="I71" t="s">
        <v>209</v>
      </c>
      <c r="J71"/>
      <c r="K71" s="77">
        <v>5.75</v>
      </c>
      <c r="L71" t="s">
        <v>102</v>
      </c>
      <c r="M71" s="78">
        <v>8.3999999999999995E-3</v>
      </c>
      <c r="N71" s="78">
        <v>2.6700000000000002E-2</v>
      </c>
      <c r="O71" s="77">
        <v>1370467.96</v>
      </c>
      <c r="P71" s="77">
        <v>98.94</v>
      </c>
      <c r="Q71" s="77">
        <v>0</v>
      </c>
      <c r="R71" s="77">
        <v>1355.9409996239999</v>
      </c>
      <c r="S71" s="78">
        <v>3.0999999999999999E-3</v>
      </c>
      <c r="T71" s="78">
        <v>2.8999999999999998E-3</v>
      </c>
      <c r="U71" s="78">
        <v>5.0000000000000001E-4</v>
      </c>
    </row>
    <row r="72" spans="2:21">
      <c r="B72" t="s">
        <v>490</v>
      </c>
      <c r="C72" t="s">
        <v>491</v>
      </c>
      <c r="D72" t="s">
        <v>100</v>
      </c>
      <c r="E72" t="s">
        <v>123</v>
      </c>
      <c r="F72" t="s">
        <v>347</v>
      </c>
      <c r="G72" t="s">
        <v>348</v>
      </c>
      <c r="H72" t="s">
        <v>412</v>
      </c>
      <c r="I72" t="s">
        <v>209</v>
      </c>
      <c r="J72"/>
      <c r="K72" s="77">
        <v>1.64</v>
      </c>
      <c r="L72" t="s">
        <v>102</v>
      </c>
      <c r="M72" s="78">
        <v>2.4199999999999999E-2</v>
      </c>
      <c r="N72" s="78">
        <v>3.49E-2</v>
      </c>
      <c r="O72" s="77">
        <v>57.54</v>
      </c>
      <c r="P72" s="77">
        <v>5473005</v>
      </c>
      <c r="Q72" s="77">
        <v>0</v>
      </c>
      <c r="R72" s="77">
        <v>3149.1670770000001</v>
      </c>
      <c r="S72" s="78">
        <v>2E-3</v>
      </c>
      <c r="T72" s="78">
        <v>6.6E-3</v>
      </c>
      <c r="U72" s="78">
        <v>1.1999999999999999E-3</v>
      </c>
    </row>
    <row r="73" spans="2:21">
      <c r="B73" t="s">
        <v>492</v>
      </c>
      <c r="C73" t="s">
        <v>493</v>
      </c>
      <c r="D73" t="s">
        <v>100</v>
      </c>
      <c r="E73" t="s">
        <v>123</v>
      </c>
      <c r="F73" t="s">
        <v>347</v>
      </c>
      <c r="G73" t="s">
        <v>348</v>
      </c>
      <c r="H73" t="s">
        <v>412</v>
      </c>
      <c r="I73" t="s">
        <v>209</v>
      </c>
      <c r="J73"/>
      <c r="K73" s="77">
        <v>1.24</v>
      </c>
      <c r="L73" t="s">
        <v>102</v>
      </c>
      <c r="M73" s="78">
        <v>1.95E-2</v>
      </c>
      <c r="N73" s="78">
        <v>3.1699999999999999E-2</v>
      </c>
      <c r="O73" s="77">
        <v>48.82</v>
      </c>
      <c r="P73" s="77">
        <v>5440000</v>
      </c>
      <c r="Q73" s="77">
        <v>0</v>
      </c>
      <c r="R73" s="77">
        <v>2655.808</v>
      </c>
      <c r="S73" s="78">
        <v>2E-3</v>
      </c>
      <c r="T73" s="78">
        <v>5.5999999999999999E-3</v>
      </c>
      <c r="U73" s="78">
        <v>1E-3</v>
      </c>
    </row>
    <row r="74" spans="2:21">
      <c r="B74" t="s">
        <v>494</v>
      </c>
      <c r="C74" t="s">
        <v>495</v>
      </c>
      <c r="D74" t="s">
        <v>100</v>
      </c>
      <c r="E74" t="s">
        <v>123</v>
      </c>
      <c r="F74" t="s">
        <v>347</v>
      </c>
      <c r="G74" t="s">
        <v>348</v>
      </c>
      <c r="H74" t="s">
        <v>412</v>
      </c>
      <c r="I74" t="s">
        <v>209</v>
      </c>
      <c r="J74"/>
      <c r="K74" s="77">
        <v>0.08</v>
      </c>
      <c r="L74" t="s">
        <v>102</v>
      </c>
      <c r="M74" s="78">
        <v>1.6400000000000001E-2</v>
      </c>
      <c r="N74" s="78">
        <v>6.5199999999999994E-2</v>
      </c>
      <c r="O74" s="77">
        <v>39.409999999999997</v>
      </c>
      <c r="P74" s="77">
        <v>5516000</v>
      </c>
      <c r="Q74" s="77">
        <v>0</v>
      </c>
      <c r="R74" s="77">
        <v>2173.8555999999999</v>
      </c>
      <c r="S74" s="78">
        <v>3.2000000000000002E-3</v>
      </c>
      <c r="T74" s="78">
        <v>4.5999999999999999E-3</v>
      </c>
      <c r="U74" s="78">
        <v>8.0000000000000004E-4</v>
      </c>
    </row>
    <row r="75" spans="2:21">
      <c r="B75" t="s">
        <v>496</v>
      </c>
      <c r="C75" t="s">
        <v>497</v>
      </c>
      <c r="D75" t="s">
        <v>100</v>
      </c>
      <c r="E75" t="s">
        <v>123</v>
      </c>
      <c r="F75" t="s">
        <v>347</v>
      </c>
      <c r="G75" t="s">
        <v>348</v>
      </c>
      <c r="H75" t="s">
        <v>412</v>
      </c>
      <c r="I75" t="s">
        <v>209</v>
      </c>
      <c r="J75"/>
      <c r="K75" s="77">
        <v>4.59</v>
      </c>
      <c r="L75" t="s">
        <v>102</v>
      </c>
      <c r="M75" s="78">
        <v>1.4999999999999999E-2</v>
      </c>
      <c r="N75" s="78">
        <v>3.3799999999999997E-2</v>
      </c>
      <c r="O75" s="77">
        <v>46.85</v>
      </c>
      <c r="P75" s="77">
        <v>4917657</v>
      </c>
      <c r="Q75" s="77">
        <v>0</v>
      </c>
      <c r="R75" s="77">
        <v>2303.9223044999999</v>
      </c>
      <c r="S75" s="78">
        <v>1.6999999999999999E-3</v>
      </c>
      <c r="T75" s="78">
        <v>4.8999999999999998E-3</v>
      </c>
      <c r="U75" s="78">
        <v>8.9999999999999998E-4</v>
      </c>
    </row>
    <row r="76" spans="2:21">
      <c r="B76" t="s">
        <v>498</v>
      </c>
      <c r="C76" t="s">
        <v>499</v>
      </c>
      <c r="D76" t="s">
        <v>100</v>
      </c>
      <c r="E76" t="s">
        <v>123</v>
      </c>
      <c r="F76" t="s">
        <v>347</v>
      </c>
      <c r="G76" t="s">
        <v>348</v>
      </c>
      <c r="H76" t="s">
        <v>412</v>
      </c>
      <c r="I76" t="s">
        <v>209</v>
      </c>
      <c r="J76"/>
      <c r="K76" s="77">
        <v>4.74</v>
      </c>
      <c r="L76" t="s">
        <v>102</v>
      </c>
      <c r="M76" s="78">
        <v>2.7799999999999998E-2</v>
      </c>
      <c r="N76" s="78">
        <v>3.4700000000000002E-2</v>
      </c>
      <c r="O76" s="77">
        <v>14.42</v>
      </c>
      <c r="P76" s="77">
        <v>5381286</v>
      </c>
      <c r="Q76" s="77">
        <v>0</v>
      </c>
      <c r="R76" s="77">
        <v>775.98144119999995</v>
      </c>
      <c r="S76" s="78">
        <v>3.3999999999999998E-3</v>
      </c>
      <c r="T76" s="78">
        <v>1.6000000000000001E-3</v>
      </c>
      <c r="U76" s="78">
        <v>2.9999999999999997E-4</v>
      </c>
    </row>
    <row r="77" spans="2:21">
      <c r="B77" t="s">
        <v>500</v>
      </c>
      <c r="C77" t="s">
        <v>501</v>
      </c>
      <c r="D77" t="s">
        <v>100</v>
      </c>
      <c r="E77" t="s">
        <v>123</v>
      </c>
      <c r="F77" t="s">
        <v>371</v>
      </c>
      <c r="G77" t="s">
        <v>348</v>
      </c>
      <c r="H77" t="s">
        <v>412</v>
      </c>
      <c r="I77" t="s">
        <v>209</v>
      </c>
      <c r="J77"/>
      <c r="K77" s="77">
        <v>1.74</v>
      </c>
      <c r="L77" t="s">
        <v>102</v>
      </c>
      <c r="M77" s="78">
        <v>2.0199999999999999E-2</v>
      </c>
      <c r="N77" s="78">
        <v>3.2399999999999998E-2</v>
      </c>
      <c r="O77" s="77">
        <v>36.74</v>
      </c>
      <c r="P77" s="77">
        <v>5436000</v>
      </c>
      <c r="Q77" s="77">
        <v>0</v>
      </c>
      <c r="R77" s="77">
        <v>1997.1864</v>
      </c>
      <c r="S77" s="78">
        <v>1.6999999999999999E-3</v>
      </c>
      <c r="T77" s="78">
        <v>4.1999999999999997E-3</v>
      </c>
      <c r="U77" s="78">
        <v>8.0000000000000004E-4</v>
      </c>
    </row>
    <row r="78" spans="2:21">
      <c r="B78" t="s">
        <v>502</v>
      </c>
      <c r="C78" t="s">
        <v>503</v>
      </c>
      <c r="D78" t="s">
        <v>100</v>
      </c>
      <c r="E78" t="s">
        <v>123</v>
      </c>
      <c r="F78" t="s">
        <v>371</v>
      </c>
      <c r="G78" t="s">
        <v>348</v>
      </c>
      <c r="H78" t="s">
        <v>412</v>
      </c>
      <c r="I78" t="s">
        <v>209</v>
      </c>
      <c r="J78"/>
      <c r="K78" s="77">
        <v>0.5</v>
      </c>
      <c r="L78" t="s">
        <v>102</v>
      </c>
      <c r="M78" s="78">
        <v>1.5900000000000001E-2</v>
      </c>
      <c r="N78" s="78">
        <v>3.2000000000000001E-2</v>
      </c>
      <c r="O78" s="77">
        <v>44.31</v>
      </c>
      <c r="P78" s="77">
        <v>5522400</v>
      </c>
      <c r="Q78" s="77">
        <v>0</v>
      </c>
      <c r="R78" s="77">
        <v>2446.9754400000002</v>
      </c>
      <c r="S78" s="78">
        <v>3.0000000000000001E-3</v>
      </c>
      <c r="T78" s="78">
        <v>5.1999999999999998E-3</v>
      </c>
      <c r="U78" s="78">
        <v>8.9999999999999998E-4</v>
      </c>
    </row>
    <row r="79" spans="2:21">
      <c r="B79" t="s">
        <v>504</v>
      </c>
      <c r="C79" t="s">
        <v>505</v>
      </c>
      <c r="D79" t="s">
        <v>100</v>
      </c>
      <c r="E79" t="s">
        <v>123</v>
      </c>
      <c r="F79" t="s">
        <v>371</v>
      </c>
      <c r="G79" t="s">
        <v>348</v>
      </c>
      <c r="H79" t="s">
        <v>412</v>
      </c>
      <c r="I79" t="s">
        <v>209</v>
      </c>
      <c r="J79"/>
      <c r="K79" s="77">
        <v>2.81</v>
      </c>
      <c r="L79" t="s">
        <v>102</v>
      </c>
      <c r="M79" s="78">
        <v>2.5899999999999999E-2</v>
      </c>
      <c r="N79" s="78">
        <v>3.15E-2</v>
      </c>
      <c r="O79" s="77">
        <v>71.760000000000005</v>
      </c>
      <c r="P79" s="77">
        <v>5445000</v>
      </c>
      <c r="Q79" s="77">
        <v>0</v>
      </c>
      <c r="R79" s="77">
        <v>3907.3319999999999</v>
      </c>
      <c r="S79" s="78">
        <v>3.3999999999999998E-3</v>
      </c>
      <c r="T79" s="78">
        <v>8.2000000000000007E-3</v>
      </c>
      <c r="U79" s="78">
        <v>1.5E-3</v>
      </c>
    </row>
    <row r="80" spans="2:21">
      <c r="B80" t="s">
        <v>506</v>
      </c>
      <c r="C80" t="s">
        <v>507</v>
      </c>
      <c r="D80" t="s">
        <v>100</v>
      </c>
      <c r="E80" t="s">
        <v>123</v>
      </c>
      <c r="F80" t="s">
        <v>368</v>
      </c>
      <c r="G80" t="s">
        <v>348</v>
      </c>
      <c r="H80" t="s">
        <v>412</v>
      </c>
      <c r="I80" t="s">
        <v>209</v>
      </c>
      <c r="J80"/>
      <c r="K80" s="77">
        <v>2.96</v>
      </c>
      <c r="L80" t="s">
        <v>102</v>
      </c>
      <c r="M80" s="78">
        <v>2.9700000000000001E-2</v>
      </c>
      <c r="N80" s="78">
        <v>2.8400000000000002E-2</v>
      </c>
      <c r="O80" s="77">
        <v>29.43</v>
      </c>
      <c r="P80" s="77">
        <v>5686000</v>
      </c>
      <c r="Q80" s="77">
        <v>0</v>
      </c>
      <c r="R80" s="77">
        <v>1673.3897999999999</v>
      </c>
      <c r="S80" s="78">
        <v>2.0999999999999999E-3</v>
      </c>
      <c r="T80" s="78">
        <v>3.5000000000000001E-3</v>
      </c>
      <c r="U80" s="78">
        <v>5.9999999999999995E-4</v>
      </c>
    </row>
    <row r="81" spans="2:21">
      <c r="B81" t="s">
        <v>508</v>
      </c>
      <c r="C81" t="s">
        <v>509</v>
      </c>
      <c r="D81" t="s">
        <v>100</v>
      </c>
      <c r="E81" t="s">
        <v>123</v>
      </c>
      <c r="F81" t="s">
        <v>368</v>
      </c>
      <c r="G81" t="s">
        <v>348</v>
      </c>
      <c r="H81" t="s">
        <v>412</v>
      </c>
      <c r="I81" t="s">
        <v>209</v>
      </c>
      <c r="J81"/>
      <c r="K81" s="77">
        <v>4.62</v>
      </c>
      <c r="L81" t="s">
        <v>102</v>
      </c>
      <c r="M81" s="78">
        <v>8.3999999999999995E-3</v>
      </c>
      <c r="N81" s="78">
        <v>3.3799999999999997E-2</v>
      </c>
      <c r="O81" s="77">
        <v>18.36</v>
      </c>
      <c r="P81" s="77">
        <v>4796011</v>
      </c>
      <c r="Q81" s="77">
        <v>0</v>
      </c>
      <c r="R81" s="77">
        <v>880.54761959999996</v>
      </c>
      <c r="S81" s="78">
        <v>2.3E-3</v>
      </c>
      <c r="T81" s="78">
        <v>1.9E-3</v>
      </c>
      <c r="U81" s="78">
        <v>2.9999999999999997E-4</v>
      </c>
    </row>
    <row r="82" spans="2:21">
      <c r="B82" t="s">
        <v>510</v>
      </c>
      <c r="C82" t="s">
        <v>511</v>
      </c>
      <c r="D82" t="s">
        <v>100</v>
      </c>
      <c r="E82" t="s">
        <v>123</v>
      </c>
      <c r="F82" t="s">
        <v>368</v>
      </c>
      <c r="G82" t="s">
        <v>348</v>
      </c>
      <c r="H82" t="s">
        <v>412</v>
      </c>
      <c r="I82" t="s">
        <v>209</v>
      </c>
      <c r="J82"/>
      <c r="K82" s="77">
        <v>4.99</v>
      </c>
      <c r="L82" t="s">
        <v>102</v>
      </c>
      <c r="M82" s="78">
        <v>3.09E-2</v>
      </c>
      <c r="N82" s="78">
        <v>3.3399999999999999E-2</v>
      </c>
      <c r="O82" s="77">
        <v>43.67</v>
      </c>
      <c r="P82" s="77">
        <v>5154899</v>
      </c>
      <c r="Q82" s="77">
        <v>0</v>
      </c>
      <c r="R82" s="77">
        <v>2251.1443933</v>
      </c>
      <c r="S82" s="78">
        <v>2.3E-3</v>
      </c>
      <c r="T82" s="78">
        <v>4.7000000000000002E-3</v>
      </c>
      <c r="U82" s="78">
        <v>8.9999999999999998E-4</v>
      </c>
    </row>
    <row r="83" spans="2:21">
      <c r="B83" t="s">
        <v>513</v>
      </c>
      <c r="C83" t="s">
        <v>514</v>
      </c>
      <c r="D83" t="s">
        <v>100</v>
      </c>
      <c r="E83" t="s">
        <v>123</v>
      </c>
      <c r="F83" t="s">
        <v>515</v>
      </c>
      <c r="G83" t="s">
        <v>127</v>
      </c>
      <c r="H83" t="s">
        <v>412</v>
      </c>
      <c r="I83" t="s">
        <v>209</v>
      </c>
      <c r="J83"/>
      <c r="K83" s="77">
        <v>1.57</v>
      </c>
      <c r="L83" t="s">
        <v>102</v>
      </c>
      <c r="M83" s="78">
        <v>1.7999999999999999E-2</v>
      </c>
      <c r="N83" s="78">
        <v>2.87E-2</v>
      </c>
      <c r="O83" s="77">
        <v>1216000.98</v>
      </c>
      <c r="P83" s="77">
        <v>109.27</v>
      </c>
      <c r="Q83" s="77">
        <v>0</v>
      </c>
      <c r="R83" s="77">
        <v>1328.7242708460001</v>
      </c>
      <c r="S83" s="78">
        <v>1.1999999999999999E-3</v>
      </c>
      <c r="T83" s="78">
        <v>2.8E-3</v>
      </c>
      <c r="U83" s="78">
        <v>5.0000000000000001E-4</v>
      </c>
    </row>
    <row r="84" spans="2:21">
      <c r="B84" t="s">
        <v>516</v>
      </c>
      <c r="C84" t="s">
        <v>517</v>
      </c>
      <c r="D84" t="s">
        <v>100</v>
      </c>
      <c r="E84" t="s">
        <v>123</v>
      </c>
      <c r="F84" t="s">
        <v>515</v>
      </c>
      <c r="G84" t="s">
        <v>127</v>
      </c>
      <c r="H84" t="s">
        <v>412</v>
      </c>
      <c r="I84" t="s">
        <v>209</v>
      </c>
      <c r="J84"/>
      <c r="K84" s="77">
        <v>4.0599999999999996</v>
      </c>
      <c r="L84" t="s">
        <v>102</v>
      </c>
      <c r="M84" s="78">
        <v>2.1999999999999999E-2</v>
      </c>
      <c r="N84" s="78">
        <v>2.8899999999999999E-2</v>
      </c>
      <c r="O84" s="77">
        <v>772200.65</v>
      </c>
      <c r="P84" s="77">
        <v>99.54</v>
      </c>
      <c r="Q84" s="77">
        <v>0</v>
      </c>
      <c r="R84" s="77">
        <v>768.64852700999995</v>
      </c>
      <c r="S84" s="78">
        <v>2.7000000000000001E-3</v>
      </c>
      <c r="T84" s="78">
        <v>1.6000000000000001E-3</v>
      </c>
      <c r="U84" s="78">
        <v>2.9999999999999997E-4</v>
      </c>
    </row>
    <row r="85" spans="2:21">
      <c r="B85" t="s">
        <v>518</v>
      </c>
      <c r="C85" t="s">
        <v>519</v>
      </c>
      <c r="D85" t="s">
        <v>100</v>
      </c>
      <c r="E85" t="s">
        <v>123</v>
      </c>
      <c r="F85" t="s">
        <v>411</v>
      </c>
      <c r="G85" t="s">
        <v>365</v>
      </c>
      <c r="H85" t="s">
        <v>520</v>
      </c>
      <c r="I85" t="s">
        <v>209</v>
      </c>
      <c r="J85"/>
      <c r="K85" s="77">
        <v>2.19</v>
      </c>
      <c r="L85" t="s">
        <v>102</v>
      </c>
      <c r="M85" s="78">
        <v>1.95E-2</v>
      </c>
      <c r="N85" s="78">
        <v>2.93E-2</v>
      </c>
      <c r="O85" s="77">
        <v>1020236.32</v>
      </c>
      <c r="P85" s="77">
        <v>109.19</v>
      </c>
      <c r="Q85" s="77">
        <v>0</v>
      </c>
      <c r="R85" s="77">
        <v>1113.996037808</v>
      </c>
      <c r="S85" s="78">
        <v>1.8E-3</v>
      </c>
      <c r="T85" s="78">
        <v>2.3E-3</v>
      </c>
      <c r="U85" s="78">
        <v>4.0000000000000002E-4</v>
      </c>
    </row>
    <row r="86" spans="2:21">
      <c r="B86" t="s">
        <v>521</v>
      </c>
      <c r="C86" t="s">
        <v>522</v>
      </c>
      <c r="D86" t="s">
        <v>100</v>
      </c>
      <c r="E86" t="s">
        <v>123</v>
      </c>
      <c r="F86" t="s">
        <v>411</v>
      </c>
      <c r="G86" t="s">
        <v>365</v>
      </c>
      <c r="H86" t="s">
        <v>520</v>
      </c>
      <c r="I86" t="s">
        <v>209</v>
      </c>
      <c r="J86"/>
      <c r="K86" s="77">
        <v>1.34</v>
      </c>
      <c r="L86" t="s">
        <v>102</v>
      </c>
      <c r="M86" s="78">
        <v>2.5000000000000001E-2</v>
      </c>
      <c r="N86" s="78">
        <v>2.75E-2</v>
      </c>
      <c r="O86" s="77">
        <v>0.05</v>
      </c>
      <c r="P86" s="77">
        <v>110.7</v>
      </c>
      <c r="Q86" s="77">
        <v>0</v>
      </c>
      <c r="R86" s="77">
        <v>5.5349999999999997E-5</v>
      </c>
      <c r="S86" s="78">
        <v>0</v>
      </c>
      <c r="T86" s="78">
        <v>0</v>
      </c>
      <c r="U86" s="78">
        <v>0</v>
      </c>
    </row>
    <row r="87" spans="2:21">
      <c r="B87" t="s">
        <v>523</v>
      </c>
      <c r="C87" t="s">
        <v>524</v>
      </c>
      <c r="D87" t="s">
        <v>100</v>
      </c>
      <c r="E87" t="s">
        <v>123</v>
      </c>
      <c r="F87" t="s">
        <v>411</v>
      </c>
      <c r="G87" t="s">
        <v>365</v>
      </c>
      <c r="H87" t="s">
        <v>525</v>
      </c>
      <c r="I87" t="s">
        <v>150</v>
      </c>
      <c r="J87"/>
      <c r="K87" s="77">
        <v>5.37</v>
      </c>
      <c r="L87" t="s">
        <v>102</v>
      </c>
      <c r="M87" s="78">
        <v>1.17E-2</v>
      </c>
      <c r="N87" s="78">
        <v>3.6700000000000003E-2</v>
      </c>
      <c r="O87" s="77">
        <v>270872.95</v>
      </c>
      <c r="P87" s="77">
        <v>96.7</v>
      </c>
      <c r="Q87" s="77">
        <v>0</v>
      </c>
      <c r="R87" s="77">
        <v>261.93414265000001</v>
      </c>
      <c r="S87" s="78">
        <v>4.0000000000000002E-4</v>
      </c>
      <c r="T87" s="78">
        <v>5.9999999999999995E-4</v>
      </c>
      <c r="U87" s="78">
        <v>1E-4</v>
      </c>
    </row>
    <row r="88" spans="2:21">
      <c r="B88" t="s">
        <v>526</v>
      </c>
      <c r="C88" t="s">
        <v>527</v>
      </c>
      <c r="D88" t="s">
        <v>100</v>
      </c>
      <c r="E88" t="s">
        <v>123</v>
      </c>
      <c r="F88" t="s">
        <v>411</v>
      </c>
      <c r="G88" t="s">
        <v>365</v>
      </c>
      <c r="H88" t="s">
        <v>525</v>
      </c>
      <c r="I88" t="s">
        <v>150</v>
      </c>
      <c r="J88"/>
      <c r="K88" s="77">
        <v>5.38</v>
      </c>
      <c r="L88" t="s">
        <v>102</v>
      </c>
      <c r="M88" s="78">
        <v>1.3299999999999999E-2</v>
      </c>
      <c r="N88" s="78">
        <v>3.6900000000000002E-2</v>
      </c>
      <c r="O88" s="77">
        <v>3883650.08</v>
      </c>
      <c r="P88" s="77">
        <v>97.7</v>
      </c>
      <c r="Q88" s="77">
        <v>0</v>
      </c>
      <c r="R88" s="77">
        <v>3794.3261281599998</v>
      </c>
      <c r="S88" s="78">
        <v>3.3E-3</v>
      </c>
      <c r="T88" s="78">
        <v>8.0000000000000002E-3</v>
      </c>
      <c r="U88" s="78">
        <v>1.5E-3</v>
      </c>
    </row>
    <row r="89" spans="2:21">
      <c r="B89" t="s">
        <v>528</v>
      </c>
      <c r="C89" t="s">
        <v>529</v>
      </c>
      <c r="D89" t="s">
        <v>100</v>
      </c>
      <c r="E89" t="s">
        <v>123</v>
      </c>
      <c r="F89" t="s">
        <v>411</v>
      </c>
      <c r="G89" t="s">
        <v>365</v>
      </c>
      <c r="H89" t="s">
        <v>520</v>
      </c>
      <c r="I89" t="s">
        <v>209</v>
      </c>
      <c r="J89"/>
      <c r="K89" s="77">
        <v>6.02</v>
      </c>
      <c r="L89" t="s">
        <v>102</v>
      </c>
      <c r="M89" s="78">
        <v>1.8700000000000001E-2</v>
      </c>
      <c r="N89" s="78">
        <v>3.7499999999999999E-2</v>
      </c>
      <c r="O89" s="77">
        <v>2252362.38</v>
      </c>
      <c r="P89" s="77">
        <v>95.12</v>
      </c>
      <c r="Q89" s="77">
        <v>0</v>
      </c>
      <c r="R89" s="77">
        <v>2142.447095856</v>
      </c>
      <c r="S89" s="78">
        <v>4.0000000000000001E-3</v>
      </c>
      <c r="T89" s="78">
        <v>4.4999999999999997E-3</v>
      </c>
      <c r="U89" s="78">
        <v>8.0000000000000004E-4</v>
      </c>
    </row>
    <row r="90" spans="2:21">
      <c r="B90" t="s">
        <v>530</v>
      </c>
      <c r="C90" t="s">
        <v>531</v>
      </c>
      <c r="D90" t="s">
        <v>100</v>
      </c>
      <c r="E90" t="s">
        <v>123</v>
      </c>
      <c r="F90" t="s">
        <v>411</v>
      </c>
      <c r="G90" t="s">
        <v>365</v>
      </c>
      <c r="H90" t="s">
        <v>520</v>
      </c>
      <c r="I90" t="s">
        <v>209</v>
      </c>
      <c r="J90"/>
      <c r="K90" s="77">
        <v>3.7</v>
      </c>
      <c r="L90" t="s">
        <v>102</v>
      </c>
      <c r="M90" s="78">
        <v>3.3500000000000002E-2</v>
      </c>
      <c r="N90" s="78">
        <v>3.1E-2</v>
      </c>
      <c r="O90" s="77">
        <v>932375.62</v>
      </c>
      <c r="P90" s="77">
        <v>112.51</v>
      </c>
      <c r="Q90" s="77">
        <v>0</v>
      </c>
      <c r="R90" s="77">
        <v>1049.0158100619999</v>
      </c>
      <c r="S90" s="78">
        <v>2.2000000000000001E-3</v>
      </c>
      <c r="T90" s="78">
        <v>2.2000000000000001E-3</v>
      </c>
      <c r="U90" s="78">
        <v>4.0000000000000002E-4</v>
      </c>
    </row>
    <row r="91" spans="2:21">
      <c r="B91" t="s">
        <v>532</v>
      </c>
      <c r="C91" t="s">
        <v>533</v>
      </c>
      <c r="D91" t="s">
        <v>100</v>
      </c>
      <c r="E91" t="s">
        <v>123</v>
      </c>
      <c r="F91" t="s">
        <v>534</v>
      </c>
      <c r="G91" t="s">
        <v>365</v>
      </c>
      <c r="H91" t="s">
        <v>520</v>
      </c>
      <c r="I91" t="s">
        <v>209</v>
      </c>
      <c r="J91"/>
      <c r="K91" s="77">
        <v>2.48</v>
      </c>
      <c r="L91" t="s">
        <v>102</v>
      </c>
      <c r="M91" s="78">
        <v>1.4E-2</v>
      </c>
      <c r="N91" s="78">
        <v>2.9600000000000001E-2</v>
      </c>
      <c r="O91" s="77">
        <v>1148341.94</v>
      </c>
      <c r="P91" s="77">
        <v>107.24</v>
      </c>
      <c r="Q91" s="77">
        <v>0</v>
      </c>
      <c r="R91" s="77">
        <v>1231.481896456</v>
      </c>
      <c r="S91" s="78">
        <v>1.2999999999999999E-3</v>
      </c>
      <c r="T91" s="78">
        <v>2.5999999999999999E-3</v>
      </c>
      <c r="U91" s="78">
        <v>5.0000000000000001E-4</v>
      </c>
    </row>
    <row r="92" spans="2:21">
      <c r="B92" t="s">
        <v>535</v>
      </c>
      <c r="C92" t="s">
        <v>536</v>
      </c>
      <c r="D92" t="s">
        <v>100</v>
      </c>
      <c r="E92" t="s">
        <v>123</v>
      </c>
      <c r="F92" t="s">
        <v>456</v>
      </c>
      <c r="G92" t="s">
        <v>365</v>
      </c>
      <c r="H92" t="s">
        <v>520</v>
      </c>
      <c r="I92" t="s">
        <v>209</v>
      </c>
      <c r="J92"/>
      <c r="K92" s="77">
        <v>2.4300000000000002</v>
      </c>
      <c r="L92" t="s">
        <v>102</v>
      </c>
      <c r="M92" s="78">
        <v>2.1499999999999998E-2</v>
      </c>
      <c r="N92" s="78">
        <v>2.9499999999999998E-2</v>
      </c>
      <c r="O92" s="77">
        <v>4134743.54</v>
      </c>
      <c r="P92" s="77">
        <v>110.12</v>
      </c>
      <c r="Q92" s="77">
        <v>0</v>
      </c>
      <c r="R92" s="77">
        <v>4553.1795862480003</v>
      </c>
      <c r="S92" s="78">
        <v>2.0999999999999999E-3</v>
      </c>
      <c r="T92" s="78">
        <v>9.5999999999999992E-3</v>
      </c>
      <c r="U92" s="78">
        <v>1.6999999999999999E-3</v>
      </c>
    </row>
    <row r="93" spans="2:21">
      <c r="B93" t="s">
        <v>537</v>
      </c>
      <c r="C93" t="s">
        <v>538</v>
      </c>
      <c r="D93" t="s">
        <v>100</v>
      </c>
      <c r="E93" t="s">
        <v>123</v>
      </c>
      <c r="F93" t="s">
        <v>456</v>
      </c>
      <c r="G93" t="s">
        <v>365</v>
      </c>
      <c r="H93" t="s">
        <v>520</v>
      </c>
      <c r="I93" t="s">
        <v>209</v>
      </c>
      <c r="J93"/>
      <c r="K93" s="77">
        <v>7.46</v>
      </c>
      <c r="L93" t="s">
        <v>102</v>
      </c>
      <c r="M93" s="78">
        <v>1.15E-2</v>
      </c>
      <c r="N93" s="78">
        <v>3.5200000000000002E-2</v>
      </c>
      <c r="O93" s="77">
        <v>2124745.7400000002</v>
      </c>
      <c r="P93" s="77">
        <v>92.66</v>
      </c>
      <c r="Q93" s="77">
        <v>13.48151</v>
      </c>
      <c r="R93" s="77">
        <v>1982.270912684</v>
      </c>
      <c r="S93" s="78">
        <v>4.5999999999999999E-3</v>
      </c>
      <c r="T93" s="78">
        <v>4.1999999999999997E-3</v>
      </c>
      <c r="U93" s="78">
        <v>8.0000000000000004E-4</v>
      </c>
    </row>
    <row r="94" spans="2:21">
      <c r="B94" t="s">
        <v>539</v>
      </c>
      <c r="C94" t="s">
        <v>540</v>
      </c>
      <c r="D94" t="s">
        <v>100</v>
      </c>
      <c r="E94" t="s">
        <v>123</v>
      </c>
      <c r="F94" t="s">
        <v>541</v>
      </c>
      <c r="G94" t="s">
        <v>542</v>
      </c>
      <c r="H94" t="s">
        <v>520</v>
      </c>
      <c r="I94" t="s">
        <v>209</v>
      </c>
      <c r="J94"/>
      <c r="K94" s="77">
        <v>5.92</v>
      </c>
      <c r="L94" t="s">
        <v>102</v>
      </c>
      <c r="M94" s="78">
        <v>5.1499999999999997E-2</v>
      </c>
      <c r="N94" s="78">
        <v>2.92E-2</v>
      </c>
      <c r="O94" s="77">
        <v>4836238.3600000003</v>
      </c>
      <c r="P94" s="77">
        <v>151.80000000000001</v>
      </c>
      <c r="Q94" s="77">
        <v>0</v>
      </c>
      <c r="R94" s="77">
        <v>7341.40983048</v>
      </c>
      <c r="S94" s="78">
        <v>1.5E-3</v>
      </c>
      <c r="T94" s="78">
        <v>1.55E-2</v>
      </c>
      <c r="U94" s="78">
        <v>2.8E-3</v>
      </c>
    </row>
    <row r="95" spans="2:21">
      <c r="B95" t="s">
        <v>543</v>
      </c>
      <c r="C95" t="s">
        <v>544</v>
      </c>
      <c r="D95" t="s">
        <v>100</v>
      </c>
      <c r="E95" t="s">
        <v>123</v>
      </c>
      <c r="F95" t="s">
        <v>545</v>
      </c>
      <c r="G95" t="s">
        <v>132</v>
      </c>
      <c r="H95" t="s">
        <v>520</v>
      </c>
      <c r="I95" t="s">
        <v>209</v>
      </c>
      <c r="J95"/>
      <c r="K95" s="77">
        <v>1.4</v>
      </c>
      <c r="L95" t="s">
        <v>102</v>
      </c>
      <c r="M95" s="78">
        <v>2.1999999999999999E-2</v>
      </c>
      <c r="N95" s="78">
        <v>2.4400000000000002E-2</v>
      </c>
      <c r="O95" s="77">
        <v>908592.8</v>
      </c>
      <c r="P95" s="77">
        <v>110.51</v>
      </c>
      <c r="Q95" s="77">
        <v>0</v>
      </c>
      <c r="R95" s="77">
        <v>1004.08590328</v>
      </c>
      <c r="S95" s="78">
        <v>1.1000000000000001E-3</v>
      </c>
      <c r="T95" s="78">
        <v>2.0999999999999999E-3</v>
      </c>
      <c r="U95" s="78">
        <v>4.0000000000000002E-4</v>
      </c>
    </row>
    <row r="96" spans="2:21">
      <c r="B96" t="s">
        <v>546</v>
      </c>
      <c r="C96" t="s">
        <v>547</v>
      </c>
      <c r="D96" t="s">
        <v>100</v>
      </c>
      <c r="E96" t="s">
        <v>123</v>
      </c>
      <c r="F96" t="s">
        <v>545</v>
      </c>
      <c r="G96" t="s">
        <v>132</v>
      </c>
      <c r="H96" t="s">
        <v>520</v>
      </c>
      <c r="I96" t="s">
        <v>209</v>
      </c>
      <c r="J96"/>
      <c r="K96" s="77">
        <v>4.71</v>
      </c>
      <c r="L96" t="s">
        <v>102</v>
      </c>
      <c r="M96" s="78">
        <v>1.7000000000000001E-2</v>
      </c>
      <c r="N96" s="78">
        <v>2.29E-2</v>
      </c>
      <c r="O96" s="77">
        <v>779071.12</v>
      </c>
      <c r="P96" s="77">
        <v>106.05</v>
      </c>
      <c r="Q96" s="77">
        <v>0</v>
      </c>
      <c r="R96" s="77">
        <v>826.20492276000004</v>
      </c>
      <c r="S96" s="78">
        <v>5.9999999999999995E-4</v>
      </c>
      <c r="T96" s="78">
        <v>1.6999999999999999E-3</v>
      </c>
      <c r="U96" s="78">
        <v>2.9999999999999997E-4</v>
      </c>
    </row>
    <row r="97" spans="2:21">
      <c r="B97" t="s">
        <v>548</v>
      </c>
      <c r="C97" t="s">
        <v>549</v>
      </c>
      <c r="D97" t="s">
        <v>100</v>
      </c>
      <c r="E97" t="s">
        <v>123</v>
      </c>
      <c r="F97" t="s">
        <v>545</v>
      </c>
      <c r="G97" t="s">
        <v>132</v>
      </c>
      <c r="H97" t="s">
        <v>520</v>
      </c>
      <c r="I97" t="s">
        <v>209</v>
      </c>
      <c r="J97"/>
      <c r="K97" s="77">
        <v>9.58</v>
      </c>
      <c r="L97" t="s">
        <v>102</v>
      </c>
      <c r="M97" s="78">
        <v>5.7999999999999996E-3</v>
      </c>
      <c r="N97" s="78">
        <v>2.5100000000000001E-2</v>
      </c>
      <c r="O97" s="77">
        <v>384855.65</v>
      </c>
      <c r="P97" s="77">
        <v>89.93</v>
      </c>
      <c r="Q97" s="77">
        <v>0</v>
      </c>
      <c r="R97" s="77">
        <v>346.10068604499997</v>
      </c>
      <c r="S97" s="78">
        <v>8.0000000000000004E-4</v>
      </c>
      <c r="T97" s="78">
        <v>6.9999999999999999E-4</v>
      </c>
      <c r="U97" s="78">
        <v>1E-4</v>
      </c>
    </row>
    <row r="98" spans="2:21">
      <c r="B98" t="s">
        <v>550</v>
      </c>
      <c r="C98" t="s">
        <v>551</v>
      </c>
      <c r="D98" t="s">
        <v>100</v>
      </c>
      <c r="E98" t="s">
        <v>123</v>
      </c>
      <c r="F98" t="s">
        <v>552</v>
      </c>
      <c r="G98" t="s">
        <v>348</v>
      </c>
      <c r="H98" t="s">
        <v>520</v>
      </c>
      <c r="I98" t="s">
        <v>209</v>
      </c>
      <c r="J98"/>
      <c r="K98" s="77">
        <v>1.01</v>
      </c>
      <c r="L98" t="s">
        <v>102</v>
      </c>
      <c r="M98" s="78">
        <v>2.1999999999999999E-2</v>
      </c>
      <c r="N98" s="78">
        <v>2.6499999999999999E-2</v>
      </c>
      <c r="O98" s="77">
        <v>10.65</v>
      </c>
      <c r="P98" s="77">
        <v>5614899</v>
      </c>
      <c r="Q98" s="77">
        <v>0</v>
      </c>
      <c r="R98" s="77">
        <v>597.98674349999999</v>
      </c>
      <c r="S98" s="78">
        <v>2.0999999999999999E-3</v>
      </c>
      <c r="T98" s="78">
        <v>1.2999999999999999E-3</v>
      </c>
      <c r="U98" s="78">
        <v>2.0000000000000001E-4</v>
      </c>
    </row>
    <row r="99" spans="2:21">
      <c r="B99" t="s">
        <v>553</v>
      </c>
      <c r="C99" t="s">
        <v>554</v>
      </c>
      <c r="D99" t="s">
        <v>100</v>
      </c>
      <c r="E99" t="s">
        <v>123</v>
      </c>
      <c r="F99" t="s">
        <v>552</v>
      </c>
      <c r="G99" t="s">
        <v>348</v>
      </c>
      <c r="H99" t="s">
        <v>520</v>
      </c>
      <c r="I99" t="s">
        <v>209</v>
      </c>
      <c r="J99"/>
      <c r="K99" s="77">
        <v>4.6399999999999997</v>
      </c>
      <c r="L99" t="s">
        <v>102</v>
      </c>
      <c r="M99" s="78">
        <v>1.09E-2</v>
      </c>
      <c r="N99" s="78">
        <v>3.4599999999999999E-2</v>
      </c>
      <c r="O99" s="77">
        <v>57.47</v>
      </c>
      <c r="P99" s="77">
        <v>4800000</v>
      </c>
      <c r="Q99" s="77">
        <v>0</v>
      </c>
      <c r="R99" s="77">
        <v>2758.56</v>
      </c>
      <c r="S99" s="78">
        <v>3.2000000000000002E-3</v>
      </c>
      <c r="T99" s="78">
        <v>5.7999999999999996E-3</v>
      </c>
      <c r="U99" s="78">
        <v>1.1000000000000001E-3</v>
      </c>
    </row>
    <row r="100" spans="2:21">
      <c r="B100" t="s">
        <v>555</v>
      </c>
      <c r="C100" t="s">
        <v>556</v>
      </c>
      <c r="D100" t="s">
        <v>100</v>
      </c>
      <c r="E100" t="s">
        <v>123</v>
      </c>
      <c r="F100" t="s">
        <v>552</v>
      </c>
      <c r="G100" t="s">
        <v>348</v>
      </c>
      <c r="H100" t="s">
        <v>520</v>
      </c>
      <c r="I100" t="s">
        <v>209</v>
      </c>
      <c r="J100"/>
      <c r="K100" s="77">
        <v>5.28</v>
      </c>
      <c r="L100" t="s">
        <v>102</v>
      </c>
      <c r="M100" s="78">
        <v>2.9899999999999999E-2</v>
      </c>
      <c r="N100" s="78">
        <v>3.5499999999999997E-2</v>
      </c>
      <c r="O100" s="77">
        <v>47.16</v>
      </c>
      <c r="P100" s="77">
        <v>5048968</v>
      </c>
      <c r="Q100" s="77">
        <v>0</v>
      </c>
      <c r="R100" s="77">
        <v>2381.0933088000002</v>
      </c>
      <c r="S100" s="78">
        <v>2.8999999999999998E-3</v>
      </c>
      <c r="T100" s="78">
        <v>5.0000000000000001E-3</v>
      </c>
      <c r="U100" s="78">
        <v>8.9999999999999998E-4</v>
      </c>
    </row>
    <row r="101" spans="2:21">
      <c r="B101" t="s">
        <v>557</v>
      </c>
      <c r="C101" t="s">
        <v>558</v>
      </c>
      <c r="D101" t="s">
        <v>100</v>
      </c>
      <c r="E101" t="s">
        <v>123</v>
      </c>
      <c r="F101" t="s">
        <v>552</v>
      </c>
      <c r="G101" t="s">
        <v>348</v>
      </c>
      <c r="H101" t="s">
        <v>520</v>
      </c>
      <c r="I101" t="s">
        <v>209</v>
      </c>
      <c r="J101"/>
      <c r="K101" s="77">
        <v>2.92</v>
      </c>
      <c r="L101" t="s">
        <v>102</v>
      </c>
      <c r="M101" s="78">
        <v>2.3199999999999998E-2</v>
      </c>
      <c r="N101" s="78">
        <v>3.15E-2</v>
      </c>
      <c r="O101" s="77">
        <v>6.79</v>
      </c>
      <c r="P101" s="77">
        <v>5402041</v>
      </c>
      <c r="Q101" s="77">
        <v>0</v>
      </c>
      <c r="R101" s="77">
        <v>366.79858389999998</v>
      </c>
      <c r="S101" s="78">
        <v>1.1000000000000001E-3</v>
      </c>
      <c r="T101" s="78">
        <v>8.0000000000000004E-4</v>
      </c>
      <c r="U101" s="78">
        <v>1E-4</v>
      </c>
    </row>
    <row r="102" spans="2:21">
      <c r="B102" t="s">
        <v>559</v>
      </c>
      <c r="C102" t="s">
        <v>560</v>
      </c>
      <c r="D102" t="s">
        <v>100</v>
      </c>
      <c r="E102" t="s">
        <v>123</v>
      </c>
      <c r="F102" t="s">
        <v>561</v>
      </c>
      <c r="G102" t="s">
        <v>348</v>
      </c>
      <c r="H102" t="s">
        <v>520</v>
      </c>
      <c r="I102" t="s">
        <v>209</v>
      </c>
      <c r="J102"/>
      <c r="K102" s="77">
        <v>2.93</v>
      </c>
      <c r="L102" t="s">
        <v>102</v>
      </c>
      <c r="M102" s="78">
        <v>2.4199999999999999E-2</v>
      </c>
      <c r="N102" s="78">
        <v>3.27E-2</v>
      </c>
      <c r="O102" s="77">
        <v>66.790000000000006</v>
      </c>
      <c r="P102" s="77">
        <v>5395500</v>
      </c>
      <c r="Q102" s="77">
        <v>89.363209999999995</v>
      </c>
      <c r="R102" s="77">
        <v>3693.01766</v>
      </c>
      <c r="S102" s="78">
        <v>2.2000000000000001E-3</v>
      </c>
      <c r="T102" s="78">
        <v>7.7999999999999996E-3</v>
      </c>
      <c r="U102" s="78">
        <v>1.4E-3</v>
      </c>
    </row>
    <row r="103" spans="2:21">
      <c r="B103" t="s">
        <v>562</v>
      </c>
      <c r="C103" t="s">
        <v>563</v>
      </c>
      <c r="D103" t="s">
        <v>100</v>
      </c>
      <c r="E103" t="s">
        <v>123</v>
      </c>
      <c r="F103" t="s">
        <v>561</v>
      </c>
      <c r="G103" t="s">
        <v>348</v>
      </c>
      <c r="H103" t="s">
        <v>520</v>
      </c>
      <c r="I103" t="s">
        <v>209</v>
      </c>
      <c r="J103"/>
      <c r="K103" s="77">
        <v>2.29</v>
      </c>
      <c r="L103" t="s">
        <v>102</v>
      </c>
      <c r="M103" s="78">
        <v>1.46E-2</v>
      </c>
      <c r="N103" s="78">
        <v>3.0200000000000001E-2</v>
      </c>
      <c r="O103" s="77">
        <v>69.45</v>
      </c>
      <c r="P103" s="77">
        <v>5353345</v>
      </c>
      <c r="Q103" s="77">
        <v>0</v>
      </c>
      <c r="R103" s="77">
        <v>3717.8981024999998</v>
      </c>
      <c r="S103" s="78">
        <v>2.5999999999999999E-3</v>
      </c>
      <c r="T103" s="78">
        <v>7.7999999999999996E-3</v>
      </c>
      <c r="U103" s="78">
        <v>1.4E-3</v>
      </c>
    </row>
    <row r="104" spans="2:21">
      <c r="B104" t="s">
        <v>564</v>
      </c>
      <c r="C104" t="s">
        <v>565</v>
      </c>
      <c r="D104" t="s">
        <v>100</v>
      </c>
      <c r="E104" t="s">
        <v>123</v>
      </c>
      <c r="F104" t="s">
        <v>561</v>
      </c>
      <c r="G104" t="s">
        <v>348</v>
      </c>
      <c r="H104" t="s">
        <v>520</v>
      </c>
      <c r="I104" t="s">
        <v>209</v>
      </c>
      <c r="J104"/>
      <c r="K104" s="77">
        <v>4.32</v>
      </c>
      <c r="L104" t="s">
        <v>102</v>
      </c>
      <c r="M104" s="78">
        <v>2E-3</v>
      </c>
      <c r="N104" s="78">
        <v>3.4500000000000003E-2</v>
      </c>
      <c r="O104" s="77">
        <v>39.880000000000003</v>
      </c>
      <c r="P104" s="77">
        <v>4700163</v>
      </c>
      <c r="Q104" s="77">
        <v>0</v>
      </c>
      <c r="R104" s="77">
        <v>1874.4250044</v>
      </c>
      <c r="S104" s="78">
        <v>3.5000000000000001E-3</v>
      </c>
      <c r="T104" s="78">
        <v>3.8999999999999998E-3</v>
      </c>
      <c r="U104" s="78">
        <v>6.9999999999999999E-4</v>
      </c>
    </row>
    <row r="105" spans="2:21">
      <c r="B105" t="s">
        <v>566</v>
      </c>
      <c r="C105" t="s">
        <v>567</v>
      </c>
      <c r="D105" t="s">
        <v>100</v>
      </c>
      <c r="E105" t="s">
        <v>123</v>
      </c>
      <c r="F105" t="s">
        <v>561</v>
      </c>
      <c r="G105" t="s">
        <v>348</v>
      </c>
      <c r="H105" t="s">
        <v>520</v>
      </c>
      <c r="I105" t="s">
        <v>209</v>
      </c>
      <c r="J105"/>
      <c r="K105" s="77">
        <v>4.97</v>
      </c>
      <c r="L105" t="s">
        <v>102</v>
      </c>
      <c r="M105" s="78">
        <v>3.1699999999999999E-2</v>
      </c>
      <c r="N105" s="78">
        <v>3.6499999999999998E-2</v>
      </c>
      <c r="O105" s="77">
        <v>54.12</v>
      </c>
      <c r="P105" s="77">
        <v>5103222</v>
      </c>
      <c r="Q105" s="77">
        <v>0</v>
      </c>
      <c r="R105" s="77">
        <v>2761.8637463999999</v>
      </c>
      <c r="S105" s="78">
        <v>3.2000000000000002E-3</v>
      </c>
      <c r="T105" s="78">
        <v>5.7999999999999996E-3</v>
      </c>
      <c r="U105" s="78">
        <v>1.1000000000000001E-3</v>
      </c>
    </row>
    <row r="106" spans="2:21">
      <c r="B106" t="s">
        <v>568</v>
      </c>
      <c r="C106" t="s">
        <v>569</v>
      </c>
      <c r="D106" t="s">
        <v>100</v>
      </c>
      <c r="E106" t="s">
        <v>123</v>
      </c>
      <c r="F106" t="s">
        <v>570</v>
      </c>
      <c r="G106" t="s">
        <v>483</v>
      </c>
      <c r="H106" t="s">
        <v>520</v>
      </c>
      <c r="I106" t="s">
        <v>209</v>
      </c>
      <c r="J106"/>
      <c r="K106" s="77">
        <v>5.53</v>
      </c>
      <c r="L106" t="s">
        <v>102</v>
      </c>
      <c r="M106" s="78">
        <v>4.4000000000000003E-3</v>
      </c>
      <c r="N106" s="78">
        <v>2.58E-2</v>
      </c>
      <c r="O106" s="77">
        <v>940116.52</v>
      </c>
      <c r="P106" s="77">
        <v>98.15</v>
      </c>
      <c r="Q106" s="77">
        <v>0</v>
      </c>
      <c r="R106" s="77">
        <v>922.72436438</v>
      </c>
      <c r="S106" s="78">
        <v>1.1999999999999999E-3</v>
      </c>
      <c r="T106" s="78">
        <v>1.9E-3</v>
      </c>
      <c r="U106" s="78">
        <v>4.0000000000000002E-4</v>
      </c>
    </row>
    <row r="107" spans="2:21">
      <c r="B107" t="s">
        <v>571</v>
      </c>
      <c r="C107" t="s">
        <v>572</v>
      </c>
      <c r="D107" t="s">
        <v>100</v>
      </c>
      <c r="E107" t="s">
        <v>123</v>
      </c>
      <c r="F107" t="s">
        <v>573</v>
      </c>
      <c r="G107" t="s">
        <v>483</v>
      </c>
      <c r="H107" t="s">
        <v>520</v>
      </c>
      <c r="I107" t="s">
        <v>209</v>
      </c>
      <c r="J107"/>
      <c r="K107" s="77">
        <v>0.91</v>
      </c>
      <c r="L107" t="s">
        <v>102</v>
      </c>
      <c r="M107" s="78">
        <v>3.85E-2</v>
      </c>
      <c r="N107" s="78">
        <v>2.4299999999999999E-2</v>
      </c>
      <c r="O107" s="77">
        <v>616576.71</v>
      </c>
      <c r="P107" s="77">
        <v>115.9</v>
      </c>
      <c r="Q107" s="77">
        <v>0</v>
      </c>
      <c r="R107" s="77">
        <v>714.61240688999999</v>
      </c>
      <c r="S107" s="78">
        <v>2.5000000000000001E-3</v>
      </c>
      <c r="T107" s="78">
        <v>1.5E-3</v>
      </c>
      <c r="U107" s="78">
        <v>2.9999999999999997E-4</v>
      </c>
    </row>
    <row r="108" spans="2:21">
      <c r="B108" t="s">
        <v>574</v>
      </c>
      <c r="C108" t="s">
        <v>575</v>
      </c>
      <c r="D108" t="s">
        <v>100</v>
      </c>
      <c r="E108" t="s">
        <v>123</v>
      </c>
      <c r="F108" t="s">
        <v>487</v>
      </c>
      <c r="G108" t="s">
        <v>365</v>
      </c>
      <c r="H108" t="s">
        <v>525</v>
      </c>
      <c r="I108" t="s">
        <v>150</v>
      </c>
      <c r="J108"/>
      <c r="K108" s="77">
        <v>4.34</v>
      </c>
      <c r="L108" t="s">
        <v>102</v>
      </c>
      <c r="M108" s="78">
        <v>2.4E-2</v>
      </c>
      <c r="N108" s="78">
        <v>2.81E-2</v>
      </c>
      <c r="O108" s="77">
        <v>1798297.14</v>
      </c>
      <c r="P108" s="77">
        <v>110.68</v>
      </c>
      <c r="Q108" s="77">
        <v>0</v>
      </c>
      <c r="R108" s="77">
        <v>1990.3552745520001</v>
      </c>
      <c r="S108" s="78">
        <v>1.6999999999999999E-3</v>
      </c>
      <c r="T108" s="78">
        <v>4.1999999999999997E-3</v>
      </c>
      <c r="U108" s="78">
        <v>8.0000000000000004E-4</v>
      </c>
    </row>
    <row r="109" spans="2:21">
      <c r="B109" t="s">
        <v>576</v>
      </c>
      <c r="C109" t="s">
        <v>577</v>
      </c>
      <c r="D109" t="s">
        <v>100</v>
      </c>
      <c r="E109" t="s">
        <v>123</v>
      </c>
      <c r="F109" t="s">
        <v>487</v>
      </c>
      <c r="G109" t="s">
        <v>365</v>
      </c>
      <c r="H109" t="s">
        <v>525</v>
      </c>
      <c r="I109" t="s">
        <v>150</v>
      </c>
      <c r="J109"/>
      <c r="K109" s="77">
        <v>0.5</v>
      </c>
      <c r="L109" t="s">
        <v>102</v>
      </c>
      <c r="M109" s="78">
        <v>3.4799999999999998E-2</v>
      </c>
      <c r="N109" s="78">
        <v>3.2800000000000003E-2</v>
      </c>
      <c r="O109" s="77">
        <v>11242.33</v>
      </c>
      <c r="P109" s="77">
        <v>110.02</v>
      </c>
      <c r="Q109" s="77">
        <v>0.215</v>
      </c>
      <c r="R109" s="77">
        <v>12.583811466</v>
      </c>
      <c r="S109" s="78">
        <v>1E-4</v>
      </c>
      <c r="T109" s="78">
        <v>0</v>
      </c>
      <c r="U109" s="78">
        <v>0</v>
      </c>
    </row>
    <row r="110" spans="2:21">
      <c r="B110" t="s">
        <v>578</v>
      </c>
      <c r="C110" t="s">
        <v>579</v>
      </c>
      <c r="D110" t="s">
        <v>100</v>
      </c>
      <c r="E110" t="s">
        <v>123</v>
      </c>
      <c r="F110" t="s">
        <v>487</v>
      </c>
      <c r="G110" t="s">
        <v>365</v>
      </c>
      <c r="H110" t="s">
        <v>525</v>
      </c>
      <c r="I110" t="s">
        <v>150</v>
      </c>
      <c r="J110"/>
      <c r="K110" s="77">
        <v>6.52</v>
      </c>
      <c r="L110" t="s">
        <v>102</v>
      </c>
      <c r="M110" s="78">
        <v>1.4999999999999999E-2</v>
      </c>
      <c r="N110" s="78">
        <v>0.03</v>
      </c>
      <c r="O110" s="77">
        <v>1155577.3999999999</v>
      </c>
      <c r="P110" s="77">
        <v>97.16</v>
      </c>
      <c r="Q110" s="77">
        <v>0</v>
      </c>
      <c r="R110" s="77">
        <v>1122.7590018400001</v>
      </c>
      <c r="S110" s="78">
        <v>4.4000000000000003E-3</v>
      </c>
      <c r="T110" s="78">
        <v>2.3999999999999998E-3</v>
      </c>
      <c r="U110" s="78">
        <v>4.0000000000000002E-4</v>
      </c>
    </row>
    <row r="111" spans="2:21">
      <c r="B111" t="s">
        <v>580</v>
      </c>
      <c r="C111" t="s">
        <v>581</v>
      </c>
      <c r="D111" t="s">
        <v>100</v>
      </c>
      <c r="E111" t="s">
        <v>123</v>
      </c>
      <c r="F111" t="s">
        <v>582</v>
      </c>
      <c r="G111" t="s">
        <v>483</v>
      </c>
      <c r="H111" t="s">
        <v>520</v>
      </c>
      <c r="I111" t="s">
        <v>209</v>
      </c>
      <c r="J111"/>
      <c r="K111" s="77">
        <v>4.2300000000000004</v>
      </c>
      <c r="L111" t="s">
        <v>102</v>
      </c>
      <c r="M111" s="78">
        <v>4.7E-2</v>
      </c>
      <c r="N111" s="78">
        <v>4.9799999999999997E-2</v>
      </c>
      <c r="O111" s="77">
        <v>940267.69</v>
      </c>
      <c r="P111" s="77">
        <v>100.57</v>
      </c>
      <c r="Q111" s="77">
        <v>0</v>
      </c>
      <c r="R111" s="77">
        <v>945.62721583300004</v>
      </c>
      <c r="S111" s="78">
        <v>1.9E-3</v>
      </c>
      <c r="T111" s="78">
        <v>2E-3</v>
      </c>
      <c r="U111" s="78">
        <v>4.0000000000000002E-4</v>
      </c>
    </row>
    <row r="112" spans="2:21">
      <c r="B112" t="s">
        <v>583</v>
      </c>
      <c r="C112" t="s">
        <v>584</v>
      </c>
      <c r="D112" t="s">
        <v>100</v>
      </c>
      <c r="E112" t="s">
        <v>123</v>
      </c>
      <c r="F112" t="s">
        <v>585</v>
      </c>
      <c r="G112" t="s">
        <v>483</v>
      </c>
      <c r="H112" t="s">
        <v>520</v>
      </c>
      <c r="I112" t="s">
        <v>209</v>
      </c>
      <c r="J112"/>
      <c r="K112" s="77">
        <v>2.0299999999999998</v>
      </c>
      <c r="L112" t="s">
        <v>102</v>
      </c>
      <c r="M112" s="78">
        <v>2.4799999999999999E-2</v>
      </c>
      <c r="N112" s="78">
        <v>2.35E-2</v>
      </c>
      <c r="O112" s="77">
        <v>795884.44</v>
      </c>
      <c r="P112" s="77">
        <v>112.11</v>
      </c>
      <c r="Q112" s="77">
        <v>0</v>
      </c>
      <c r="R112" s="77">
        <v>892.26604568400001</v>
      </c>
      <c r="S112" s="78">
        <v>1.9E-3</v>
      </c>
      <c r="T112" s="78">
        <v>1.9E-3</v>
      </c>
      <c r="U112" s="78">
        <v>2.9999999999999997E-4</v>
      </c>
    </row>
    <row r="113" spans="2:21">
      <c r="B113" t="s">
        <v>586</v>
      </c>
      <c r="C113" t="s">
        <v>587</v>
      </c>
      <c r="D113" t="s">
        <v>100</v>
      </c>
      <c r="E113" t="s">
        <v>123</v>
      </c>
      <c r="F113" t="s">
        <v>351</v>
      </c>
      <c r="G113" t="s">
        <v>348</v>
      </c>
      <c r="H113" t="s">
        <v>520</v>
      </c>
      <c r="I113" t="s">
        <v>209</v>
      </c>
      <c r="J113"/>
      <c r="K113" s="77">
        <v>0.31</v>
      </c>
      <c r="L113" t="s">
        <v>102</v>
      </c>
      <c r="M113" s="78">
        <v>1.8200000000000001E-2</v>
      </c>
      <c r="N113" s="78">
        <v>4.1000000000000002E-2</v>
      </c>
      <c r="O113" s="77">
        <v>27.34</v>
      </c>
      <c r="P113" s="77">
        <v>5536999</v>
      </c>
      <c r="Q113" s="77">
        <v>0</v>
      </c>
      <c r="R113" s="77">
        <v>1513.8155266000001</v>
      </c>
      <c r="S113" s="78">
        <v>1.9E-3</v>
      </c>
      <c r="T113" s="78">
        <v>3.2000000000000002E-3</v>
      </c>
      <c r="U113" s="78">
        <v>5.9999999999999995E-4</v>
      </c>
    </row>
    <row r="114" spans="2:21">
      <c r="B114" t="s">
        <v>588</v>
      </c>
      <c r="C114" t="s">
        <v>589</v>
      </c>
      <c r="D114" t="s">
        <v>100</v>
      </c>
      <c r="E114" t="s">
        <v>123</v>
      </c>
      <c r="F114" t="s">
        <v>351</v>
      </c>
      <c r="G114" t="s">
        <v>348</v>
      </c>
      <c r="H114" t="s">
        <v>520</v>
      </c>
      <c r="I114" t="s">
        <v>209</v>
      </c>
      <c r="J114"/>
      <c r="K114" s="77">
        <v>1.47</v>
      </c>
      <c r="L114" t="s">
        <v>102</v>
      </c>
      <c r="M114" s="78">
        <v>1.9E-2</v>
      </c>
      <c r="N114" s="78">
        <v>3.2500000000000001E-2</v>
      </c>
      <c r="O114" s="77">
        <v>72.290000000000006</v>
      </c>
      <c r="P114" s="77">
        <v>5388408</v>
      </c>
      <c r="Q114" s="77">
        <v>0</v>
      </c>
      <c r="R114" s="77">
        <v>3895.2801432000001</v>
      </c>
      <c r="S114" s="78">
        <v>3.3E-3</v>
      </c>
      <c r="T114" s="78">
        <v>8.2000000000000007E-3</v>
      </c>
      <c r="U114" s="78">
        <v>1.5E-3</v>
      </c>
    </row>
    <row r="115" spans="2:21">
      <c r="B115" t="s">
        <v>590</v>
      </c>
      <c r="C115" t="s">
        <v>591</v>
      </c>
      <c r="D115" t="s">
        <v>100</v>
      </c>
      <c r="E115" t="s">
        <v>123</v>
      </c>
      <c r="F115" t="s">
        <v>351</v>
      </c>
      <c r="G115" t="s">
        <v>348</v>
      </c>
      <c r="H115" t="s">
        <v>520</v>
      </c>
      <c r="I115" t="s">
        <v>209</v>
      </c>
      <c r="J115"/>
      <c r="K115" s="77">
        <v>4.63</v>
      </c>
      <c r="L115" t="s">
        <v>102</v>
      </c>
      <c r="M115" s="78">
        <v>3.3099999999999997E-2</v>
      </c>
      <c r="N115" s="78">
        <v>3.5299999999999998E-2</v>
      </c>
      <c r="O115" s="77">
        <v>41.16</v>
      </c>
      <c r="P115" s="77">
        <v>5086667</v>
      </c>
      <c r="Q115" s="77">
        <v>0</v>
      </c>
      <c r="R115" s="77">
        <v>2093.6721372000002</v>
      </c>
      <c r="S115" s="78">
        <v>2.8999999999999998E-3</v>
      </c>
      <c r="T115" s="78">
        <v>4.4000000000000003E-3</v>
      </c>
      <c r="U115" s="78">
        <v>8.0000000000000004E-4</v>
      </c>
    </row>
    <row r="116" spans="2:21">
      <c r="B116" t="s">
        <v>592</v>
      </c>
      <c r="C116" t="s">
        <v>593</v>
      </c>
      <c r="D116" t="s">
        <v>100</v>
      </c>
      <c r="E116" t="s">
        <v>123</v>
      </c>
      <c r="F116" t="s">
        <v>351</v>
      </c>
      <c r="G116" t="s">
        <v>348</v>
      </c>
      <c r="H116" t="s">
        <v>520</v>
      </c>
      <c r="I116" t="s">
        <v>209</v>
      </c>
      <c r="J116"/>
      <c r="K116" s="77">
        <v>2.93</v>
      </c>
      <c r="L116" t="s">
        <v>102</v>
      </c>
      <c r="M116" s="78">
        <v>1.89E-2</v>
      </c>
      <c r="N116" s="78">
        <v>3.3399999999999999E-2</v>
      </c>
      <c r="O116" s="77">
        <v>27.17</v>
      </c>
      <c r="P116" s="77">
        <v>5300000</v>
      </c>
      <c r="Q116" s="77">
        <v>0</v>
      </c>
      <c r="R116" s="77">
        <v>1440.01</v>
      </c>
      <c r="S116" s="78">
        <v>3.3999999999999998E-3</v>
      </c>
      <c r="T116" s="78">
        <v>3.0000000000000001E-3</v>
      </c>
      <c r="U116" s="78">
        <v>5.9999999999999995E-4</v>
      </c>
    </row>
    <row r="117" spans="2:21">
      <c r="B117" t="s">
        <v>594</v>
      </c>
      <c r="C117" t="s">
        <v>595</v>
      </c>
      <c r="D117" t="s">
        <v>100</v>
      </c>
      <c r="E117" t="s">
        <v>123</v>
      </c>
      <c r="F117" t="s">
        <v>596</v>
      </c>
      <c r="G117" t="s">
        <v>365</v>
      </c>
      <c r="H117" t="s">
        <v>525</v>
      </c>
      <c r="I117" t="s">
        <v>150</v>
      </c>
      <c r="J117"/>
      <c r="K117" s="77">
        <v>1.03</v>
      </c>
      <c r="L117" t="s">
        <v>102</v>
      </c>
      <c r="M117" s="78">
        <v>2.75E-2</v>
      </c>
      <c r="N117" s="78">
        <v>2.5999999999999999E-2</v>
      </c>
      <c r="O117" s="77">
        <v>176143.31</v>
      </c>
      <c r="P117" s="77">
        <v>111.78</v>
      </c>
      <c r="Q117" s="77">
        <v>0</v>
      </c>
      <c r="R117" s="77">
        <v>196.89299191800001</v>
      </c>
      <c r="S117" s="78">
        <v>5.9999999999999995E-4</v>
      </c>
      <c r="T117" s="78">
        <v>4.0000000000000002E-4</v>
      </c>
      <c r="U117" s="78">
        <v>1E-4</v>
      </c>
    </row>
    <row r="118" spans="2:21">
      <c r="B118" t="s">
        <v>597</v>
      </c>
      <c r="C118" t="s">
        <v>598</v>
      </c>
      <c r="D118" t="s">
        <v>100</v>
      </c>
      <c r="E118" t="s">
        <v>123</v>
      </c>
      <c r="F118" t="s">
        <v>596</v>
      </c>
      <c r="G118" t="s">
        <v>365</v>
      </c>
      <c r="H118" t="s">
        <v>525</v>
      </c>
      <c r="I118" t="s">
        <v>150</v>
      </c>
      <c r="J118"/>
      <c r="K118" s="77">
        <v>4.09</v>
      </c>
      <c r="L118" t="s">
        <v>102</v>
      </c>
      <c r="M118" s="78">
        <v>1.9599999999999999E-2</v>
      </c>
      <c r="N118" s="78">
        <v>2.8500000000000001E-2</v>
      </c>
      <c r="O118" s="77">
        <v>1314347.75</v>
      </c>
      <c r="P118" s="77">
        <v>107.72</v>
      </c>
      <c r="Q118" s="77">
        <v>0</v>
      </c>
      <c r="R118" s="77">
        <v>1415.8153963</v>
      </c>
      <c r="S118" s="78">
        <v>1.2999999999999999E-3</v>
      </c>
      <c r="T118" s="78">
        <v>3.0000000000000001E-3</v>
      </c>
      <c r="U118" s="78">
        <v>5.0000000000000001E-4</v>
      </c>
    </row>
    <row r="119" spans="2:21">
      <c r="B119" t="s">
        <v>599</v>
      </c>
      <c r="C119" t="s">
        <v>600</v>
      </c>
      <c r="D119" t="s">
        <v>100</v>
      </c>
      <c r="E119" t="s">
        <v>123</v>
      </c>
      <c r="F119" t="s">
        <v>596</v>
      </c>
      <c r="G119" t="s">
        <v>365</v>
      </c>
      <c r="H119" t="s">
        <v>525</v>
      </c>
      <c r="I119" t="s">
        <v>150</v>
      </c>
      <c r="J119"/>
      <c r="K119" s="77">
        <v>6.29</v>
      </c>
      <c r="L119" t="s">
        <v>102</v>
      </c>
      <c r="M119" s="78">
        <v>1.5800000000000002E-2</v>
      </c>
      <c r="N119" s="78">
        <v>2.98E-2</v>
      </c>
      <c r="O119" s="77">
        <v>2955774.63</v>
      </c>
      <c r="P119" s="77">
        <v>101.77</v>
      </c>
      <c r="Q119" s="77">
        <v>0</v>
      </c>
      <c r="R119" s="77">
        <v>3008.091840951</v>
      </c>
      <c r="S119" s="78">
        <v>2.5000000000000001E-3</v>
      </c>
      <c r="T119" s="78">
        <v>6.3E-3</v>
      </c>
      <c r="U119" s="78">
        <v>1.1999999999999999E-3</v>
      </c>
    </row>
    <row r="120" spans="2:21">
      <c r="B120" t="s">
        <v>601</v>
      </c>
      <c r="C120" t="s">
        <v>602</v>
      </c>
      <c r="D120" t="s">
        <v>100</v>
      </c>
      <c r="E120" t="s">
        <v>123</v>
      </c>
      <c r="F120" t="s">
        <v>603</v>
      </c>
      <c r="G120" t="s">
        <v>483</v>
      </c>
      <c r="H120" t="s">
        <v>520</v>
      </c>
      <c r="I120" t="s">
        <v>209</v>
      </c>
      <c r="J120"/>
      <c r="K120" s="77">
        <v>3.23</v>
      </c>
      <c r="L120" t="s">
        <v>102</v>
      </c>
      <c r="M120" s="78">
        <v>2.2499999999999999E-2</v>
      </c>
      <c r="N120" s="78">
        <v>2.1399999999999999E-2</v>
      </c>
      <c r="O120" s="77">
        <v>418222.89</v>
      </c>
      <c r="P120" s="77">
        <v>112.72</v>
      </c>
      <c r="Q120" s="77">
        <v>0</v>
      </c>
      <c r="R120" s="77">
        <v>471.42084160799999</v>
      </c>
      <c r="S120" s="78">
        <v>1E-3</v>
      </c>
      <c r="T120" s="78">
        <v>1E-3</v>
      </c>
      <c r="U120" s="78">
        <v>2.0000000000000001E-4</v>
      </c>
    </row>
    <row r="121" spans="2:21">
      <c r="B121" t="s">
        <v>604</v>
      </c>
      <c r="C121" t="s">
        <v>605</v>
      </c>
      <c r="D121" t="s">
        <v>100</v>
      </c>
      <c r="E121" t="s">
        <v>123</v>
      </c>
      <c r="F121" t="s">
        <v>606</v>
      </c>
      <c r="G121" t="s">
        <v>112</v>
      </c>
      <c r="H121" t="s">
        <v>607</v>
      </c>
      <c r="I121" t="s">
        <v>209</v>
      </c>
      <c r="J121"/>
      <c r="K121" s="77">
        <v>4.67</v>
      </c>
      <c r="L121" t="s">
        <v>102</v>
      </c>
      <c r="M121" s="78">
        <v>7.4999999999999997E-3</v>
      </c>
      <c r="N121" s="78">
        <v>4.1099999999999998E-2</v>
      </c>
      <c r="O121" s="77">
        <v>555142.98</v>
      </c>
      <c r="P121" s="77">
        <v>93.2</v>
      </c>
      <c r="Q121" s="77">
        <v>47.955480000000001</v>
      </c>
      <c r="R121" s="77">
        <v>565.34873735999997</v>
      </c>
      <c r="S121" s="78">
        <v>1.1000000000000001E-3</v>
      </c>
      <c r="T121" s="78">
        <v>1.1999999999999999E-3</v>
      </c>
      <c r="U121" s="78">
        <v>2.0000000000000001E-4</v>
      </c>
    </row>
    <row r="122" spans="2:21">
      <c r="B122" t="s">
        <v>608</v>
      </c>
      <c r="C122" t="s">
        <v>609</v>
      </c>
      <c r="D122" t="s">
        <v>100</v>
      </c>
      <c r="E122" t="s">
        <v>123</v>
      </c>
      <c r="F122" t="s">
        <v>606</v>
      </c>
      <c r="G122" t="s">
        <v>112</v>
      </c>
      <c r="H122" t="s">
        <v>607</v>
      </c>
      <c r="I122" t="s">
        <v>209</v>
      </c>
      <c r="J122"/>
      <c r="K122" s="77">
        <v>5.32</v>
      </c>
      <c r="L122" t="s">
        <v>102</v>
      </c>
      <c r="M122" s="78">
        <v>7.4999999999999997E-3</v>
      </c>
      <c r="N122" s="78">
        <v>4.3099999999999999E-2</v>
      </c>
      <c r="O122" s="77">
        <v>3068705.65</v>
      </c>
      <c r="P122" s="77">
        <v>88.98</v>
      </c>
      <c r="Q122" s="77">
        <v>0</v>
      </c>
      <c r="R122" s="77">
        <v>2730.5342873700001</v>
      </c>
      <c r="S122" s="78">
        <v>3.5000000000000001E-3</v>
      </c>
      <c r="T122" s="78">
        <v>5.7999999999999996E-3</v>
      </c>
      <c r="U122" s="78">
        <v>1E-3</v>
      </c>
    </row>
    <row r="123" spans="2:21">
      <c r="B123" t="s">
        <v>610</v>
      </c>
      <c r="C123" t="s">
        <v>611</v>
      </c>
      <c r="D123" t="s">
        <v>100</v>
      </c>
      <c r="E123" t="s">
        <v>123</v>
      </c>
      <c r="F123" t="s">
        <v>612</v>
      </c>
      <c r="G123" t="s">
        <v>613</v>
      </c>
      <c r="H123" t="s">
        <v>614</v>
      </c>
      <c r="I123" t="s">
        <v>150</v>
      </c>
      <c r="J123"/>
      <c r="K123" s="77">
        <v>4.4000000000000004</v>
      </c>
      <c r="L123" t="s">
        <v>102</v>
      </c>
      <c r="M123" s="78">
        <v>0.04</v>
      </c>
      <c r="N123" s="78">
        <v>5.6300000000000003E-2</v>
      </c>
      <c r="O123" s="77">
        <v>1635248.16</v>
      </c>
      <c r="P123" s="77">
        <v>93.51</v>
      </c>
      <c r="Q123" s="77">
        <v>32.70496</v>
      </c>
      <c r="R123" s="77">
        <v>1561.825514416</v>
      </c>
      <c r="S123" s="78">
        <v>3.7000000000000002E-3</v>
      </c>
      <c r="T123" s="78">
        <v>3.3E-3</v>
      </c>
      <c r="U123" s="78">
        <v>5.9999999999999995E-4</v>
      </c>
    </row>
    <row r="124" spans="2:21">
      <c r="B124" t="s">
        <v>615</v>
      </c>
      <c r="C124" t="s">
        <v>616</v>
      </c>
      <c r="D124" t="s">
        <v>100</v>
      </c>
      <c r="E124" t="s">
        <v>123</v>
      </c>
      <c r="F124" t="s">
        <v>534</v>
      </c>
      <c r="G124" t="s">
        <v>365</v>
      </c>
      <c r="H124" t="s">
        <v>607</v>
      </c>
      <c r="I124" t="s">
        <v>209</v>
      </c>
      <c r="J124"/>
      <c r="K124" s="77">
        <v>1.96</v>
      </c>
      <c r="L124" t="s">
        <v>102</v>
      </c>
      <c r="M124" s="78">
        <v>2.0500000000000001E-2</v>
      </c>
      <c r="N124" s="78">
        <v>3.3799999999999997E-2</v>
      </c>
      <c r="O124" s="77">
        <v>152310.26</v>
      </c>
      <c r="P124" s="77">
        <v>109.1</v>
      </c>
      <c r="Q124" s="77">
        <v>24.70431</v>
      </c>
      <c r="R124" s="77">
        <v>190.87480366</v>
      </c>
      <c r="S124" s="78">
        <v>4.0000000000000002E-4</v>
      </c>
      <c r="T124" s="78">
        <v>4.0000000000000002E-4</v>
      </c>
      <c r="U124" s="78">
        <v>1E-4</v>
      </c>
    </row>
    <row r="125" spans="2:21">
      <c r="B125" t="s">
        <v>617</v>
      </c>
      <c r="C125" t="s">
        <v>618</v>
      </c>
      <c r="D125" t="s">
        <v>100</v>
      </c>
      <c r="E125" t="s">
        <v>123</v>
      </c>
      <c r="F125" t="s">
        <v>534</v>
      </c>
      <c r="G125" t="s">
        <v>365</v>
      </c>
      <c r="H125" t="s">
        <v>607</v>
      </c>
      <c r="I125" t="s">
        <v>209</v>
      </c>
      <c r="J125"/>
      <c r="K125" s="77">
        <v>0.85</v>
      </c>
      <c r="L125" t="s">
        <v>102</v>
      </c>
      <c r="M125" s="78">
        <v>3.4500000000000003E-2</v>
      </c>
      <c r="N125" s="78">
        <v>3.1199999999999999E-2</v>
      </c>
      <c r="O125" s="77">
        <v>9005.77</v>
      </c>
      <c r="P125" s="77">
        <v>110.85</v>
      </c>
      <c r="Q125" s="77">
        <v>0</v>
      </c>
      <c r="R125" s="77">
        <v>9.9828960450000004</v>
      </c>
      <c r="S125" s="78">
        <v>1E-4</v>
      </c>
      <c r="T125" s="78">
        <v>0</v>
      </c>
      <c r="U125" s="78">
        <v>0</v>
      </c>
    </row>
    <row r="126" spans="2:21">
      <c r="B126" t="s">
        <v>619</v>
      </c>
      <c r="C126" t="s">
        <v>620</v>
      </c>
      <c r="D126" t="s">
        <v>100</v>
      </c>
      <c r="E126" t="s">
        <v>123</v>
      </c>
      <c r="F126" t="s">
        <v>534</v>
      </c>
      <c r="G126" t="s">
        <v>365</v>
      </c>
      <c r="H126" t="s">
        <v>607</v>
      </c>
      <c r="I126" t="s">
        <v>209</v>
      </c>
      <c r="J126"/>
      <c r="K126" s="77">
        <v>2.4300000000000002</v>
      </c>
      <c r="L126" t="s">
        <v>102</v>
      </c>
      <c r="M126" s="78">
        <v>2.0500000000000001E-2</v>
      </c>
      <c r="N126" s="78">
        <v>3.6499999999999998E-2</v>
      </c>
      <c r="O126" s="77">
        <v>980434.06</v>
      </c>
      <c r="P126" s="77">
        <v>108.48</v>
      </c>
      <c r="Q126" s="77">
        <v>0</v>
      </c>
      <c r="R126" s="77">
        <v>1063.5748682880001</v>
      </c>
      <c r="S126" s="78">
        <v>1.2999999999999999E-3</v>
      </c>
      <c r="T126" s="78">
        <v>2.2000000000000001E-3</v>
      </c>
      <c r="U126" s="78">
        <v>4.0000000000000002E-4</v>
      </c>
    </row>
    <row r="127" spans="2:21">
      <c r="B127" t="s">
        <v>621</v>
      </c>
      <c r="C127" t="s">
        <v>622</v>
      </c>
      <c r="D127" t="s">
        <v>100</v>
      </c>
      <c r="E127" t="s">
        <v>123</v>
      </c>
      <c r="F127" t="s">
        <v>534</v>
      </c>
      <c r="G127" t="s">
        <v>365</v>
      </c>
      <c r="H127" t="s">
        <v>607</v>
      </c>
      <c r="I127" t="s">
        <v>209</v>
      </c>
      <c r="J127"/>
      <c r="K127" s="77">
        <v>5.5</v>
      </c>
      <c r="L127" t="s">
        <v>102</v>
      </c>
      <c r="M127" s="78">
        <v>8.3999999999999995E-3</v>
      </c>
      <c r="N127" s="78">
        <v>3.8300000000000001E-2</v>
      </c>
      <c r="O127" s="77">
        <v>1617873.72</v>
      </c>
      <c r="P127" s="77">
        <v>94.09</v>
      </c>
      <c r="Q127" s="77">
        <v>0</v>
      </c>
      <c r="R127" s="77">
        <v>1522.2573831479999</v>
      </c>
      <c r="S127" s="78">
        <v>2.3999999999999998E-3</v>
      </c>
      <c r="T127" s="78">
        <v>3.2000000000000002E-3</v>
      </c>
      <c r="U127" s="78">
        <v>5.9999999999999995E-4</v>
      </c>
    </row>
    <row r="128" spans="2:21">
      <c r="B128" t="s">
        <v>623</v>
      </c>
      <c r="C128" t="s">
        <v>624</v>
      </c>
      <c r="D128" t="s">
        <v>100</v>
      </c>
      <c r="E128" t="s">
        <v>123</v>
      </c>
      <c r="F128" t="s">
        <v>534</v>
      </c>
      <c r="G128" t="s">
        <v>365</v>
      </c>
      <c r="H128" t="s">
        <v>607</v>
      </c>
      <c r="I128" t="s">
        <v>209</v>
      </c>
      <c r="J128"/>
      <c r="K128" s="77">
        <v>6.32</v>
      </c>
      <c r="L128" t="s">
        <v>102</v>
      </c>
      <c r="M128" s="78">
        <v>5.0000000000000001E-3</v>
      </c>
      <c r="N128" s="78">
        <v>3.4099999999999998E-2</v>
      </c>
      <c r="O128" s="77">
        <v>289970.92</v>
      </c>
      <c r="P128" s="77">
        <v>90.77</v>
      </c>
      <c r="Q128" s="77">
        <v>0</v>
      </c>
      <c r="R128" s="77">
        <v>263.20660408399999</v>
      </c>
      <c r="S128" s="78">
        <v>1.6000000000000001E-3</v>
      </c>
      <c r="T128" s="78">
        <v>5.9999999999999995E-4</v>
      </c>
      <c r="U128" s="78">
        <v>1E-4</v>
      </c>
    </row>
    <row r="129" spans="2:21">
      <c r="B129" t="s">
        <v>625</v>
      </c>
      <c r="C129" t="s">
        <v>626</v>
      </c>
      <c r="D129" t="s">
        <v>100</v>
      </c>
      <c r="E129" t="s">
        <v>123</v>
      </c>
      <c r="F129" t="s">
        <v>534</v>
      </c>
      <c r="G129" t="s">
        <v>365</v>
      </c>
      <c r="H129" t="s">
        <v>607</v>
      </c>
      <c r="I129" t="s">
        <v>209</v>
      </c>
      <c r="J129"/>
      <c r="K129" s="77">
        <v>6.19</v>
      </c>
      <c r="L129" t="s">
        <v>102</v>
      </c>
      <c r="M129" s="78">
        <v>9.7000000000000003E-3</v>
      </c>
      <c r="N129" s="78">
        <v>3.9800000000000002E-2</v>
      </c>
      <c r="O129" s="77">
        <v>796852.05</v>
      </c>
      <c r="P129" s="77">
        <v>90.71</v>
      </c>
      <c r="Q129" s="77">
        <v>0</v>
      </c>
      <c r="R129" s="77">
        <v>722.824494555</v>
      </c>
      <c r="S129" s="78">
        <v>1.9E-3</v>
      </c>
      <c r="T129" s="78">
        <v>1.5E-3</v>
      </c>
      <c r="U129" s="78">
        <v>2.9999999999999997E-4</v>
      </c>
    </row>
    <row r="130" spans="2:21">
      <c r="B130" t="s">
        <v>627</v>
      </c>
      <c r="C130" t="s">
        <v>628</v>
      </c>
      <c r="D130" t="s">
        <v>100</v>
      </c>
      <c r="E130" t="s">
        <v>123</v>
      </c>
      <c r="F130" t="s">
        <v>629</v>
      </c>
      <c r="G130" t="s">
        <v>630</v>
      </c>
      <c r="H130" t="s">
        <v>614</v>
      </c>
      <c r="I130" t="s">
        <v>150</v>
      </c>
      <c r="J130"/>
      <c r="K130" s="77">
        <v>1.54</v>
      </c>
      <c r="L130" t="s">
        <v>102</v>
      </c>
      <c r="M130" s="78">
        <v>1.8499999999999999E-2</v>
      </c>
      <c r="N130" s="78">
        <v>3.5099999999999999E-2</v>
      </c>
      <c r="O130" s="77">
        <v>1226522.95</v>
      </c>
      <c r="P130" s="77">
        <v>107.74</v>
      </c>
      <c r="Q130" s="77">
        <v>268.90485999999999</v>
      </c>
      <c r="R130" s="77">
        <v>1590.3606863299999</v>
      </c>
      <c r="S130" s="78">
        <v>2.0999999999999999E-3</v>
      </c>
      <c r="T130" s="78">
        <v>3.3999999999999998E-3</v>
      </c>
      <c r="U130" s="78">
        <v>5.9999999999999995E-4</v>
      </c>
    </row>
    <row r="131" spans="2:21">
      <c r="B131" t="s">
        <v>631</v>
      </c>
      <c r="C131" t="s">
        <v>632</v>
      </c>
      <c r="D131" t="s">
        <v>100</v>
      </c>
      <c r="E131" t="s">
        <v>123</v>
      </c>
      <c r="F131" t="s">
        <v>629</v>
      </c>
      <c r="G131" t="s">
        <v>630</v>
      </c>
      <c r="H131" t="s">
        <v>614</v>
      </c>
      <c r="I131" t="s">
        <v>150</v>
      </c>
      <c r="J131"/>
      <c r="K131" s="77">
        <v>4.1399999999999997</v>
      </c>
      <c r="L131" t="s">
        <v>102</v>
      </c>
      <c r="M131" s="78">
        <v>0.01</v>
      </c>
      <c r="N131" s="78">
        <v>4.6800000000000001E-2</v>
      </c>
      <c r="O131" s="77">
        <v>3098041.52</v>
      </c>
      <c r="P131" s="77">
        <v>93.07</v>
      </c>
      <c r="Q131" s="77">
        <v>0</v>
      </c>
      <c r="R131" s="77">
        <v>2883.3472426640001</v>
      </c>
      <c r="S131" s="78">
        <v>2.5999999999999999E-3</v>
      </c>
      <c r="T131" s="78">
        <v>6.1000000000000004E-3</v>
      </c>
      <c r="U131" s="78">
        <v>1.1000000000000001E-3</v>
      </c>
    </row>
    <row r="132" spans="2:21">
      <c r="B132" t="s">
        <v>633</v>
      </c>
      <c r="C132" t="s">
        <v>634</v>
      </c>
      <c r="D132" t="s">
        <v>100</v>
      </c>
      <c r="E132" t="s">
        <v>123</v>
      </c>
      <c r="F132" t="s">
        <v>629</v>
      </c>
      <c r="G132" t="s">
        <v>630</v>
      </c>
      <c r="H132" t="s">
        <v>614</v>
      </c>
      <c r="I132" t="s">
        <v>150</v>
      </c>
      <c r="J132"/>
      <c r="K132" s="77">
        <v>2.8</v>
      </c>
      <c r="L132" t="s">
        <v>102</v>
      </c>
      <c r="M132" s="78">
        <v>3.5400000000000001E-2</v>
      </c>
      <c r="N132" s="78">
        <v>4.41E-2</v>
      </c>
      <c r="O132" s="77">
        <v>2146263.21</v>
      </c>
      <c r="P132" s="77">
        <v>101.14</v>
      </c>
      <c r="Q132" s="77">
        <v>0</v>
      </c>
      <c r="R132" s="77">
        <v>2170.7306105940002</v>
      </c>
      <c r="S132" s="78">
        <v>3.0999999999999999E-3</v>
      </c>
      <c r="T132" s="78">
        <v>4.5999999999999999E-3</v>
      </c>
      <c r="U132" s="78">
        <v>8.0000000000000004E-4</v>
      </c>
    </row>
    <row r="133" spans="2:21">
      <c r="B133" t="s">
        <v>635</v>
      </c>
      <c r="C133" t="s">
        <v>636</v>
      </c>
      <c r="D133" t="s">
        <v>100</v>
      </c>
      <c r="E133" t="s">
        <v>123</v>
      </c>
      <c r="F133" t="s">
        <v>629</v>
      </c>
      <c r="G133" t="s">
        <v>630</v>
      </c>
      <c r="H133" t="s">
        <v>614</v>
      </c>
      <c r="I133" t="s">
        <v>150</v>
      </c>
      <c r="J133"/>
      <c r="K133" s="77">
        <v>1.1299999999999999</v>
      </c>
      <c r="L133" t="s">
        <v>102</v>
      </c>
      <c r="M133" s="78">
        <v>0.01</v>
      </c>
      <c r="N133" s="78">
        <v>4.0099999999999997E-2</v>
      </c>
      <c r="O133" s="77">
        <v>2433664.4500000002</v>
      </c>
      <c r="P133" s="77">
        <v>106.2</v>
      </c>
      <c r="Q133" s="77">
        <v>0</v>
      </c>
      <c r="R133" s="77">
        <v>2584.5516459</v>
      </c>
      <c r="S133" s="78">
        <v>2.5999999999999999E-3</v>
      </c>
      <c r="T133" s="78">
        <v>5.4000000000000003E-3</v>
      </c>
      <c r="U133" s="78">
        <v>1E-3</v>
      </c>
    </row>
    <row r="134" spans="2:21">
      <c r="B134" t="s">
        <v>637</v>
      </c>
      <c r="C134" t="s">
        <v>638</v>
      </c>
      <c r="D134" t="s">
        <v>100</v>
      </c>
      <c r="E134" t="s">
        <v>123</v>
      </c>
      <c r="F134" t="s">
        <v>639</v>
      </c>
      <c r="G134" t="s">
        <v>379</v>
      </c>
      <c r="H134" t="s">
        <v>607</v>
      </c>
      <c r="I134" t="s">
        <v>209</v>
      </c>
      <c r="J134"/>
      <c r="K134" s="77">
        <v>2.81</v>
      </c>
      <c r="L134" t="s">
        <v>102</v>
      </c>
      <c r="M134" s="78">
        <v>1.9400000000000001E-2</v>
      </c>
      <c r="N134" s="78">
        <v>2.5499999999999998E-2</v>
      </c>
      <c r="O134" s="77">
        <v>214510.62</v>
      </c>
      <c r="P134" s="77">
        <v>109.66</v>
      </c>
      <c r="Q134" s="77">
        <v>0</v>
      </c>
      <c r="R134" s="77">
        <v>235.23234589200001</v>
      </c>
      <c r="S134" s="78">
        <v>5.9999999999999995E-4</v>
      </c>
      <c r="T134" s="78">
        <v>5.0000000000000001E-4</v>
      </c>
      <c r="U134" s="78">
        <v>1E-4</v>
      </c>
    </row>
    <row r="135" spans="2:21">
      <c r="B135" t="s">
        <v>640</v>
      </c>
      <c r="C135" t="s">
        <v>641</v>
      </c>
      <c r="D135" t="s">
        <v>100</v>
      </c>
      <c r="E135" t="s">
        <v>123</v>
      </c>
      <c r="F135" t="s">
        <v>639</v>
      </c>
      <c r="G135" t="s">
        <v>379</v>
      </c>
      <c r="H135" t="s">
        <v>607</v>
      </c>
      <c r="I135" t="s">
        <v>209</v>
      </c>
      <c r="J135"/>
      <c r="K135" s="77">
        <v>3.78</v>
      </c>
      <c r="L135" t="s">
        <v>102</v>
      </c>
      <c r="M135" s="78">
        <v>1.23E-2</v>
      </c>
      <c r="N135" s="78">
        <v>2.5399999999999999E-2</v>
      </c>
      <c r="O135" s="77">
        <v>2103396.77</v>
      </c>
      <c r="P135" s="77">
        <v>105.9</v>
      </c>
      <c r="Q135" s="77">
        <v>0</v>
      </c>
      <c r="R135" s="77">
        <v>2227.49717943</v>
      </c>
      <c r="S135" s="78">
        <v>1.6999999999999999E-3</v>
      </c>
      <c r="T135" s="78">
        <v>4.7000000000000002E-3</v>
      </c>
      <c r="U135" s="78">
        <v>8.9999999999999998E-4</v>
      </c>
    </row>
    <row r="136" spans="2:21">
      <c r="B136" t="s">
        <v>642</v>
      </c>
      <c r="C136" t="s">
        <v>643</v>
      </c>
      <c r="D136" t="s">
        <v>100</v>
      </c>
      <c r="E136" t="s">
        <v>123</v>
      </c>
      <c r="F136" t="s">
        <v>644</v>
      </c>
      <c r="G136" t="s">
        <v>127</v>
      </c>
      <c r="H136" t="s">
        <v>607</v>
      </c>
      <c r="I136" t="s">
        <v>209</v>
      </c>
      <c r="J136"/>
      <c r="K136" s="77">
        <v>1.75</v>
      </c>
      <c r="L136" t="s">
        <v>102</v>
      </c>
      <c r="M136" s="78">
        <v>1.8499999999999999E-2</v>
      </c>
      <c r="N136" s="78">
        <v>3.7699999999999997E-2</v>
      </c>
      <c r="O136" s="77">
        <v>213708.12</v>
      </c>
      <c r="P136" s="77">
        <v>105.7</v>
      </c>
      <c r="Q136" s="77">
        <v>0</v>
      </c>
      <c r="R136" s="77">
        <v>225.88948284</v>
      </c>
      <c r="S136" s="78">
        <v>2.9999999999999997E-4</v>
      </c>
      <c r="T136" s="78">
        <v>5.0000000000000001E-4</v>
      </c>
      <c r="U136" s="78">
        <v>1E-4</v>
      </c>
    </row>
    <row r="137" spans="2:21">
      <c r="B137" t="s">
        <v>645</v>
      </c>
      <c r="C137" t="s">
        <v>646</v>
      </c>
      <c r="D137" t="s">
        <v>100</v>
      </c>
      <c r="E137" t="s">
        <v>123</v>
      </c>
      <c r="F137" t="s">
        <v>644</v>
      </c>
      <c r="G137" t="s">
        <v>127</v>
      </c>
      <c r="H137" t="s">
        <v>607</v>
      </c>
      <c r="I137" t="s">
        <v>209</v>
      </c>
      <c r="J137"/>
      <c r="K137" s="77">
        <v>2.37</v>
      </c>
      <c r="L137" t="s">
        <v>102</v>
      </c>
      <c r="M137" s="78">
        <v>3.2000000000000001E-2</v>
      </c>
      <c r="N137" s="78">
        <v>3.7900000000000003E-2</v>
      </c>
      <c r="O137" s="77">
        <v>1710908.95</v>
      </c>
      <c r="P137" s="77">
        <v>101.66</v>
      </c>
      <c r="Q137" s="77">
        <v>0</v>
      </c>
      <c r="R137" s="77">
        <v>1739.31003857</v>
      </c>
      <c r="S137" s="78">
        <v>4.7000000000000002E-3</v>
      </c>
      <c r="T137" s="78">
        <v>3.7000000000000002E-3</v>
      </c>
      <c r="U137" s="78">
        <v>6.9999999999999999E-4</v>
      </c>
    </row>
    <row r="138" spans="2:21">
      <c r="B138" t="s">
        <v>647</v>
      </c>
      <c r="C138" t="s">
        <v>648</v>
      </c>
      <c r="D138" t="s">
        <v>100</v>
      </c>
      <c r="E138" t="s">
        <v>123</v>
      </c>
      <c r="F138" t="s">
        <v>649</v>
      </c>
      <c r="G138" t="s">
        <v>127</v>
      </c>
      <c r="H138" t="s">
        <v>607</v>
      </c>
      <c r="I138" t="s">
        <v>209</v>
      </c>
      <c r="J138"/>
      <c r="K138" s="77">
        <v>0.75</v>
      </c>
      <c r="L138" t="s">
        <v>102</v>
      </c>
      <c r="M138" s="78">
        <v>3.15E-2</v>
      </c>
      <c r="N138" s="78">
        <v>2.9700000000000001E-2</v>
      </c>
      <c r="O138" s="77">
        <v>662293.82999999996</v>
      </c>
      <c r="P138" s="77">
        <v>111.26</v>
      </c>
      <c r="Q138" s="77">
        <v>0</v>
      </c>
      <c r="R138" s="77">
        <v>736.86811525799999</v>
      </c>
      <c r="S138" s="78">
        <v>4.8999999999999998E-3</v>
      </c>
      <c r="T138" s="78">
        <v>1.6000000000000001E-3</v>
      </c>
      <c r="U138" s="78">
        <v>2.9999999999999997E-4</v>
      </c>
    </row>
    <row r="139" spans="2:21">
      <c r="B139" t="s">
        <v>650</v>
      </c>
      <c r="C139" t="s">
        <v>651</v>
      </c>
      <c r="D139" t="s">
        <v>100</v>
      </c>
      <c r="E139" t="s">
        <v>123</v>
      </c>
      <c r="F139" t="s">
        <v>649</v>
      </c>
      <c r="G139" t="s">
        <v>127</v>
      </c>
      <c r="H139" t="s">
        <v>607</v>
      </c>
      <c r="I139" t="s">
        <v>209</v>
      </c>
      <c r="J139"/>
      <c r="K139" s="77">
        <v>3.08</v>
      </c>
      <c r="L139" t="s">
        <v>102</v>
      </c>
      <c r="M139" s="78">
        <v>0.01</v>
      </c>
      <c r="N139" s="78">
        <v>3.5099999999999999E-2</v>
      </c>
      <c r="O139" s="77">
        <v>1501623.81</v>
      </c>
      <c r="P139" s="77">
        <v>99.47</v>
      </c>
      <c r="Q139" s="77">
        <v>413.04338000000001</v>
      </c>
      <c r="R139" s="77">
        <v>1906.708583807</v>
      </c>
      <c r="S139" s="78">
        <v>4.1000000000000003E-3</v>
      </c>
      <c r="T139" s="78">
        <v>4.0000000000000001E-3</v>
      </c>
      <c r="U139" s="78">
        <v>6.9999999999999999E-4</v>
      </c>
    </row>
    <row r="140" spans="2:21">
      <c r="B140" t="s">
        <v>652</v>
      </c>
      <c r="C140" t="s">
        <v>653</v>
      </c>
      <c r="D140" t="s">
        <v>100</v>
      </c>
      <c r="E140" t="s">
        <v>123</v>
      </c>
      <c r="F140" t="s">
        <v>649</v>
      </c>
      <c r="G140" t="s">
        <v>127</v>
      </c>
      <c r="H140" t="s">
        <v>607</v>
      </c>
      <c r="I140" t="s">
        <v>209</v>
      </c>
      <c r="J140"/>
      <c r="K140" s="77">
        <v>3.45</v>
      </c>
      <c r="L140" t="s">
        <v>102</v>
      </c>
      <c r="M140" s="78">
        <v>3.2300000000000002E-2</v>
      </c>
      <c r="N140" s="78">
        <v>3.85E-2</v>
      </c>
      <c r="O140" s="77">
        <v>1721262.21</v>
      </c>
      <c r="P140" s="77">
        <v>101.9</v>
      </c>
      <c r="Q140" s="77">
        <v>0</v>
      </c>
      <c r="R140" s="77">
        <v>1753.96619199</v>
      </c>
      <c r="S140" s="78">
        <v>3.7000000000000002E-3</v>
      </c>
      <c r="T140" s="78">
        <v>3.7000000000000002E-3</v>
      </c>
      <c r="U140" s="78">
        <v>6.9999999999999999E-4</v>
      </c>
    </row>
    <row r="141" spans="2:21">
      <c r="B141" t="s">
        <v>654</v>
      </c>
      <c r="C141" t="s">
        <v>655</v>
      </c>
      <c r="D141" t="s">
        <v>100</v>
      </c>
      <c r="E141" t="s">
        <v>123</v>
      </c>
      <c r="F141" t="s">
        <v>656</v>
      </c>
      <c r="G141" t="s">
        <v>365</v>
      </c>
      <c r="H141" t="s">
        <v>614</v>
      </c>
      <c r="I141" t="s">
        <v>150</v>
      </c>
      <c r="J141"/>
      <c r="K141" s="77">
        <v>2.2400000000000002</v>
      </c>
      <c r="L141" t="s">
        <v>102</v>
      </c>
      <c r="M141" s="78">
        <v>2.5000000000000001E-2</v>
      </c>
      <c r="N141" s="78">
        <v>3.15E-2</v>
      </c>
      <c r="O141" s="77">
        <v>781315.77</v>
      </c>
      <c r="P141" s="77">
        <v>110.23</v>
      </c>
      <c r="Q141" s="77">
        <v>10.917479999999999</v>
      </c>
      <c r="R141" s="77">
        <v>872.16185327100004</v>
      </c>
      <c r="S141" s="78">
        <v>2.2000000000000001E-3</v>
      </c>
      <c r="T141" s="78">
        <v>1.8E-3</v>
      </c>
      <c r="U141" s="78">
        <v>2.9999999999999997E-4</v>
      </c>
    </row>
    <row r="142" spans="2:21">
      <c r="B142" t="s">
        <v>657</v>
      </c>
      <c r="C142" t="s">
        <v>658</v>
      </c>
      <c r="D142" t="s">
        <v>100</v>
      </c>
      <c r="E142" t="s">
        <v>123</v>
      </c>
      <c r="F142" t="s">
        <v>656</v>
      </c>
      <c r="G142" t="s">
        <v>365</v>
      </c>
      <c r="H142" t="s">
        <v>614</v>
      </c>
      <c r="I142" t="s">
        <v>150</v>
      </c>
      <c r="J142"/>
      <c r="K142" s="77">
        <v>5.25</v>
      </c>
      <c r="L142" t="s">
        <v>102</v>
      </c>
      <c r="M142" s="78">
        <v>1.9E-2</v>
      </c>
      <c r="N142" s="78">
        <v>3.56E-2</v>
      </c>
      <c r="O142" s="77">
        <v>920174.59</v>
      </c>
      <c r="P142" s="77">
        <v>101.98</v>
      </c>
      <c r="Q142" s="77">
        <v>9.7136300000000002</v>
      </c>
      <c r="R142" s="77">
        <v>948.10767688199996</v>
      </c>
      <c r="S142" s="78">
        <v>3.0999999999999999E-3</v>
      </c>
      <c r="T142" s="78">
        <v>2E-3</v>
      </c>
      <c r="U142" s="78">
        <v>4.0000000000000002E-4</v>
      </c>
    </row>
    <row r="143" spans="2:21">
      <c r="B143" t="s">
        <v>659</v>
      </c>
      <c r="C143" t="s">
        <v>660</v>
      </c>
      <c r="D143" t="s">
        <v>100</v>
      </c>
      <c r="E143" t="s">
        <v>123</v>
      </c>
      <c r="F143" t="s">
        <v>656</v>
      </c>
      <c r="G143" t="s">
        <v>365</v>
      </c>
      <c r="H143" t="s">
        <v>614</v>
      </c>
      <c r="I143" t="s">
        <v>150</v>
      </c>
      <c r="J143"/>
      <c r="K143" s="77">
        <v>7.03</v>
      </c>
      <c r="L143" t="s">
        <v>102</v>
      </c>
      <c r="M143" s="78">
        <v>3.8999999999999998E-3</v>
      </c>
      <c r="N143" s="78">
        <v>3.8199999999999998E-2</v>
      </c>
      <c r="O143" s="77">
        <v>953080.27</v>
      </c>
      <c r="P143" s="77">
        <v>84.23</v>
      </c>
      <c r="Q143" s="77">
        <v>2.0047100000000002</v>
      </c>
      <c r="R143" s="77">
        <v>804.78422142099998</v>
      </c>
      <c r="S143" s="78">
        <v>4.1000000000000003E-3</v>
      </c>
      <c r="T143" s="78">
        <v>1.6999999999999999E-3</v>
      </c>
      <c r="U143" s="78">
        <v>2.9999999999999997E-4</v>
      </c>
    </row>
    <row r="144" spans="2:21">
      <c r="B144" t="s">
        <v>661</v>
      </c>
      <c r="C144" t="s">
        <v>662</v>
      </c>
      <c r="D144" t="s">
        <v>100</v>
      </c>
      <c r="E144" t="s">
        <v>123</v>
      </c>
      <c r="F144" t="s">
        <v>663</v>
      </c>
      <c r="G144" t="s">
        <v>664</v>
      </c>
      <c r="H144" t="s">
        <v>665</v>
      </c>
      <c r="I144" t="s">
        <v>209</v>
      </c>
      <c r="J144"/>
      <c r="K144" s="77">
        <v>3.54</v>
      </c>
      <c r="L144" t="s">
        <v>102</v>
      </c>
      <c r="M144" s="78">
        <v>1.3299999999999999E-2</v>
      </c>
      <c r="N144" s="78">
        <v>3.5499999999999997E-2</v>
      </c>
      <c r="O144" s="77">
        <v>1064873.6000000001</v>
      </c>
      <c r="P144" s="77">
        <v>102.71</v>
      </c>
      <c r="Q144" s="77">
        <v>0</v>
      </c>
      <c r="R144" s="77">
        <v>1093.7316745600001</v>
      </c>
      <c r="S144" s="78">
        <v>3.2000000000000002E-3</v>
      </c>
      <c r="T144" s="78">
        <v>2.3E-3</v>
      </c>
      <c r="U144" s="78">
        <v>4.0000000000000002E-4</v>
      </c>
    </row>
    <row r="145" spans="2:21">
      <c r="B145" t="s">
        <v>666</v>
      </c>
      <c r="C145" t="s">
        <v>667</v>
      </c>
      <c r="D145" t="s">
        <v>100</v>
      </c>
      <c r="E145" t="s">
        <v>123</v>
      </c>
      <c r="F145" t="s">
        <v>668</v>
      </c>
      <c r="G145" t="s">
        <v>132</v>
      </c>
      <c r="H145" t="s">
        <v>665</v>
      </c>
      <c r="I145" t="s">
        <v>209</v>
      </c>
      <c r="J145"/>
      <c r="K145" s="77">
        <v>1.01</v>
      </c>
      <c r="L145" t="s">
        <v>102</v>
      </c>
      <c r="M145" s="78">
        <v>1.9800000000000002E-2</v>
      </c>
      <c r="N145" s="78">
        <v>2.98E-2</v>
      </c>
      <c r="O145" s="77">
        <v>443086.37</v>
      </c>
      <c r="P145" s="77">
        <v>109.45</v>
      </c>
      <c r="Q145" s="77">
        <v>499.55766999999997</v>
      </c>
      <c r="R145" s="77">
        <v>984.51570196499995</v>
      </c>
      <c r="S145" s="78">
        <v>2.8999999999999998E-3</v>
      </c>
      <c r="T145" s="78">
        <v>2.0999999999999999E-3</v>
      </c>
      <c r="U145" s="78">
        <v>4.0000000000000002E-4</v>
      </c>
    </row>
    <row r="146" spans="2:21">
      <c r="B146" t="s">
        <v>669</v>
      </c>
      <c r="C146" t="s">
        <v>670</v>
      </c>
      <c r="D146" t="s">
        <v>100</v>
      </c>
      <c r="E146" t="s">
        <v>123</v>
      </c>
      <c r="F146" t="s">
        <v>671</v>
      </c>
      <c r="G146" t="s">
        <v>664</v>
      </c>
      <c r="H146" t="s">
        <v>672</v>
      </c>
      <c r="I146" t="s">
        <v>150</v>
      </c>
      <c r="J146"/>
      <c r="K146" s="77">
        <v>2.66</v>
      </c>
      <c r="L146" t="s">
        <v>102</v>
      </c>
      <c r="M146" s="78">
        <v>2.5700000000000001E-2</v>
      </c>
      <c r="N146" s="78">
        <v>3.9399999999999998E-2</v>
      </c>
      <c r="O146" s="77">
        <v>2089122.71</v>
      </c>
      <c r="P146" s="77">
        <v>108.2</v>
      </c>
      <c r="Q146" s="77">
        <v>0</v>
      </c>
      <c r="R146" s="77">
        <v>2260.4307722200001</v>
      </c>
      <c r="S146" s="78">
        <v>1.6000000000000001E-3</v>
      </c>
      <c r="T146" s="78">
        <v>4.7999999999999996E-3</v>
      </c>
      <c r="U146" s="78">
        <v>8.9999999999999998E-4</v>
      </c>
    </row>
    <row r="147" spans="2:21">
      <c r="B147" t="s">
        <v>673</v>
      </c>
      <c r="C147" t="s">
        <v>674</v>
      </c>
      <c r="D147" t="s">
        <v>100</v>
      </c>
      <c r="E147" t="s">
        <v>123</v>
      </c>
      <c r="F147" t="s">
        <v>671</v>
      </c>
      <c r="G147" t="s">
        <v>664</v>
      </c>
      <c r="H147" t="s">
        <v>672</v>
      </c>
      <c r="I147" t="s">
        <v>150</v>
      </c>
      <c r="J147"/>
      <c r="K147" s="77">
        <v>1.49</v>
      </c>
      <c r="L147" t="s">
        <v>102</v>
      </c>
      <c r="M147" s="78">
        <v>1.2200000000000001E-2</v>
      </c>
      <c r="N147" s="78">
        <v>3.6299999999999999E-2</v>
      </c>
      <c r="O147" s="77">
        <v>303325.51</v>
      </c>
      <c r="P147" s="77">
        <v>106.66</v>
      </c>
      <c r="Q147" s="77">
        <v>2.04379</v>
      </c>
      <c r="R147" s="77">
        <v>325.57077896599998</v>
      </c>
      <c r="S147" s="78">
        <v>6.9999999999999999E-4</v>
      </c>
      <c r="T147" s="78">
        <v>6.9999999999999999E-4</v>
      </c>
      <c r="U147" s="78">
        <v>1E-4</v>
      </c>
    </row>
    <row r="148" spans="2:21">
      <c r="B148" t="s">
        <v>675</v>
      </c>
      <c r="C148" t="s">
        <v>676</v>
      </c>
      <c r="D148" t="s">
        <v>100</v>
      </c>
      <c r="E148" t="s">
        <v>123</v>
      </c>
      <c r="F148" t="s">
        <v>671</v>
      </c>
      <c r="G148" t="s">
        <v>664</v>
      </c>
      <c r="H148" t="s">
        <v>672</v>
      </c>
      <c r="I148" t="s">
        <v>150</v>
      </c>
      <c r="J148"/>
      <c r="K148" s="77">
        <v>5.34</v>
      </c>
      <c r="L148" t="s">
        <v>102</v>
      </c>
      <c r="M148" s="78">
        <v>1.09E-2</v>
      </c>
      <c r="N148" s="78">
        <v>3.9899999999999998E-2</v>
      </c>
      <c r="O148" s="77">
        <v>808425.81</v>
      </c>
      <c r="P148" s="77">
        <v>93.67</v>
      </c>
      <c r="Q148" s="77">
        <v>4.7994500000000002</v>
      </c>
      <c r="R148" s="77">
        <v>762.05190622700002</v>
      </c>
      <c r="S148" s="78">
        <v>1.4E-3</v>
      </c>
      <c r="T148" s="78">
        <v>1.6000000000000001E-3</v>
      </c>
      <c r="U148" s="78">
        <v>2.9999999999999997E-4</v>
      </c>
    </row>
    <row r="149" spans="2:21">
      <c r="B149" t="s">
        <v>677</v>
      </c>
      <c r="C149" t="s">
        <v>678</v>
      </c>
      <c r="D149" t="s">
        <v>100</v>
      </c>
      <c r="E149" t="s">
        <v>123</v>
      </c>
      <c r="F149" t="s">
        <v>671</v>
      </c>
      <c r="G149" t="s">
        <v>664</v>
      </c>
      <c r="H149" t="s">
        <v>672</v>
      </c>
      <c r="I149" t="s">
        <v>150</v>
      </c>
      <c r="J149"/>
      <c r="K149" s="77">
        <v>6.26</v>
      </c>
      <c r="L149" t="s">
        <v>102</v>
      </c>
      <c r="M149" s="78">
        <v>1.54E-2</v>
      </c>
      <c r="N149" s="78">
        <v>4.1700000000000001E-2</v>
      </c>
      <c r="O149" s="77">
        <v>905411.4</v>
      </c>
      <c r="P149" s="77">
        <v>91.75</v>
      </c>
      <c r="Q149" s="77">
        <v>0</v>
      </c>
      <c r="R149" s="77">
        <v>830.71495949999996</v>
      </c>
      <c r="S149" s="78">
        <v>2.5999999999999999E-3</v>
      </c>
      <c r="T149" s="78">
        <v>1.8E-3</v>
      </c>
      <c r="U149" s="78">
        <v>2.9999999999999997E-4</v>
      </c>
    </row>
    <row r="150" spans="2:21">
      <c r="B150" t="s">
        <v>679</v>
      </c>
      <c r="C150" t="s">
        <v>680</v>
      </c>
      <c r="D150" t="s">
        <v>100</v>
      </c>
      <c r="E150" t="s">
        <v>123</v>
      </c>
      <c r="F150" t="s">
        <v>681</v>
      </c>
      <c r="G150" t="s">
        <v>613</v>
      </c>
      <c r="H150" t="s">
        <v>665</v>
      </c>
      <c r="I150" t="s">
        <v>209</v>
      </c>
      <c r="J150"/>
      <c r="K150" s="77">
        <v>4.4800000000000004</v>
      </c>
      <c r="L150" t="s">
        <v>102</v>
      </c>
      <c r="M150" s="78">
        <v>7.4999999999999997E-3</v>
      </c>
      <c r="N150" s="78">
        <v>3.7900000000000003E-2</v>
      </c>
      <c r="O150" s="77">
        <v>4054460.86</v>
      </c>
      <c r="P150" s="77">
        <v>94.32</v>
      </c>
      <c r="Q150" s="77">
        <v>16.400320000000001</v>
      </c>
      <c r="R150" s="77">
        <v>3840.5678031520001</v>
      </c>
      <c r="S150" s="78">
        <v>2.5999999999999999E-3</v>
      </c>
      <c r="T150" s="78">
        <v>8.0999999999999996E-3</v>
      </c>
      <c r="U150" s="78">
        <v>1.5E-3</v>
      </c>
    </row>
    <row r="151" spans="2:21">
      <c r="B151" t="s">
        <v>682</v>
      </c>
      <c r="C151" t="s">
        <v>683</v>
      </c>
      <c r="D151" t="s">
        <v>100</v>
      </c>
      <c r="E151" t="s">
        <v>123</v>
      </c>
      <c r="F151" t="s">
        <v>684</v>
      </c>
      <c r="G151" t="s">
        <v>365</v>
      </c>
      <c r="H151" t="s">
        <v>665</v>
      </c>
      <c r="I151" t="s">
        <v>209</v>
      </c>
      <c r="J151"/>
      <c r="K151" s="77">
        <v>3.76</v>
      </c>
      <c r="L151" t="s">
        <v>102</v>
      </c>
      <c r="M151" s="78">
        <v>1.7999999999999999E-2</v>
      </c>
      <c r="N151" s="78">
        <v>3.2899999999999999E-2</v>
      </c>
      <c r="O151" s="77">
        <v>120737.55</v>
      </c>
      <c r="P151" s="77">
        <v>105.55</v>
      </c>
      <c r="Q151" s="77">
        <v>0.60553999999999997</v>
      </c>
      <c r="R151" s="77">
        <v>128.044024025</v>
      </c>
      <c r="S151" s="78">
        <v>1E-4</v>
      </c>
      <c r="T151" s="78">
        <v>2.9999999999999997E-4</v>
      </c>
      <c r="U151" s="78">
        <v>0</v>
      </c>
    </row>
    <row r="152" spans="2:21">
      <c r="B152" t="s">
        <v>685</v>
      </c>
      <c r="C152" t="s">
        <v>686</v>
      </c>
      <c r="D152" t="s">
        <v>100</v>
      </c>
      <c r="E152" t="s">
        <v>123</v>
      </c>
      <c r="F152" t="s">
        <v>687</v>
      </c>
      <c r="G152" t="s">
        <v>365</v>
      </c>
      <c r="H152" t="s">
        <v>665</v>
      </c>
      <c r="I152" t="s">
        <v>209</v>
      </c>
      <c r="J152"/>
      <c r="K152" s="77">
        <v>5</v>
      </c>
      <c r="L152" t="s">
        <v>102</v>
      </c>
      <c r="M152" s="78">
        <v>3.6200000000000003E-2</v>
      </c>
      <c r="N152" s="78">
        <v>4.1300000000000003E-2</v>
      </c>
      <c r="O152" s="77">
        <v>3313330.01</v>
      </c>
      <c r="P152" s="77">
        <v>99.51</v>
      </c>
      <c r="Q152" s="77">
        <v>63.366500000000002</v>
      </c>
      <c r="R152" s="77">
        <v>3360.4611929510002</v>
      </c>
      <c r="S152" s="78">
        <v>1.9E-3</v>
      </c>
      <c r="T152" s="78">
        <v>7.1000000000000004E-3</v>
      </c>
      <c r="U152" s="78">
        <v>1.2999999999999999E-3</v>
      </c>
    </row>
    <row r="153" spans="2:21">
      <c r="B153" t="s">
        <v>688</v>
      </c>
      <c r="C153" t="s">
        <v>689</v>
      </c>
      <c r="D153" t="s">
        <v>100</v>
      </c>
      <c r="E153" t="s">
        <v>123</v>
      </c>
      <c r="F153" t="s">
        <v>690</v>
      </c>
      <c r="G153" t="s">
        <v>379</v>
      </c>
      <c r="H153" t="s">
        <v>691</v>
      </c>
      <c r="I153" t="s">
        <v>209</v>
      </c>
      <c r="J153"/>
      <c r="K153" s="77">
        <v>3.72</v>
      </c>
      <c r="L153" t="s">
        <v>102</v>
      </c>
      <c r="M153" s="78">
        <v>2.75E-2</v>
      </c>
      <c r="N153" s="78">
        <v>3.5799999999999998E-2</v>
      </c>
      <c r="O153" s="77">
        <v>2226998.0499999998</v>
      </c>
      <c r="P153" s="77">
        <v>107.45</v>
      </c>
      <c r="Q153" s="77">
        <v>0</v>
      </c>
      <c r="R153" s="77">
        <v>2392.9094047250001</v>
      </c>
      <c r="S153" s="78">
        <v>2.5000000000000001E-3</v>
      </c>
      <c r="T153" s="78">
        <v>5.0000000000000001E-3</v>
      </c>
      <c r="U153" s="78">
        <v>8.9999999999999998E-4</v>
      </c>
    </row>
    <row r="154" spans="2:21">
      <c r="B154" t="s">
        <v>692</v>
      </c>
      <c r="C154" t="s">
        <v>693</v>
      </c>
      <c r="D154" t="s">
        <v>100</v>
      </c>
      <c r="E154" t="s">
        <v>123</v>
      </c>
      <c r="F154" t="s">
        <v>663</v>
      </c>
      <c r="G154" t="s">
        <v>664</v>
      </c>
      <c r="H154" t="s">
        <v>691</v>
      </c>
      <c r="I154" t="s">
        <v>209</v>
      </c>
      <c r="J154"/>
      <c r="K154" s="77">
        <v>3.91</v>
      </c>
      <c r="L154" t="s">
        <v>102</v>
      </c>
      <c r="M154" s="78">
        <v>1.7899999999999999E-2</v>
      </c>
      <c r="N154" s="78">
        <v>8.5000000000000006E-2</v>
      </c>
      <c r="O154" s="77">
        <v>727172.49</v>
      </c>
      <c r="P154" s="77">
        <v>84.13</v>
      </c>
      <c r="Q154" s="77">
        <v>0</v>
      </c>
      <c r="R154" s="77">
        <v>611.77021583700002</v>
      </c>
      <c r="S154" s="78">
        <v>6.9999999999999999E-4</v>
      </c>
      <c r="T154" s="78">
        <v>1.2999999999999999E-3</v>
      </c>
      <c r="U154" s="78">
        <v>2.0000000000000001E-4</v>
      </c>
    </row>
    <row r="155" spans="2:21">
      <c r="B155" t="s">
        <v>694</v>
      </c>
      <c r="C155" t="s">
        <v>695</v>
      </c>
      <c r="D155" t="s">
        <v>100</v>
      </c>
      <c r="E155" t="s">
        <v>123</v>
      </c>
      <c r="F155" t="s">
        <v>663</v>
      </c>
      <c r="G155" t="s">
        <v>664</v>
      </c>
      <c r="H155" t="s">
        <v>691</v>
      </c>
      <c r="I155" t="s">
        <v>209</v>
      </c>
      <c r="J155"/>
      <c r="K155" s="77">
        <v>3.3</v>
      </c>
      <c r="L155" t="s">
        <v>102</v>
      </c>
      <c r="M155" s="78">
        <v>3.2800000000000003E-2</v>
      </c>
      <c r="N155" s="78">
        <v>9.4299999999999995E-2</v>
      </c>
      <c r="O155" s="77">
        <v>1562253.28</v>
      </c>
      <c r="P155" s="77">
        <v>92.19</v>
      </c>
      <c r="Q155" s="77">
        <v>139.71872999999999</v>
      </c>
      <c r="R155" s="77">
        <v>1579.960028832</v>
      </c>
      <c r="S155" s="78">
        <v>1.1000000000000001E-3</v>
      </c>
      <c r="T155" s="78">
        <v>3.3E-3</v>
      </c>
      <c r="U155" s="78">
        <v>5.9999999999999995E-4</v>
      </c>
    </row>
    <row r="156" spans="2:21">
      <c r="B156" t="s">
        <v>696</v>
      </c>
      <c r="C156" t="s">
        <v>697</v>
      </c>
      <c r="D156" t="s">
        <v>100</v>
      </c>
      <c r="E156" t="s">
        <v>123</v>
      </c>
      <c r="F156" t="s">
        <v>663</v>
      </c>
      <c r="G156" t="s">
        <v>664</v>
      </c>
      <c r="H156" t="s">
        <v>691</v>
      </c>
      <c r="I156" t="s">
        <v>209</v>
      </c>
      <c r="J156"/>
      <c r="K156" s="77">
        <v>2.63</v>
      </c>
      <c r="L156" t="s">
        <v>102</v>
      </c>
      <c r="M156" s="78">
        <v>0.04</v>
      </c>
      <c r="N156" s="78">
        <v>9.3299999999999994E-2</v>
      </c>
      <c r="O156" s="77">
        <v>1598702.47</v>
      </c>
      <c r="P156" s="77">
        <v>96.6</v>
      </c>
      <c r="Q156" s="77">
        <v>234.97040000000001</v>
      </c>
      <c r="R156" s="77">
        <v>1779.3169860200001</v>
      </c>
      <c r="S156" s="78">
        <v>5.9999999999999995E-4</v>
      </c>
      <c r="T156" s="78">
        <v>3.7000000000000002E-3</v>
      </c>
      <c r="U156" s="78">
        <v>6.9999999999999999E-4</v>
      </c>
    </row>
    <row r="157" spans="2:21">
      <c r="B157" t="s">
        <v>698</v>
      </c>
      <c r="C157" t="s">
        <v>699</v>
      </c>
      <c r="D157" t="s">
        <v>100</v>
      </c>
      <c r="E157" t="s">
        <v>123</v>
      </c>
      <c r="F157" t="s">
        <v>700</v>
      </c>
      <c r="G157" t="s">
        <v>905</v>
      </c>
      <c r="H157" t="s">
        <v>701</v>
      </c>
      <c r="I157" t="s">
        <v>150</v>
      </c>
      <c r="J157"/>
      <c r="K157" s="77">
        <v>4.2699999999999996</v>
      </c>
      <c r="L157" t="s">
        <v>102</v>
      </c>
      <c r="M157" s="78">
        <v>3.2500000000000001E-2</v>
      </c>
      <c r="N157" s="78">
        <v>4.9399999999999999E-2</v>
      </c>
      <c r="O157" s="77">
        <v>804212</v>
      </c>
      <c r="P157" s="77">
        <v>97.23</v>
      </c>
      <c r="Q157" s="77">
        <v>13.617319999999999</v>
      </c>
      <c r="R157" s="77">
        <v>795.5526476</v>
      </c>
      <c r="S157" s="78">
        <v>3.0999999999999999E-3</v>
      </c>
      <c r="T157" s="78">
        <v>1.6999999999999999E-3</v>
      </c>
      <c r="U157" s="78">
        <v>2.9999999999999997E-4</v>
      </c>
    </row>
    <row r="158" spans="2:21">
      <c r="B158" t="s">
        <v>702</v>
      </c>
      <c r="C158" t="s">
        <v>703</v>
      </c>
      <c r="D158" t="s">
        <v>100</v>
      </c>
      <c r="E158" t="s">
        <v>123</v>
      </c>
      <c r="F158" t="s">
        <v>684</v>
      </c>
      <c r="G158" t="s">
        <v>365</v>
      </c>
      <c r="H158" t="s">
        <v>691</v>
      </c>
      <c r="I158" t="s">
        <v>209</v>
      </c>
      <c r="J158"/>
      <c r="K158" s="77">
        <v>3.01</v>
      </c>
      <c r="L158" t="s">
        <v>102</v>
      </c>
      <c r="M158" s="78">
        <v>3.3000000000000002E-2</v>
      </c>
      <c r="N158" s="78">
        <v>4.9799999999999997E-2</v>
      </c>
      <c r="O158" s="77">
        <v>1890500.1</v>
      </c>
      <c r="P158" s="77">
        <v>105.04</v>
      </c>
      <c r="Q158" s="77">
        <v>34.386789999999998</v>
      </c>
      <c r="R158" s="77">
        <v>2020.16809504</v>
      </c>
      <c r="S158" s="78">
        <v>3.0000000000000001E-3</v>
      </c>
      <c r="T158" s="78">
        <v>4.3E-3</v>
      </c>
      <c r="U158" s="78">
        <v>8.0000000000000004E-4</v>
      </c>
    </row>
    <row r="159" spans="2:21">
      <c r="B159" t="s">
        <v>704</v>
      </c>
      <c r="C159" t="s">
        <v>705</v>
      </c>
      <c r="D159" t="s">
        <v>100</v>
      </c>
      <c r="E159" t="s">
        <v>123</v>
      </c>
      <c r="F159" t="s">
        <v>706</v>
      </c>
      <c r="G159" t="s">
        <v>365</v>
      </c>
      <c r="H159" t="s">
        <v>691</v>
      </c>
      <c r="I159" t="s">
        <v>209</v>
      </c>
      <c r="J159"/>
      <c r="K159" s="77">
        <v>2.5</v>
      </c>
      <c r="L159" t="s">
        <v>102</v>
      </c>
      <c r="M159" s="78">
        <v>1E-3</v>
      </c>
      <c r="N159" s="78">
        <v>2.75E-2</v>
      </c>
      <c r="O159" s="77">
        <v>1990178.77</v>
      </c>
      <c r="P159" s="77">
        <v>103.46</v>
      </c>
      <c r="Q159" s="77">
        <v>1.0991500000000001</v>
      </c>
      <c r="R159" s="77">
        <v>2060.1381054419999</v>
      </c>
      <c r="S159" s="78">
        <v>3.5000000000000001E-3</v>
      </c>
      <c r="T159" s="78">
        <v>4.3E-3</v>
      </c>
      <c r="U159" s="78">
        <v>8.0000000000000004E-4</v>
      </c>
    </row>
    <row r="160" spans="2:21">
      <c r="B160" t="s">
        <v>707</v>
      </c>
      <c r="C160" t="s">
        <v>708</v>
      </c>
      <c r="D160" t="s">
        <v>100</v>
      </c>
      <c r="E160" t="s">
        <v>123</v>
      </c>
      <c r="F160" t="s">
        <v>706</v>
      </c>
      <c r="G160" t="s">
        <v>365</v>
      </c>
      <c r="H160" t="s">
        <v>691</v>
      </c>
      <c r="I160" t="s">
        <v>209</v>
      </c>
      <c r="J160"/>
      <c r="K160" s="77">
        <v>5.21</v>
      </c>
      <c r="L160" t="s">
        <v>102</v>
      </c>
      <c r="M160" s="78">
        <v>3.0000000000000001E-3</v>
      </c>
      <c r="N160" s="78">
        <v>3.73E-2</v>
      </c>
      <c r="O160" s="77">
        <v>1122332.24</v>
      </c>
      <c r="P160" s="77">
        <v>91.84</v>
      </c>
      <c r="Q160" s="77">
        <v>0</v>
      </c>
      <c r="R160" s="77">
        <v>1030.7499292160001</v>
      </c>
      <c r="S160" s="78">
        <v>3.0999999999999999E-3</v>
      </c>
      <c r="T160" s="78">
        <v>2.2000000000000001E-3</v>
      </c>
      <c r="U160" s="78">
        <v>4.0000000000000002E-4</v>
      </c>
    </row>
    <row r="161" spans="2:21">
      <c r="B161" t="s">
        <v>709</v>
      </c>
      <c r="C161" t="s">
        <v>710</v>
      </c>
      <c r="D161" t="s">
        <v>100</v>
      </c>
      <c r="E161" t="s">
        <v>123</v>
      </c>
      <c r="F161" t="s">
        <v>706</v>
      </c>
      <c r="G161" t="s">
        <v>365</v>
      </c>
      <c r="H161" t="s">
        <v>691</v>
      </c>
      <c r="I161" t="s">
        <v>209</v>
      </c>
      <c r="J161"/>
      <c r="K161" s="77">
        <v>3.73</v>
      </c>
      <c r="L161" t="s">
        <v>102</v>
      </c>
      <c r="M161" s="78">
        <v>3.0000000000000001E-3</v>
      </c>
      <c r="N161" s="78">
        <v>3.6200000000000003E-2</v>
      </c>
      <c r="O161" s="77">
        <v>1630097.13</v>
      </c>
      <c r="P161" s="77">
        <v>94.5</v>
      </c>
      <c r="Q161" s="77">
        <v>0</v>
      </c>
      <c r="R161" s="77">
        <v>1540.4417878500001</v>
      </c>
      <c r="S161" s="78">
        <v>3.2000000000000002E-3</v>
      </c>
      <c r="T161" s="78">
        <v>3.2000000000000002E-3</v>
      </c>
      <c r="U161" s="78">
        <v>5.9999999999999995E-4</v>
      </c>
    </row>
    <row r="162" spans="2:21">
      <c r="B162" t="s">
        <v>711</v>
      </c>
      <c r="C162" t="s">
        <v>712</v>
      </c>
      <c r="D162" t="s">
        <v>100</v>
      </c>
      <c r="E162" t="s">
        <v>123</v>
      </c>
      <c r="F162" t="s">
        <v>706</v>
      </c>
      <c r="G162" t="s">
        <v>365</v>
      </c>
      <c r="H162" t="s">
        <v>691</v>
      </c>
      <c r="I162" t="s">
        <v>209</v>
      </c>
      <c r="J162"/>
      <c r="K162" s="77">
        <v>3.24</v>
      </c>
      <c r="L162" t="s">
        <v>102</v>
      </c>
      <c r="M162" s="78">
        <v>3.0000000000000001E-3</v>
      </c>
      <c r="N162" s="78">
        <v>3.5499999999999997E-2</v>
      </c>
      <c r="O162" s="77">
        <v>627444.72</v>
      </c>
      <c r="P162" s="77">
        <v>92.47</v>
      </c>
      <c r="Q162" s="77">
        <v>0</v>
      </c>
      <c r="R162" s="77">
        <v>580.19813258399995</v>
      </c>
      <c r="S162" s="78">
        <v>2.5000000000000001E-3</v>
      </c>
      <c r="T162" s="78">
        <v>1.1999999999999999E-3</v>
      </c>
      <c r="U162" s="78">
        <v>2.0000000000000001E-4</v>
      </c>
    </row>
    <row r="163" spans="2:21">
      <c r="B163" t="s">
        <v>713</v>
      </c>
      <c r="C163" t="s">
        <v>714</v>
      </c>
      <c r="D163" t="s">
        <v>100</v>
      </c>
      <c r="E163" t="s">
        <v>123</v>
      </c>
      <c r="F163" t="s">
        <v>715</v>
      </c>
      <c r="G163" t="s">
        <v>716</v>
      </c>
      <c r="H163" t="s">
        <v>213</v>
      </c>
      <c r="I163" t="s">
        <v>214</v>
      </c>
      <c r="J163"/>
      <c r="K163" s="77">
        <v>3.27</v>
      </c>
      <c r="L163" t="s">
        <v>102</v>
      </c>
      <c r="M163" s="78">
        <v>1.4800000000000001E-2</v>
      </c>
      <c r="N163" s="78">
        <v>4.2999999999999997E-2</v>
      </c>
      <c r="O163" s="77">
        <v>3315995.05</v>
      </c>
      <c r="P163" s="77">
        <v>99.03</v>
      </c>
      <c r="Q163" s="77">
        <v>428.93504000000001</v>
      </c>
      <c r="R163" s="77">
        <v>3712.7649380150001</v>
      </c>
      <c r="S163" s="78">
        <v>3.8E-3</v>
      </c>
      <c r="T163" s="78">
        <v>7.7999999999999996E-3</v>
      </c>
      <c r="U163" s="78">
        <v>1.4E-3</v>
      </c>
    </row>
    <row r="164" spans="2:21">
      <c r="B164" t="s">
        <v>717</v>
      </c>
      <c r="C164" t="s">
        <v>718</v>
      </c>
      <c r="D164" t="s">
        <v>100</v>
      </c>
      <c r="E164" t="s">
        <v>123</v>
      </c>
      <c r="F164" t="s">
        <v>719</v>
      </c>
      <c r="G164" t="s">
        <v>112</v>
      </c>
      <c r="H164" t="s">
        <v>213</v>
      </c>
      <c r="I164" t="s">
        <v>214</v>
      </c>
      <c r="J164"/>
      <c r="K164" s="77">
        <v>1.51</v>
      </c>
      <c r="L164" t="s">
        <v>102</v>
      </c>
      <c r="M164" s="78">
        <v>4.9000000000000002E-2</v>
      </c>
      <c r="N164" s="78">
        <v>1E-4</v>
      </c>
      <c r="O164" s="77">
        <v>549122.5</v>
      </c>
      <c r="P164" s="77">
        <v>23.05</v>
      </c>
      <c r="Q164" s="77">
        <v>0</v>
      </c>
      <c r="R164" s="77">
        <v>126.57273625000001</v>
      </c>
      <c r="S164" s="78">
        <v>1.1999999999999999E-3</v>
      </c>
      <c r="T164" s="78">
        <v>2.9999999999999997E-4</v>
      </c>
      <c r="U164" s="78">
        <v>0</v>
      </c>
    </row>
    <row r="165" spans="2:21">
      <c r="B165" t="s">
        <v>720</v>
      </c>
      <c r="C165" t="s">
        <v>721</v>
      </c>
      <c r="D165" t="s">
        <v>123</v>
      </c>
      <c r="E165" t="s">
        <v>123</v>
      </c>
      <c r="F165" t="s">
        <v>722</v>
      </c>
      <c r="G165" t="s">
        <v>664</v>
      </c>
      <c r="H165" t="s">
        <v>213</v>
      </c>
      <c r="I165" t="s">
        <v>214</v>
      </c>
      <c r="J165"/>
      <c r="K165" s="77">
        <v>0.01</v>
      </c>
      <c r="L165" t="s">
        <v>102</v>
      </c>
      <c r="M165" s="78">
        <v>0.03</v>
      </c>
      <c r="N165" s="78">
        <v>1E-4</v>
      </c>
      <c r="O165" s="77">
        <v>2044.04</v>
      </c>
      <c r="P165" s="77">
        <v>29.41732</v>
      </c>
      <c r="Q165" s="77">
        <v>0</v>
      </c>
      <c r="R165" s="77">
        <v>0.60130178772800003</v>
      </c>
      <c r="S165" s="78">
        <v>0</v>
      </c>
      <c r="T165" s="78">
        <v>0</v>
      </c>
      <c r="U165" s="78">
        <v>0</v>
      </c>
    </row>
    <row r="166" spans="2:21">
      <c r="B166" t="s">
        <v>723</v>
      </c>
      <c r="C166" t="s">
        <v>724</v>
      </c>
      <c r="D166" t="s">
        <v>100</v>
      </c>
      <c r="E166" t="s">
        <v>123</v>
      </c>
      <c r="F166" t="s">
        <v>725</v>
      </c>
      <c r="G166" t="s">
        <v>365</v>
      </c>
      <c r="H166" t="s">
        <v>213</v>
      </c>
      <c r="I166" t="s">
        <v>214</v>
      </c>
      <c r="J166"/>
      <c r="K166" s="77">
        <v>3.42</v>
      </c>
      <c r="L166" t="s">
        <v>102</v>
      </c>
      <c r="M166" s="78">
        <v>1.9E-2</v>
      </c>
      <c r="N166" s="78">
        <v>3.5000000000000003E-2</v>
      </c>
      <c r="O166" s="77">
        <v>1635248.16</v>
      </c>
      <c r="P166" s="77">
        <v>101</v>
      </c>
      <c r="Q166" s="77">
        <v>0</v>
      </c>
      <c r="R166" s="77">
        <v>1651.6006416</v>
      </c>
      <c r="S166" s="78">
        <v>3.0000000000000001E-3</v>
      </c>
      <c r="T166" s="78">
        <v>3.5000000000000001E-3</v>
      </c>
      <c r="U166" s="78">
        <v>5.9999999999999995E-4</v>
      </c>
    </row>
    <row r="167" spans="2:21">
      <c r="B167" t="s">
        <v>726</v>
      </c>
      <c r="C167" t="s">
        <v>727</v>
      </c>
      <c r="D167" t="s">
        <v>100</v>
      </c>
      <c r="E167" t="s">
        <v>123</v>
      </c>
      <c r="F167" t="s">
        <v>728</v>
      </c>
      <c r="G167" t="s">
        <v>365</v>
      </c>
      <c r="H167" t="s">
        <v>213</v>
      </c>
      <c r="I167" t="s">
        <v>214</v>
      </c>
      <c r="J167"/>
      <c r="K167" s="77">
        <v>3.75</v>
      </c>
      <c r="L167" t="s">
        <v>102</v>
      </c>
      <c r="M167" s="78">
        <v>2.75E-2</v>
      </c>
      <c r="N167" s="78">
        <v>2.86E-2</v>
      </c>
      <c r="O167" s="77">
        <v>1712703.97</v>
      </c>
      <c r="P167" s="77">
        <v>109.41</v>
      </c>
      <c r="Q167" s="77">
        <v>25.859680000000001</v>
      </c>
      <c r="R167" s="77">
        <v>1899.729093577</v>
      </c>
      <c r="S167" s="78">
        <v>3.3999999999999998E-3</v>
      </c>
      <c r="T167" s="78">
        <v>4.0000000000000001E-3</v>
      </c>
      <c r="U167" s="78">
        <v>6.9999999999999999E-4</v>
      </c>
    </row>
    <row r="168" spans="2:21">
      <c r="B168" t="s">
        <v>729</v>
      </c>
      <c r="C168" t="s">
        <v>730</v>
      </c>
      <c r="D168" t="s">
        <v>100</v>
      </c>
      <c r="E168" t="s">
        <v>123</v>
      </c>
      <c r="F168" t="s">
        <v>728</v>
      </c>
      <c r="G168" t="s">
        <v>365</v>
      </c>
      <c r="H168" t="s">
        <v>213</v>
      </c>
      <c r="I168" t="s">
        <v>214</v>
      </c>
      <c r="J168"/>
      <c r="K168" s="77">
        <v>5.41</v>
      </c>
      <c r="L168" t="s">
        <v>102</v>
      </c>
      <c r="M168" s="78">
        <v>8.5000000000000006E-3</v>
      </c>
      <c r="N168" s="78">
        <v>3.0200000000000001E-2</v>
      </c>
      <c r="O168" s="77">
        <v>1317644.1100000001</v>
      </c>
      <c r="P168" s="77">
        <v>97.44</v>
      </c>
      <c r="Q168" s="77">
        <v>0</v>
      </c>
      <c r="R168" s="77">
        <v>1283.912420784</v>
      </c>
      <c r="S168" s="78">
        <v>2.5000000000000001E-3</v>
      </c>
      <c r="T168" s="78">
        <v>2.7000000000000001E-3</v>
      </c>
      <c r="U168" s="78">
        <v>5.0000000000000001E-4</v>
      </c>
    </row>
    <row r="169" spans="2:21">
      <c r="B169" t="s">
        <v>731</v>
      </c>
      <c r="C169" t="s">
        <v>732</v>
      </c>
      <c r="D169" t="s">
        <v>100</v>
      </c>
      <c r="E169" t="s">
        <v>123</v>
      </c>
      <c r="F169" t="s">
        <v>728</v>
      </c>
      <c r="G169" t="s">
        <v>365</v>
      </c>
      <c r="H169" t="s">
        <v>213</v>
      </c>
      <c r="I169" t="s">
        <v>214</v>
      </c>
      <c r="J169"/>
      <c r="K169" s="77">
        <v>6.73</v>
      </c>
      <c r="L169" t="s">
        <v>102</v>
      </c>
      <c r="M169" s="78">
        <v>3.1800000000000002E-2</v>
      </c>
      <c r="N169" s="78">
        <v>3.61E-2</v>
      </c>
      <c r="O169" s="77">
        <v>560011.17000000004</v>
      </c>
      <c r="P169" s="77">
        <v>100.16</v>
      </c>
      <c r="Q169" s="77">
        <v>0</v>
      </c>
      <c r="R169" s="77">
        <v>560.90718787200001</v>
      </c>
      <c r="S169" s="78">
        <v>2.8999999999999998E-3</v>
      </c>
      <c r="T169" s="78">
        <v>1.1999999999999999E-3</v>
      </c>
      <c r="U169" s="78">
        <v>2.0000000000000001E-4</v>
      </c>
    </row>
    <row r="170" spans="2:21">
      <c r="B170" t="s">
        <v>733</v>
      </c>
      <c r="C170" t="s">
        <v>734</v>
      </c>
      <c r="D170" t="s">
        <v>100</v>
      </c>
      <c r="E170" t="s">
        <v>123</v>
      </c>
      <c r="F170" t="s">
        <v>735</v>
      </c>
      <c r="G170" t="s">
        <v>379</v>
      </c>
      <c r="H170" t="s">
        <v>213</v>
      </c>
      <c r="I170" t="s">
        <v>214</v>
      </c>
      <c r="J170"/>
      <c r="K170" s="77">
        <v>2.5099999999999998</v>
      </c>
      <c r="L170" t="s">
        <v>102</v>
      </c>
      <c r="M170" s="78">
        <v>1.6400000000000001E-2</v>
      </c>
      <c r="N170" s="78">
        <v>2.8799999999999999E-2</v>
      </c>
      <c r="O170" s="77">
        <v>730513.84</v>
      </c>
      <c r="P170" s="77">
        <v>107.69</v>
      </c>
      <c r="Q170" s="77">
        <v>0</v>
      </c>
      <c r="R170" s="77">
        <v>786.69035429600001</v>
      </c>
      <c r="S170" s="78">
        <v>2.8E-3</v>
      </c>
      <c r="T170" s="78">
        <v>1.6999999999999999E-3</v>
      </c>
      <c r="U170" s="78">
        <v>2.9999999999999997E-4</v>
      </c>
    </row>
    <row r="171" spans="2:21">
      <c r="B171" s="84" t="s">
        <v>263</v>
      </c>
      <c r="C171" s="16"/>
      <c r="D171" s="16"/>
      <c r="E171" s="16"/>
      <c r="F171" s="16"/>
      <c r="K171" s="85">
        <v>3.98</v>
      </c>
      <c r="N171" s="86">
        <v>5.6899999999999999E-2</v>
      </c>
      <c r="O171" s="85">
        <v>57225490.689999998</v>
      </c>
      <c r="Q171" s="85">
        <v>897.33852999999999</v>
      </c>
      <c r="R171" s="85">
        <v>53324.676193812003</v>
      </c>
      <c r="T171" s="86">
        <v>0.1123</v>
      </c>
      <c r="U171" s="86">
        <v>2.0400000000000001E-2</v>
      </c>
    </row>
    <row r="172" spans="2:21">
      <c r="B172" t="s">
        <v>736</v>
      </c>
      <c r="C172" t="s">
        <v>737</v>
      </c>
      <c r="D172" t="s">
        <v>100</v>
      </c>
      <c r="E172" t="s">
        <v>123</v>
      </c>
      <c r="F172" t="s">
        <v>561</v>
      </c>
      <c r="G172" t="s">
        <v>348</v>
      </c>
      <c r="H172" t="s">
        <v>208</v>
      </c>
      <c r="I172" t="s">
        <v>209</v>
      </c>
      <c r="J172"/>
      <c r="K172" s="77">
        <v>3.58</v>
      </c>
      <c r="L172" t="s">
        <v>102</v>
      </c>
      <c r="M172" s="78">
        <v>2.6800000000000001E-2</v>
      </c>
      <c r="N172" s="78">
        <v>4.5699999999999998E-2</v>
      </c>
      <c r="O172" s="77">
        <v>0.06</v>
      </c>
      <c r="P172" s="77">
        <v>95.02</v>
      </c>
      <c r="Q172" s="77">
        <v>0</v>
      </c>
      <c r="R172" s="77">
        <v>5.7012000000000002E-5</v>
      </c>
      <c r="S172" s="78">
        <v>0</v>
      </c>
      <c r="T172" s="78">
        <v>0</v>
      </c>
      <c r="U172" s="78">
        <v>0</v>
      </c>
    </row>
    <row r="173" spans="2:21">
      <c r="B173" t="s">
        <v>738</v>
      </c>
      <c r="C173" t="s">
        <v>739</v>
      </c>
      <c r="D173" t="s">
        <v>100</v>
      </c>
      <c r="E173" t="s">
        <v>123</v>
      </c>
      <c r="F173" t="s">
        <v>368</v>
      </c>
      <c r="G173" t="s">
        <v>348</v>
      </c>
      <c r="H173" t="s">
        <v>208</v>
      </c>
      <c r="I173" t="s">
        <v>209</v>
      </c>
      <c r="J173"/>
      <c r="K173" s="77">
        <v>4.01</v>
      </c>
      <c r="L173" t="s">
        <v>102</v>
      </c>
      <c r="M173" s="78">
        <v>2.5000000000000001E-2</v>
      </c>
      <c r="N173" s="78">
        <v>4.4999999999999998E-2</v>
      </c>
      <c r="O173" s="77">
        <v>0.01</v>
      </c>
      <c r="P173" s="77">
        <v>93.69</v>
      </c>
      <c r="Q173" s="77">
        <v>0</v>
      </c>
      <c r="R173" s="77">
        <v>9.3689999999999996E-6</v>
      </c>
      <c r="S173" s="78">
        <v>0</v>
      </c>
      <c r="T173" s="78">
        <v>0</v>
      </c>
      <c r="U173" s="78">
        <v>0</v>
      </c>
    </row>
    <row r="174" spans="2:21">
      <c r="B174" t="s">
        <v>740</v>
      </c>
      <c r="C174" t="s">
        <v>741</v>
      </c>
      <c r="D174" t="s">
        <v>100</v>
      </c>
      <c r="E174" t="s">
        <v>123</v>
      </c>
      <c r="F174" t="s">
        <v>742</v>
      </c>
      <c r="G174" t="s">
        <v>743</v>
      </c>
      <c r="H174" t="s">
        <v>395</v>
      </c>
      <c r="I174" t="s">
        <v>209</v>
      </c>
      <c r="J174"/>
      <c r="K174" s="77">
        <v>0.42</v>
      </c>
      <c r="L174" t="s">
        <v>102</v>
      </c>
      <c r="M174" s="78">
        <v>1.0500000000000001E-2</v>
      </c>
      <c r="N174" s="78">
        <v>4.8399999999999999E-2</v>
      </c>
      <c r="O174" s="77">
        <v>0.14000000000000001</v>
      </c>
      <c r="P174" s="77">
        <v>100.82</v>
      </c>
      <c r="Q174" s="77">
        <v>0</v>
      </c>
      <c r="R174" s="77">
        <v>1.4114800000000001E-4</v>
      </c>
      <c r="S174" s="78">
        <v>0</v>
      </c>
      <c r="T174" s="78">
        <v>0</v>
      </c>
      <c r="U174" s="78">
        <v>0</v>
      </c>
    </row>
    <row r="175" spans="2:21">
      <c r="B175" t="s">
        <v>744</v>
      </c>
      <c r="C175" t="s">
        <v>745</v>
      </c>
      <c r="D175" t="s">
        <v>100</v>
      </c>
      <c r="E175" t="s">
        <v>123</v>
      </c>
      <c r="F175" t="s">
        <v>746</v>
      </c>
      <c r="G175" t="s">
        <v>542</v>
      </c>
      <c r="H175" t="s">
        <v>412</v>
      </c>
      <c r="I175" t="s">
        <v>209</v>
      </c>
      <c r="J175"/>
      <c r="K175" s="77">
        <v>8.4700000000000006</v>
      </c>
      <c r="L175" t="s">
        <v>102</v>
      </c>
      <c r="M175" s="78">
        <v>2.4E-2</v>
      </c>
      <c r="N175" s="78">
        <v>5.0299999999999997E-2</v>
      </c>
      <c r="O175" s="77">
        <v>0.08</v>
      </c>
      <c r="P175" s="77">
        <v>80.430000000000007</v>
      </c>
      <c r="Q175" s="77">
        <v>0</v>
      </c>
      <c r="R175" s="77">
        <v>6.4344000000000006E-5</v>
      </c>
      <c r="S175" s="78">
        <v>0</v>
      </c>
      <c r="T175" s="78">
        <v>0</v>
      </c>
      <c r="U175" s="78">
        <v>0</v>
      </c>
    </row>
    <row r="176" spans="2:21">
      <c r="B176" t="s">
        <v>747</v>
      </c>
      <c r="C176" t="s">
        <v>748</v>
      </c>
      <c r="D176" t="s">
        <v>100</v>
      </c>
      <c r="E176" t="s">
        <v>123</v>
      </c>
      <c r="F176" t="s">
        <v>411</v>
      </c>
      <c r="G176" t="s">
        <v>365</v>
      </c>
      <c r="H176" t="s">
        <v>412</v>
      </c>
      <c r="I176" t="s">
        <v>209</v>
      </c>
      <c r="J176"/>
      <c r="K176" s="77">
        <v>0.01</v>
      </c>
      <c r="L176" t="s">
        <v>102</v>
      </c>
      <c r="M176" s="78">
        <v>3.5000000000000003E-2</v>
      </c>
      <c r="N176" s="78">
        <v>0.14069999999999999</v>
      </c>
      <c r="O176" s="77">
        <v>388239.66</v>
      </c>
      <c r="P176" s="77">
        <v>101.64</v>
      </c>
      <c r="Q176" s="77">
        <v>0</v>
      </c>
      <c r="R176" s="77">
        <v>394.606790424</v>
      </c>
      <c r="S176" s="78">
        <v>3.3999999999999998E-3</v>
      </c>
      <c r="T176" s="78">
        <v>8.0000000000000004E-4</v>
      </c>
      <c r="U176" s="78">
        <v>2.0000000000000001E-4</v>
      </c>
    </row>
    <row r="177" spans="2:21">
      <c r="B177" t="s">
        <v>749</v>
      </c>
      <c r="C177" t="s">
        <v>750</v>
      </c>
      <c r="D177" t="s">
        <v>100</v>
      </c>
      <c r="E177" t="s">
        <v>123</v>
      </c>
      <c r="F177" t="s">
        <v>419</v>
      </c>
      <c r="G177" t="s">
        <v>365</v>
      </c>
      <c r="H177" t="s">
        <v>412</v>
      </c>
      <c r="I177" t="s">
        <v>209</v>
      </c>
      <c r="J177"/>
      <c r="K177" s="77">
        <v>6.06</v>
      </c>
      <c r="L177" t="s">
        <v>102</v>
      </c>
      <c r="M177" s="78">
        <v>2.5499999999999998E-2</v>
      </c>
      <c r="N177" s="78">
        <v>5.2400000000000002E-2</v>
      </c>
      <c r="O177" s="77">
        <v>2991567.46</v>
      </c>
      <c r="P177" s="77">
        <v>85.31</v>
      </c>
      <c r="Q177" s="77">
        <v>150.35397</v>
      </c>
      <c r="R177" s="77">
        <v>2702.4601701259999</v>
      </c>
      <c r="S177" s="78">
        <v>2.2000000000000001E-3</v>
      </c>
      <c r="T177" s="78">
        <v>5.7000000000000002E-3</v>
      </c>
      <c r="U177" s="78">
        <v>1E-3</v>
      </c>
    </row>
    <row r="178" spans="2:21">
      <c r="B178" t="s">
        <v>751</v>
      </c>
      <c r="C178" t="s">
        <v>752</v>
      </c>
      <c r="D178" t="s">
        <v>100</v>
      </c>
      <c r="E178" t="s">
        <v>123</v>
      </c>
      <c r="F178" t="s">
        <v>753</v>
      </c>
      <c r="G178" t="s">
        <v>754</v>
      </c>
      <c r="H178" t="s">
        <v>412</v>
      </c>
      <c r="I178" t="s">
        <v>209</v>
      </c>
      <c r="J178"/>
      <c r="K178" s="77">
        <v>4.05</v>
      </c>
      <c r="L178" t="s">
        <v>102</v>
      </c>
      <c r="M178" s="78">
        <v>2.24E-2</v>
      </c>
      <c r="N178" s="78">
        <v>5.0200000000000002E-2</v>
      </c>
      <c r="O178" s="77">
        <v>7.0000000000000007E-2</v>
      </c>
      <c r="P178" s="77">
        <v>90.04</v>
      </c>
      <c r="Q178" s="77">
        <v>0</v>
      </c>
      <c r="R178" s="77">
        <v>6.3027999999999994E-5</v>
      </c>
      <c r="S178" s="78">
        <v>0</v>
      </c>
      <c r="T178" s="78">
        <v>0</v>
      </c>
      <c r="U178" s="78">
        <v>0</v>
      </c>
    </row>
    <row r="179" spans="2:21">
      <c r="B179" t="s">
        <v>755</v>
      </c>
      <c r="C179" t="s">
        <v>756</v>
      </c>
      <c r="D179" t="s">
        <v>100</v>
      </c>
      <c r="E179" t="s">
        <v>123</v>
      </c>
      <c r="F179" t="s">
        <v>757</v>
      </c>
      <c r="G179" t="s">
        <v>758</v>
      </c>
      <c r="H179" t="s">
        <v>412</v>
      </c>
      <c r="I179" t="s">
        <v>209</v>
      </c>
      <c r="J179"/>
      <c r="K179" s="77">
        <v>4.18</v>
      </c>
      <c r="L179" t="s">
        <v>102</v>
      </c>
      <c r="M179" s="78">
        <v>3.5200000000000002E-2</v>
      </c>
      <c r="N179" s="78">
        <v>4.7500000000000001E-2</v>
      </c>
      <c r="O179" s="77">
        <v>0.12</v>
      </c>
      <c r="P179" s="77">
        <v>96.46</v>
      </c>
      <c r="Q179" s="77">
        <v>0</v>
      </c>
      <c r="R179" s="77">
        <v>1.15752E-4</v>
      </c>
      <c r="S179" s="78">
        <v>0</v>
      </c>
      <c r="T179" s="78">
        <v>0</v>
      </c>
      <c r="U179" s="78">
        <v>0</v>
      </c>
    </row>
    <row r="180" spans="2:21">
      <c r="B180" t="s">
        <v>759</v>
      </c>
      <c r="C180" t="s">
        <v>760</v>
      </c>
      <c r="D180" t="s">
        <v>100</v>
      </c>
      <c r="E180" t="s">
        <v>123</v>
      </c>
      <c r="F180" t="s">
        <v>471</v>
      </c>
      <c r="G180" t="s">
        <v>365</v>
      </c>
      <c r="H180" t="s">
        <v>412</v>
      </c>
      <c r="I180" t="s">
        <v>209</v>
      </c>
      <c r="J180"/>
      <c r="K180" s="77">
        <v>1.46</v>
      </c>
      <c r="L180" t="s">
        <v>102</v>
      </c>
      <c r="M180" s="78">
        <v>3.39E-2</v>
      </c>
      <c r="N180" s="78">
        <v>5.11E-2</v>
      </c>
      <c r="O180" s="77">
        <v>0.03</v>
      </c>
      <c r="P180" s="77">
        <v>99.19</v>
      </c>
      <c r="Q180" s="77">
        <v>0</v>
      </c>
      <c r="R180" s="77">
        <v>2.9757E-5</v>
      </c>
      <c r="S180" s="78">
        <v>0</v>
      </c>
      <c r="T180" s="78">
        <v>0</v>
      </c>
      <c r="U180" s="78">
        <v>0</v>
      </c>
    </row>
    <row r="181" spans="2:21">
      <c r="B181" t="s">
        <v>761</v>
      </c>
      <c r="C181" t="s">
        <v>762</v>
      </c>
      <c r="D181" t="s">
        <v>100</v>
      </c>
      <c r="E181" t="s">
        <v>123</v>
      </c>
      <c r="F181" t="s">
        <v>471</v>
      </c>
      <c r="G181" t="s">
        <v>365</v>
      </c>
      <c r="H181" t="s">
        <v>412</v>
      </c>
      <c r="I181" t="s">
        <v>209</v>
      </c>
      <c r="J181"/>
      <c r="K181" s="77">
        <v>6.36</v>
      </c>
      <c r="L181" t="s">
        <v>102</v>
      </c>
      <c r="M181" s="78">
        <v>2.4400000000000002E-2</v>
      </c>
      <c r="N181" s="78">
        <v>5.21E-2</v>
      </c>
      <c r="O181" s="77">
        <v>0.08</v>
      </c>
      <c r="P181" s="77">
        <v>85.25</v>
      </c>
      <c r="Q181" s="77">
        <v>0</v>
      </c>
      <c r="R181" s="77">
        <v>6.8200000000000004E-5</v>
      </c>
      <c r="S181" s="78">
        <v>0</v>
      </c>
      <c r="T181" s="78">
        <v>0</v>
      </c>
      <c r="U181" s="78">
        <v>0</v>
      </c>
    </row>
    <row r="182" spans="2:21">
      <c r="B182" t="s">
        <v>763</v>
      </c>
      <c r="C182" t="s">
        <v>764</v>
      </c>
      <c r="D182" t="s">
        <v>100</v>
      </c>
      <c r="E182" t="s">
        <v>123</v>
      </c>
      <c r="F182" t="s">
        <v>765</v>
      </c>
      <c r="G182" t="s">
        <v>365</v>
      </c>
      <c r="H182" t="s">
        <v>412</v>
      </c>
      <c r="I182" t="s">
        <v>209</v>
      </c>
      <c r="J182"/>
      <c r="K182" s="77">
        <v>1.31</v>
      </c>
      <c r="L182" t="s">
        <v>102</v>
      </c>
      <c r="M182" s="78">
        <v>2.5499999999999998E-2</v>
      </c>
      <c r="N182" s="78">
        <v>4.9399999999999999E-2</v>
      </c>
      <c r="O182" s="77">
        <v>613218.06000000006</v>
      </c>
      <c r="P182" s="77">
        <v>97.06</v>
      </c>
      <c r="Q182" s="77">
        <v>0</v>
      </c>
      <c r="R182" s="77">
        <v>595.18944903600004</v>
      </c>
      <c r="S182" s="78">
        <v>3.0000000000000001E-3</v>
      </c>
      <c r="T182" s="78">
        <v>1.2999999999999999E-3</v>
      </c>
      <c r="U182" s="78">
        <v>2.0000000000000001E-4</v>
      </c>
    </row>
    <row r="183" spans="2:21">
      <c r="B183" t="s">
        <v>766</v>
      </c>
      <c r="C183" t="s">
        <v>767</v>
      </c>
      <c r="D183" t="s">
        <v>100</v>
      </c>
      <c r="E183" t="s">
        <v>123</v>
      </c>
      <c r="F183" t="s">
        <v>768</v>
      </c>
      <c r="G183" t="s">
        <v>483</v>
      </c>
      <c r="H183" t="s">
        <v>484</v>
      </c>
      <c r="I183" t="s">
        <v>150</v>
      </c>
      <c r="J183"/>
      <c r="K183" s="77">
        <v>1</v>
      </c>
      <c r="L183" t="s">
        <v>102</v>
      </c>
      <c r="M183" s="78">
        <v>4.1000000000000002E-2</v>
      </c>
      <c r="N183" s="78">
        <v>5.5E-2</v>
      </c>
      <c r="O183" s="77">
        <v>425893.45</v>
      </c>
      <c r="P183" s="77">
        <v>98.7</v>
      </c>
      <c r="Q183" s="77">
        <v>8.7308199999999996</v>
      </c>
      <c r="R183" s="77">
        <v>429.08765514999999</v>
      </c>
      <c r="S183" s="78">
        <v>1.4E-3</v>
      </c>
      <c r="T183" s="78">
        <v>8.9999999999999998E-4</v>
      </c>
      <c r="U183" s="78">
        <v>2.0000000000000001E-4</v>
      </c>
    </row>
    <row r="184" spans="2:21">
      <c r="B184" t="s">
        <v>769</v>
      </c>
      <c r="C184" t="s">
        <v>770</v>
      </c>
      <c r="D184" t="s">
        <v>100</v>
      </c>
      <c r="E184" t="s">
        <v>123</v>
      </c>
      <c r="F184" t="s">
        <v>515</v>
      </c>
      <c r="G184" t="s">
        <v>127</v>
      </c>
      <c r="H184" t="s">
        <v>412</v>
      </c>
      <c r="I184" t="s">
        <v>209</v>
      </c>
      <c r="J184"/>
      <c r="K184" s="77">
        <v>1.54</v>
      </c>
      <c r="L184" t="s">
        <v>102</v>
      </c>
      <c r="M184" s="78">
        <v>2.7E-2</v>
      </c>
      <c r="N184" s="78">
        <v>5.0500000000000003E-2</v>
      </c>
      <c r="O184" s="77">
        <v>18699.23</v>
      </c>
      <c r="P184" s="77">
        <v>96.65</v>
      </c>
      <c r="Q184" s="77">
        <v>0</v>
      </c>
      <c r="R184" s="77">
        <v>18.072805795000001</v>
      </c>
      <c r="S184" s="78">
        <v>1E-4</v>
      </c>
      <c r="T184" s="78">
        <v>0</v>
      </c>
      <c r="U184" s="78">
        <v>0</v>
      </c>
    </row>
    <row r="185" spans="2:21">
      <c r="B185" t="s">
        <v>771</v>
      </c>
      <c r="C185" t="s">
        <v>772</v>
      </c>
      <c r="D185" t="s">
        <v>100</v>
      </c>
      <c r="E185" t="s">
        <v>123</v>
      </c>
      <c r="F185" t="s">
        <v>515</v>
      </c>
      <c r="G185" t="s">
        <v>127</v>
      </c>
      <c r="H185" t="s">
        <v>412</v>
      </c>
      <c r="I185" t="s">
        <v>209</v>
      </c>
      <c r="J185"/>
      <c r="K185" s="77">
        <v>3.82</v>
      </c>
      <c r="L185" t="s">
        <v>102</v>
      </c>
      <c r="M185" s="78">
        <v>4.5600000000000002E-2</v>
      </c>
      <c r="N185" s="78">
        <v>5.2600000000000001E-2</v>
      </c>
      <c r="O185" s="77">
        <v>755521.11</v>
      </c>
      <c r="P185" s="77">
        <v>97.85</v>
      </c>
      <c r="Q185" s="77">
        <v>0</v>
      </c>
      <c r="R185" s="77">
        <v>739.27740613499998</v>
      </c>
      <c r="S185" s="78">
        <v>2.7000000000000001E-3</v>
      </c>
      <c r="T185" s="78">
        <v>1.6000000000000001E-3</v>
      </c>
      <c r="U185" s="78">
        <v>2.9999999999999997E-4</v>
      </c>
    </row>
    <row r="186" spans="2:21">
      <c r="B186" t="s">
        <v>773</v>
      </c>
      <c r="C186" t="s">
        <v>774</v>
      </c>
      <c r="D186" t="s">
        <v>100</v>
      </c>
      <c r="E186" t="s">
        <v>123</v>
      </c>
      <c r="F186" t="s">
        <v>545</v>
      </c>
      <c r="G186" t="s">
        <v>132</v>
      </c>
      <c r="H186" t="s">
        <v>520</v>
      </c>
      <c r="I186" t="s">
        <v>209</v>
      </c>
      <c r="J186"/>
      <c r="K186" s="77">
        <v>8.8699999999999992</v>
      </c>
      <c r="L186" t="s">
        <v>102</v>
      </c>
      <c r="M186" s="78">
        <v>2.7900000000000001E-2</v>
      </c>
      <c r="N186" s="78">
        <v>5.1200000000000002E-2</v>
      </c>
      <c r="O186" s="77">
        <v>715421.07</v>
      </c>
      <c r="P186" s="77">
        <v>82.09</v>
      </c>
      <c r="Q186" s="77">
        <v>0</v>
      </c>
      <c r="R186" s="77">
        <v>587.28915636299996</v>
      </c>
      <c r="S186" s="78">
        <v>1.6999999999999999E-3</v>
      </c>
      <c r="T186" s="78">
        <v>1.1999999999999999E-3</v>
      </c>
      <c r="U186" s="78">
        <v>2.0000000000000001E-4</v>
      </c>
    </row>
    <row r="187" spans="2:21">
      <c r="B187" t="s">
        <v>775</v>
      </c>
      <c r="C187" t="s">
        <v>776</v>
      </c>
      <c r="D187" t="s">
        <v>100</v>
      </c>
      <c r="E187" t="s">
        <v>123</v>
      </c>
      <c r="F187" t="s">
        <v>545</v>
      </c>
      <c r="G187" t="s">
        <v>132</v>
      </c>
      <c r="H187" t="s">
        <v>520</v>
      </c>
      <c r="I187" t="s">
        <v>209</v>
      </c>
      <c r="J187"/>
      <c r="K187" s="77">
        <v>1.38</v>
      </c>
      <c r="L187" t="s">
        <v>102</v>
      </c>
      <c r="M187" s="78">
        <v>3.6499999999999998E-2</v>
      </c>
      <c r="N187" s="78">
        <v>5.0299999999999997E-2</v>
      </c>
      <c r="O187" s="77">
        <v>0.05</v>
      </c>
      <c r="P187" s="77">
        <v>98.51</v>
      </c>
      <c r="Q187" s="77">
        <v>0</v>
      </c>
      <c r="R187" s="77">
        <v>4.9255000000000002E-5</v>
      </c>
      <c r="S187" s="78">
        <v>0</v>
      </c>
      <c r="T187" s="78">
        <v>0</v>
      </c>
      <c r="U187" s="78">
        <v>0</v>
      </c>
    </row>
    <row r="188" spans="2:21">
      <c r="B188" t="s">
        <v>777</v>
      </c>
      <c r="C188" t="s">
        <v>778</v>
      </c>
      <c r="D188" t="s">
        <v>100</v>
      </c>
      <c r="E188" t="s">
        <v>123</v>
      </c>
      <c r="F188" t="s">
        <v>779</v>
      </c>
      <c r="G188" t="s">
        <v>128</v>
      </c>
      <c r="H188" t="s">
        <v>525</v>
      </c>
      <c r="I188" t="s">
        <v>150</v>
      </c>
      <c r="J188"/>
      <c r="K188" s="77">
        <v>1.76</v>
      </c>
      <c r="L188" t="s">
        <v>102</v>
      </c>
      <c r="M188" s="78">
        <v>6.0999999999999999E-2</v>
      </c>
      <c r="N188" s="78">
        <v>6.4000000000000001E-2</v>
      </c>
      <c r="O188" s="77">
        <v>1533045.15</v>
      </c>
      <c r="P188" s="77">
        <v>100.83</v>
      </c>
      <c r="Q188" s="77">
        <v>0</v>
      </c>
      <c r="R188" s="77">
        <v>1545.7694247449999</v>
      </c>
      <c r="S188" s="78">
        <v>4.0000000000000001E-3</v>
      </c>
      <c r="T188" s="78">
        <v>3.3E-3</v>
      </c>
      <c r="U188" s="78">
        <v>5.9999999999999995E-4</v>
      </c>
    </row>
    <row r="189" spans="2:21">
      <c r="B189" t="s">
        <v>780</v>
      </c>
      <c r="C189" t="s">
        <v>781</v>
      </c>
      <c r="D189" t="s">
        <v>100</v>
      </c>
      <c r="E189" t="s">
        <v>123</v>
      </c>
      <c r="F189" t="s">
        <v>573</v>
      </c>
      <c r="G189" t="s">
        <v>483</v>
      </c>
      <c r="H189" t="s">
        <v>520</v>
      </c>
      <c r="I189" t="s">
        <v>209</v>
      </c>
      <c r="J189"/>
      <c r="K189" s="77">
        <v>7.46</v>
      </c>
      <c r="L189" t="s">
        <v>102</v>
      </c>
      <c r="M189" s="78">
        <v>3.0499999999999999E-2</v>
      </c>
      <c r="N189" s="78">
        <v>5.2299999999999999E-2</v>
      </c>
      <c r="O189" s="77">
        <v>1273504.02</v>
      </c>
      <c r="P189" s="77">
        <v>85.55</v>
      </c>
      <c r="Q189" s="77">
        <v>19.420940000000002</v>
      </c>
      <c r="R189" s="77">
        <v>1108.9036291100001</v>
      </c>
      <c r="S189" s="78">
        <v>1.9E-3</v>
      </c>
      <c r="T189" s="78">
        <v>2.3E-3</v>
      </c>
      <c r="U189" s="78">
        <v>4.0000000000000002E-4</v>
      </c>
    </row>
    <row r="190" spans="2:21">
      <c r="B190" t="s">
        <v>782</v>
      </c>
      <c r="C190" t="s">
        <v>783</v>
      </c>
      <c r="D190" t="s">
        <v>100</v>
      </c>
      <c r="E190" t="s">
        <v>123</v>
      </c>
      <c r="F190" t="s">
        <v>573</v>
      </c>
      <c r="G190" t="s">
        <v>483</v>
      </c>
      <c r="H190" t="s">
        <v>520</v>
      </c>
      <c r="I190" t="s">
        <v>209</v>
      </c>
      <c r="J190"/>
      <c r="K190" s="77">
        <v>2.89</v>
      </c>
      <c r="L190" t="s">
        <v>102</v>
      </c>
      <c r="M190" s="78">
        <v>2.9100000000000001E-2</v>
      </c>
      <c r="N190" s="78">
        <v>5.04E-2</v>
      </c>
      <c r="O190" s="77">
        <v>629402.17000000004</v>
      </c>
      <c r="P190" s="77">
        <v>94.28</v>
      </c>
      <c r="Q190" s="77">
        <v>9.1577999999999999</v>
      </c>
      <c r="R190" s="77">
        <v>602.55816587599998</v>
      </c>
      <c r="S190" s="78">
        <v>1E-3</v>
      </c>
      <c r="T190" s="78">
        <v>1.2999999999999999E-3</v>
      </c>
      <c r="U190" s="78">
        <v>2.0000000000000001E-4</v>
      </c>
    </row>
    <row r="191" spans="2:21">
      <c r="B191" t="s">
        <v>784</v>
      </c>
      <c r="C191" t="s">
        <v>785</v>
      </c>
      <c r="D191" t="s">
        <v>100</v>
      </c>
      <c r="E191" t="s">
        <v>123</v>
      </c>
      <c r="F191" t="s">
        <v>573</v>
      </c>
      <c r="G191" t="s">
        <v>483</v>
      </c>
      <c r="H191" t="s">
        <v>520</v>
      </c>
      <c r="I191" t="s">
        <v>209</v>
      </c>
      <c r="J191"/>
      <c r="K191" s="77">
        <v>6.7</v>
      </c>
      <c r="L191" t="s">
        <v>102</v>
      </c>
      <c r="M191" s="78">
        <v>3.0499999999999999E-2</v>
      </c>
      <c r="N191" s="78">
        <v>5.1499999999999997E-2</v>
      </c>
      <c r="O191" s="77">
        <v>1712159.83</v>
      </c>
      <c r="P191" s="77">
        <v>87.42</v>
      </c>
      <c r="Q191" s="77">
        <v>26.110440000000001</v>
      </c>
      <c r="R191" s="77">
        <v>1522.8805633859999</v>
      </c>
      <c r="S191" s="78">
        <v>2.3E-3</v>
      </c>
      <c r="T191" s="78">
        <v>3.2000000000000002E-3</v>
      </c>
      <c r="U191" s="78">
        <v>5.9999999999999995E-4</v>
      </c>
    </row>
    <row r="192" spans="2:21">
      <c r="B192" t="s">
        <v>786</v>
      </c>
      <c r="C192" t="s">
        <v>787</v>
      </c>
      <c r="D192" t="s">
        <v>100</v>
      </c>
      <c r="E192" t="s">
        <v>123</v>
      </c>
      <c r="F192" t="s">
        <v>573</v>
      </c>
      <c r="G192" t="s">
        <v>483</v>
      </c>
      <c r="H192" t="s">
        <v>520</v>
      </c>
      <c r="I192" t="s">
        <v>209</v>
      </c>
      <c r="J192"/>
      <c r="K192" s="77">
        <v>8.33</v>
      </c>
      <c r="L192" t="s">
        <v>102</v>
      </c>
      <c r="M192" s="78">
        <v>2.63E-2</v>
      </c>
      <c r="N192" s="78">
        <v>5.28E-2</v>
      </c>
      <c r="O192" s="77">
        <v>1839654.18</v>
      </c>
      <c r="P192" s="77">
        <v>80.77</v>
      </c>
      <c r="Q192" s="77">
        <v>24.19145</v>
      </c>
      <c r="R192" s="77">
        <v>1510.080131186</v>
      </c>
      <c r="S192" s="78">
        <v>2.7000000000000001E-3</v>
      </c>
      <c r="T192" s="78">
        <v>3.2000000000000002E-3</v>
      </c>
      <c r="U192" s="78">
        <v>5.9999999999999995E-4</v>
      </c>
    </row>
    <row r="193" spans="2:21">
      <c r="B193" t="s">
        <v>788</v>
      </c>
      <c r="C193" t="s">
        <v>789</v>
      </c>
      <c r="D193" t="s">
        <v>100</v>
      </c>
      <c r="E193" t="s">
        <v>123</v>
      </c>
      <c r="F193" t="s">
        <v>573</v>
      </c>
      <c r="G193" t="s">
        <v>483</v>
      </c>
      <c r="H193" t="s">
        <v>520</v>
      </c>
      <c r="I193" t="s">
        <v>209</v>
      </c>
      <c r="J193"/>
      <c r="K193" s="77">
        <v>4.99</v>
      </c>
      <c r="L193" t="s">
        <v>102</v>
      </c>
      <c r="M193" s="78">
        <v>3.95E-2</v>
      </c>
      <c r="N193" s="78">
        <v>4.7800000000000002E-2</v>
      </c>
      <c r="O193" s="77">
        <v>0.04</v>
      </c>
      <c r="P193" s="77">
        <v>96.27</v>
      </c>
      <c r="Q193" s="77">
        <v>0</v>
      </c>
      <c r="R193" s="77">
        <v>3.8507999999999998E-5</v>
      </c>
      <c r="S193" s="78">
        <v>0</v>
      </c>
      <c r="T193" s="78">
        <v>0</v>
      </c>
      <c r="U193" s="78">
        <v>0</v>
      </c>
    </row>
    <row r="194" spans="2:21">
      <c r="B194" t="s">
        <v>790</v>
      </c>
      <c r="C194" t="s">
        <v>791</v>
      </c>
      <c r="D194" t="s">
        <v>100</v>
      </c>
      <c r="E194" t="s">
        <v>123</v>
      </c>
      <c r="F194" t="s">
        <v>792</v>
      </c>
      <c r="G194" t="s">
        <v>793</v>
      </c>
      <c r="H194" t="s">
        <v>520</v>
      </c>
      <c r="I194" t="s">
        <v>209</v>
      </c>
      <c r="J194"/>
      <c r="K194" s="77">
        <v>0.11</v>
      </c>
      <c r="L194" t="s">
        <v>102</v>
      </c>
      <c r="M194" s="78">
        <v>3.4000000000000002E-2</v>
      </c>
      <c r="N194" s="78">
        <v>6.59E-2</v>
      </c>
      <c r="O194" s="77">
        <v>4698.41</v>
      </c>
      <c r="P194" s="77">
        <v>100.13</v>
      </c>
      <c r="Q194" s="77">
        <v>0</v>
      </c>
      <c r="R194" s="77">
        <v>4.704517933</v>
      </c>
      <c r="S194" s="78">
        <v>1E-4</v>
      </c>
      <c r="T194" s="78">
        <v>0</v>
      </c>
      <c r="U194" s="78">
        <v>0</v>
      </c>
    </row>
    <row r="195" spans="2:21">
      <c r="B195" t="s">
        <v>794</v>
      </c>
      <c r="C195" t="s">
        <v>795</v>
      </c>
      <c r="D195" t="s">
        <v>100</v>
      </c>
      <c r="E195" t="s">
        <v>123</v>
      </c>
      <c r="F195" t="s">
        <v>585</v>
      </c>
      <c r="G195" t="s">
        <v>483</v>
      </c>
      <c r="H195" t="s">
        <v>520</v>
      </c>
      <c r="I195" t="s">
        <v>209</v>
      </c>
      <c r="J195"/>
      <c r="K195" s="77">
        <v>1.06</v>
      </c>
      <c r="L195" t="s">
        <v>102</v>
      </c>
      <c r="M195" s="78">
        <v>3.9199999999999999E-2</v>
      </c>
      <c r="N195" s="78">
        <v>5.5399999999999998E-2</v>
      </c>
      <c r="O195" s="77">
        <v>7.0000000000000007E-2</v>
      </c>
      <c r="P195" s="77">
        <v>100</v>
      </c>
      <c r="Q195" s="77">
        <v>0</v>
      </c>
      <c r="R195" s="77">
        <v>6.9999999999999994E-5</v>
      </c>
      <c r="S195" s="78">
        <v>0</v>
      </c>
      <c r="T195" s="78">
        <v>0</v>
      </c>
      <c r="U195" s="78">
        <v>0</v>
      </c>
    </row>
    <row r="196" spans="2:21">
      <c r="B196" t="s">
        <v>796</v>
      </c>
      <c r="C196" t="s">
        <v>797</v>
      </c>
      <c r="D196" t="s">
        <v>100</v>
      </c>
      <c r="E196" t="s">
        <v>123</v>
      </c>
      <c r="F196" t="s">
        <v>585</v>
      </c>
      <c r="G196" t="s">
        <v>483</v>
      </c>
      <c r="H196" t="s">
        <v>520</v>
      </c>
      <c r="I196" t="s">
        <v>209</v>
      </c>
      <c r="J196"/>
      <c r="K196" s="77">
        <v>6.13</v>
      </c>
      <c r="L196" t="s">
        <v>102</v>
      </c>
      <c r="M196" s="78">
        <v>2.64E-2</v>
      </c>
      <c r="N196" s="78">
        <v>5.2200000000000003E-2</v>
      </c>
      <c r="O196" s="77">
        <v>3138094.94</v>
      </c>
      <c r="P196" s="77">
        <v>86.46</v>
      </c>
      <c r="Q196" s="77">
        <v>0</v>
      </c>
      <c r="R196" s="77">
        <v>2713.1968851239999</v>
      </c>
      <c r="S196" s="78">
        <v>1.9E-3</v>
      </c>
      <c r="T196" s="78">
        <v>5.7000000000000002E-3</v>
      </c>
      <c r="U196" s="78">
        <v>1E-3</v>
      </c>
    </row>
    <row r="197" spans="2:21">
      <c r="B197" t="s">
        <v>798</v>
      </c>
      <c r="C197" t="s">
        <v>799</v>
      </c>
      <c r="D197" t="s">
        <v>100</v>
      </c>
      <c r="E197" t="s">
        <v>123</v>
      </c>
      <c r="F197" t="s">
        <v>585</v>
      </c>
      <c r="G197" t="s">
        <v>483</v>
      </c>
      <c r="H197" t="s">
        <v>520</v>
      </c>
      <c r="I197" t="s">
        <v>209</v>
      </c>
      <c r="J197"/>
      <c r="K197" s="77">
        <v>7.74</v>
      </c>
      <c r="L197" t="s">
        <v>102</v>
      </c>
      <c r="M197" s="78">
        <v>2.5000000000000001E-2</v>
      </c>
      <c r="N197" s="78">
        <v>5.4399999999999997E-2</v>
      </c>
      <c r="O197" s="77">
        <v>1746103.72</v>
      </c>
      <c r="P197" s="77">
        <v>80.78</v>
      </c>
      <c r="Q197" s="77">
        <v>0</v>
      </c>
      <c r="R197" s="77">
        <v>1410.502585016</v>
      </c>
      <c r="S197" s="78">
        <v>1.2999999999999999E-3</v>
      </c>
      <c r="T197" s="78">
        <v>3.0000000000000001E-3</v>
      </c>
      <c r="U197" s="78">
        <v>5.0000000000000001E-4</v>
      </c>
    </row>
    <row r="198" spans="2:21">
      <c r="B198" t="s">
        <v>800</v>
      </c>
      <c r="C198" t="s">
        <v>801</v>
      </c>
      <c r="D198" t="s">
        <v>100</v>
      </c>
      <c r="E198" t="s">
        <v>123</v>
      </c>
      <c r="F198" t="s">
        <v>802</v>
      </c>
      <c r="G198" t="s">
        <v>483</v>
      </c>
      <c r="H198" t="s">
        <v>525</v>
      </c>
      <c r="I198" t="s">
        <v>150</v>
      </c>
      <c r="J198"/>
      <c r="K198" s="77">
        <v>6.71</v>
      </c>
      <c r="L198" t="s">
        <v>102</v>
      </c>
      <c r="M198" s="78">
        <v>2.98E-2</v>
      </c>
      <c r="N198" s="78">
        <v>5.3100000000000001E-2</v>
      </c>
      <c r="O198" s="77">
        <v>998298.56</v>
      </c>
      <c r="P198" s="77">
        <v>86.08</v>
      </c>
      <c r="Q198" s="77">
        <v>14.874650000000001</v>
      </c>
      <c r="R198" s="77">
        <v>874.21005044799995</v>
      </c>
      <c r="S198" s="78">
        <v>2.5000000000000001E-3</v>
      </c>
      <c r="T198" s="78">
        <v>1.8E-3</v>
      </c>
      <c r="U198" s="78">
        <v>2.9999999999999997E-4</v>
      </c>
    </row>
    <row r="199" spans="2:21">
      <c r="B199" t="s">
        <v>803</v>
      </c>
      <c r="C199" t="s">
        <v>804</v>
      </c>
      <c r="D199" t="s">
        <v>100</v>
      </c>
      <c r="E199" t="s">
        <v>123</v>
      </c>
      <c r="F199" t="s">
        <v>802</v>
      </c>
      <c r="G199" t="s">
        <v>483</v>
      </c>
      <c r="H199" t="s">
        <v>525</v>
      </c>
      <c r="I199" t="s">
        <v>150</v>
      </c>
      <c r="J199"/>
      <c r="K199" s="77">
        <v>5.45</v>
      </c>
      <c r="L199" t="s">
        <v>102</v>
      </c>
      <c r="M199" s="78">
        <v>3.4299999999999997E-2</v>
      </c>
      <c r="N199" s="78">
        <v>5.0099999999999999E-2</v>
      </c>
      <c r="O199" s="77">
        <v>1258646.69</v>
      </c>
      <c r="P199" s="77">
        <v>92.15</v>
      </c>
      <c r="Q199" s="77">
        <v>21.585789999999999</v>
      </c>
      <c r="R199" s="77">
        <v>1181.4287148349999</v>
      </c>
      <c r="S199" s="78">
        <v>4.1000000000000003E-3</v>
      </c>
      <c r="T199" s="78">
        <v>2.5000000000000001E-3</v>
      </c>
      <c r="U199" s="78">
        <v>5.0000000000000001E-4</v>
      </c>
    </row>
    <row r="200" spans="2:21">
      <c r="B200" t="s">
        <v>805</v>
      </c>
      <c r="C200" t="s">
        <v>806</v>
      </c>
      <c r="D200" t="s">
        <v>100</v>
      </c>
      <c r="E200" t="s">
        <v>123</v>
      </c>
      <c r="F200" t="s">
        <v>603</v>
      </c>
      <c r="G200" t="s">
        <v>483</v>
      </c>
      <c r="H200" t="s">
        <v>520</v>
      </c>
      <c r="I200" t="s">
        <v>209</v>
      </c>
      <c r="J200"/>
      <c r="K200" s="77">
        <v>2</v>
      </c>
      <c r="L200" t="s">
        <v>102</v>
      </c>
      <c r="M200" s="78">
        <v>3.61E-2</v>
      </c>
      <c r="N200" s="78">
        <v>4.9399999999999999E-2</v>
      </c>
      <c r="O200" s="77">
        <v>2590638.71</v>
      </c>
      <c r="P200" s="77">
        <v>98.99</v>
      </c>
      <c r="Q200" s="77">
        <v>0</v>
      </c>
      <c r="R200" s="77">
        <v>2564.473259029</v>
      </c>
      <c r="S200" s="78">
        <v>3.3999999999999998E-3</v>
      </c>
      <c r="T200" s="78">
        <v>5.4000000000000003E-3</v>
      </c>
      <c r="U200" s="78">
        <v>1E-3</v>
      </c>
    </row>
    <row r="201" spans="2:21">
      <c r="B201" t="s">
        <v>807</v>
      </c>
      <c r="C201" t="s">
        <v>808</v>
      </c>
      <c r="D201" t="s">
        <v>100</v>
      </c>
      <c r="E201" t="s">
        <v>123</v>
      </c>
      <c r="F201" t="s">
        <v>603</v>
      </c>
      <c r="G201" t="s">
        <v>483</v>
      </c>
      <c r="H201" t="s">
        <v>520</v>
      </c>
      <c r="I201" t="s">
        <v>209</v>
      </c>
      <c r="J201"/>
      <c r="K201" s="77">
        <v>3</v>
      </c>
      <c r="L201" t="s">
        <v>102</v>
      </c>
      <c r="M201" s="78">
        <v>3.3000000000000002E-2</v>
      </c>
      <c r="N201" s="78">
        <v>4.4900000000000002E-2</v>
      </c>
      <c r="O201" s="77">
        <v>852632.39</v>
      </c>
      <c r="P201" s="77">
        <v>97.75</v>
      </c>
      <c r="Q201" s="77">
        <v>0</v>
      </c>
      <c r="R201" s="77">
        <v>833.44816122500004</v>
      </c>
      <c r="S201" s="78">
        <v>2.8E-3</v>
      </c>
      <c r="T201" s="78">
        <v>1.8E-3</v>
      </c>
      <c r="U201" s="78">
        <v>2.9999999999999997E-4</v>
      </c>
    </row>
    <row r="202" spans="2:21">
      <c r="B202" t="s">
        <v>809</v>
      </c>
      <c r="C202" t="s">
        <v>810</v>
      </c>
      <c r="D202" t="s">
        <v>100</v>
      </c>
      <c r="E202" t="s">
        <v>123</v>
      </c>
      <c r="F202" t="s">
        <v>603</v>
      </c>
      <c r="G202" t="s">
        <v>483</v>
      </c>
      <c r="H202" t="s">
        <v>520</v>
      </c>
      <c r="I202" t="s">
        <v>209</v>
      </c>
      <c r="J202"/>
      <c r="K202" s="77">
        <v>5.39</v>
      </c>
      <c r="L202" t="s">
        <v>102</v>
      </c>
      <c r="M202" s="78">
        <v>2.6200000000000001E-2</v>
      </c>
      <c r="N202" s="78">
        <v>5.11E-2</v>
      </c>
      <c r="O202" s="77">
        <v>2250936.4300000002</v>
      </c>
      <c r="P202" s="77">
        <v>88.3</v>
      </c>
      <c r="Q202" s="77">
        <v>0</v>
      </c>
      <c r="R202" s="77">
        <v>1987.57686769</v>
      </c>
      <c r="S202" s="78">
        <v>1.6999999999999999E-3</v>
      </c>
      <c r="T202" s="78">
        <v>4.1999999999999997E-3</v>
      </c>
      <c r="U202" s="78">
        <v>8.0000000000000004E-4</v>
      </c>
    </row>
    <row r="203" spans="2:21">
      <c r="B203" t="s">
        <v>811</v>
      </c>
      <c r="C203" t="s">
        <v>812</v>
      </c>
      <c r="D203" t="s">
        <v>100</v>
      </c>
      <c r="E203" t="s">
        <v>123</v>
      </c>
      <c r="F203" t="s">
        <v>813</v>
      </c>
      <c r="G203" t="s">
        <v>793</v>
      </c>
      <c r="H203" t="s">
        <v>520</v>
      </c>
      <c r="I203" t="s">
        <v>209</v>
      </c>
      <c r="J203"/>
      <c r="K203" s="77">
        <v>0.54</v>
      </c>
      <c r="L203" t="s">
        <v>102</v>
      </c>
      <c r="M203" s="78">
        <v>2.4E-2</v>
      </c>
      <c r="N203" s="78">
        <v>5.9499999999999997E-2</v>
      </c>
      <c r="O203" s="77">
        <v>96765.87</v>
      </c>
      <c r="P203" s="77">
        <v>98.35</v>
      </c>
      <c r="Q203" s="77">
        <v>0</v>
      </c>
      <c r="R203" s="77">
        <v>95.169233145000007</v>
      </c>
      <c r="S203" s="78">
        <v>1E-3</v>
      </c>
      <c r="T203" s="78">
        <v>2.0000000000000001E-4</v>
      </c>
      <c r="U203" s="78">
        <v>0</v>
      </c>
    </row>
    <row r="204" spans="2:21">
      <c r="B204" t="s">
        <v>814</v>
      </c>
      <c r="C204" t="s">
        <v>815</v>
      </c>
      <c r="D204" t="s">
        <v>100</v>
      </c>
      <c r="E204" t="s">
        <v>123</v>
      </c>
      <c r="F204" t="s">
        <v>813</v>
      </c>
      <c r="G204" t="s">
        <v>793</v>
      </c>
      <c r="H204" t="s">
        <v>520</v>
      </c>
      <c r="I204" t="s">
        <v>209</v>
      </c>
      <c r="J204"/>
      <c r="K204" s="77">
        <v>2.2999999999999998</v>
      </c>
      <c r="L204" t="s">
        <v>102</v>
      </c>
      <c r="M204" s="78">
        <v>2.3E-2</v>
      </c>
      <c r="N204" s="78">
        <v>5.8099999999999999E-2</v>
      </c>
      <c r="O204" s="77">
        <v>953765.22</v>
      </c>
      <c r="P204" s="77">
        <v>93.13</v>
      </c>
      <c r="Q204" s="77">
        <v>0</v>
      </c>
      <c r="R204" s="77">
        <v>888.24154938599997</v>
      </c>
      <c r="S204" s="78">
        <v>1.1999999999999999E-3</v>
      </c>
      <c r="T204" s="78">
        <v>1.9E-3</v>
      </c>
      <c r="U204" s="78">
        <v>2.9999999999999997E-4</v>
      </c>
    </row>
    <row r="205" spans="2:21">
      <c r="B205" t="s">
        <v>816</v>
      </c>
      <c r="C205" t="s">
        <v>817</v>
      </c>
      <c r="D205" t="s">
        <v>100</v>
      </c>
      <c r="E205" t="s">
        <v>123</v>
      </c>
      <c r="F205" t="s">
        <v>813</v>
      </c>
      <c r="G205" t="s">
        <v>793</v>
      </c>
      <c r="H205" t="s">
        <v>520</v>
      </c>
      <c r="I205" t="s">
        <v>209</v>
      </c>
      <c r="J205"/>
      <c r="K205" s="77">
        <v>1.6</v>
      </c>
      <c r="L205" t="s">
        <v>102</v>
      </c>
      <c r="M205" s="78">
        <v>2.75E-2</v>
      </c>
      <c r="N205" s="78">
        <v>5.5899999999999998E-2</v>
      </c>
      <c r="O205" s="77">
        <v>553308.86</v>
      </c>
      <c r="P205" s="77">
        <v>96.59</v>
      </c>
      <c r="Q205" s="77">
        <v>0</v>
      </c>
      <c r="R205" s="77">
        <v>534.44102787400004</v>
      </c>
      <c r="S205" s="78">
        <v>1.8E-3</v>
      </c>
      <c r="T205" s="78">
        <v>1.1000000000000001E-3</v>
      </c>
      <c r="U205" s="78">
        <v>2.0000000000000001E-4</v>
      </c>
    </row>
    <row r="206" spans="2:21">
      <c r="B206" t="s">
        <v>818</v>
      </c>
      <c r="C206" t="s">
        <v>819</v>
      </c>
      <c r="D206" t="s">
        <v>100</v>
      </c>
      <c r="E206" t="s">
        <v>123</v>
      </c>
      <c r="F206" t="s">
        <v>813</v>
      </c>
      <c r="G206" t="s">
        <v>793</v>
      </c>
      <c r="H206" t="s">
        <v>520</v>
      </c>
      <c r="I206" t="s">
        <v>209</v>
      </c>
      <c r="J206"/>
      <c r="K206" s="77">
        <v>2.59</v>
      </c>
      <c r="L206" t="s">
        <v>102</v>
      </c>
      <c r="M206" s="78">
        <v>2.1499999999999998E-2</v>
      </c>
      <c r="N206" s="78">
        <v>5.8299999999999998E-2</v>
      </c>
      <c r="O206" s="77">
        <v>529486.61</v>
      </c>
      <c r="P206" s="77">
        <v>91.16</v>
      </c>
      <c r="Q206" s="77">
        <v>28.15896</v>
      </c>
      <c r="R206" s="77">
        <v>510.83895367600002</v>
      </c>
      <c r="S206" s="78">
        <v>8.9999999999999998E-4</v>
      </c>
      <c r="T206" s="78">
        <v>1.1000000000000001E-3</v>
      </c>
      <c r="U206" s="78">
        <v>2.0000000000000001E-4</v>
      </c>
    </row>
    <row r="207" spans="2:21">
      <c r="B207" t="s">
        <v>820</v>
      </c>
      <c r="C207" t="s">
        <v>821</v>
      </c>
      <c r="D207" t="s">
        <v>100</v>
      </c>
      <c r="E207" t="s">
        <v>123</v>
      </c>
      <c r="F207" t="s">
        <v>822</v>
      </c>
      <c r="G207" t="s">
        <v>112</v>
      </c>
      <c r="H207" t="s">
        <v>607</v>
      </c>
      <c r="I207" t="s">
        <v>209</v>
      </c>
      <c r="J207"/>
      <c r="K207" s="77">
        <v>1.93</v>
      </c>
      <c r="L207" t="s">
        <v>102</v>
      </c>
      <c r="M207" s="78">
        <v>0.04</v>
      </c>
      <c r="N207" s="78">
        <v>4.9299999999999997E-2</v>
      </c>
      <c r="O207" s="77">
        <v>17699.36</v>
      </c>
      <c r="P207" s="77">
        <v>98.36</v>
      </c>
      <c r="Q207" s="77">
        <v>6.3717600000000001</v>
      </c>
      <c r="R207" s="77">
        <v>23.780850495999999</v>
      </c>
      <c r="S207" s="78">
        <v>1E-4</v>
      </c>
      <c r="T207" s="78">
        <v>1E-4</v>
      </c>
      <c r="U207" s="78">
        <v>0</v>
      </c>
    </row>
    <row r="208" spans="2:21">
      <c r="B208" t="s">
        <v>823</v>
      </c>
      <c r="C208" t="s">
        <v>824</v>
      </c>
      <c r="D208" t="s">
        <v>100</v>
      </c>
      <c r="E208" t="s">
        <v>123</v>
      </c>
      <c r="F208" t="s">
        <v>822</v>
      </c>
      <c r="G208" t="s">
        <v>112</v>
      </c>
      <c r="H208" t="s">
        <v>607</v>
      </c>
      <c r="I208" t="s">
        <v>209</v>
      </c>
      <c r="J208"/>
      <c r="K208" s="77">
        <v>3.55</v>
      </c>
      <c r="L208" t="s">
        <v>102</v>
      </c>
      <c r="M208" s="78">
        <v>0.04</v>
      </c>
      <c r="N208" s="78">
        <v>5.1299999999999998E-2</v>
      </c>
      <c r="O208" s="77">
        <v>152116.53</v>
      </c>
      <c r="P208" s="77">
        <v>98.13</v>
      </c>
      <c r="Q208" s="77">
        <v>0</v>
      </c>
      <c r="R208" s="77">
        <v>149.27195088900001</v>
      </c>
      <c r="S208" s="78">
        <v>2.0000000000000001E-4</v>
      </c>
      <c r="T208" s="78">
        <v>2.9999999999999997E-4</v>
      </c>
      <c r="U208" s="78">
        <v>1E-4</v>
      </c>
    </row>
    <row r="209" spans="2:21">
      <c r="B209" t="s">
        <v>825</v>
      </c>
      <c r="C209" t="s">
        <v>826</v>
      </c>
      <c r="D209" t="s">
        <v>100</v>
      </c>
      <c r="E209" t="s">
        <v>123</v>
      </c>
      <c r="F209" t="s">
        <v>612</v>
      </c>
      <c r="G209" t="s">
        <v>613</v>
      </c>
      <c r="H209" t="s">
        <v>614</v>
      </c>
      <c r="I209" t="s">
        <v>150</v>
      </c>
      <c r="J209"/>
      <c r="K209" s="77">
        <v>1.31</v>
      </c>
      <c r="L209" t="s">
        <v>102</v>
      </c>
      <c r="M209" s="78">
        <v>3.0499999999999999E-2</v>
      </c>
      <c r="N209" s="78">
        <v>5.6899999999999999E-2</v>
      </c>
      <c r="O209" s="77">
        <v>37436.6</v>
      </c>
      <c r="P209" s="77">
        <v>96.75</v>
      </c>
      <c r="Q209" s="77">
        <v>25.90925</v>
      </c>
      <c r="R209" s="77">
        <v>62.129160499999998</v>
      </c>
      <c r="S209" s="78">
        <v>5.9999999999999995E-4</v>
      </c>
      <c r="T209" s="78">
        <v>1E-4</v>
      </c>
      <c r="U209" s="78">
        <v>0</v>
      </c>
    </row>
    <row r="210" spans="2:21">
      <c r="B210" t="s">
        <v>827</v>
      </c>
      <c r="C210" t="s">
        <v>828</v>
      </c>
      <c r="D210" t="s">
        <v>100</v>
      </c>
      <c r="E210" t="s">
        <v>123</v>
      </c>
      <c r="F210" t="s">
        <v>612</v>
      </c>
      <c r="G210" t="s">
        <v>613</v>
      </c>
      <c r="H210" t="s">
        <v>614</v>
      </c>
      <c r="I210" t="s">
        <v>150</v>
      </c>
      <c r="J210"/>
      <c r="K210" s="77">
        <v>2.93</v>
      </c>
      <c r="L210" t="s">
        <v>102</v>
      </c>
      <c r="M210" s="78">
        <v>2.58E-2</v>
      </c>
      <c r="N210" s="78">
        <v>5.5300000000000002E-2</v>
      </c>
      <c r="O210" s="77">
        <v>544118.02</v>
      </c>
      <c r="P210" s="77">
        <v>92</v>
      </c>
      <c r="Q210" s="77">
        <v>7.01912</v>
      </c>
      <c r="R210" s="77">
        <v>507.6076984</v>
      </c>
      <c r="S210" s="78">
        <v>1.8E-3</v>
      </c>
      <c r="T210" s="78">
        <v>1.1000000000000001E-3</v>
      </c>
      <c r="U210" s="78">
        <v>2.0000000000000001E-4</v>
      </c>
    </row>
    <row r="211" spans="2:21">
      <c r="B211" t="s">
        <v>829</v>
      </c>
      <c r="C211" t="s">
        <v>830</v>
      </c>
      <c r="D211" t="s">
        <v>100</v>
      </c>
      <c r="E211" t="s">
        <v>123</v>
      </c>
      <c r="F211" t="s">
        <v>639</v>
      </c>
      <c r="G211" t="s">
        <v>379</v>
      </c>
      <c r="H211" t="s">
        <v>607</v>
      </c>
      <c r="I211" t="s">
        <v>209</v>
      </c>
      <c r="J211"/>
      <c r="K211" s="77">
        <v>4.9400000000000004</v>
      </c>
      <c r="L211" t="s">
        <v>102</v>
      </c>
      <c r="M211" s="78">
        <v>2.4299999999999999E-2</v>
      </c>
      <c r="N211" s="78">
        <v>5.16E-2</v>
      </c>
      <c r="O211" s="77">
        <v>1970984.13</v>
      </c>
      <c r="P211" s="77">
        <v>87.92</v>
      </c>
      <c r="Q211" s="77">
        <v>0</v>
      </c>
      <c r="R211" s="77">
        <v>1732.889247096</v>
      </c>
      <c r="S211" s="78">
        <v>1.2999999999999999E-3</v>
      </c>
      <c r="T211" s="78">
        <v>3.7000000000000002E-3</v>
      </c>
      <c r="U211" s="78">
        <v>6.9999999999999999E-4</v>
      </c>
    </row>
    <row r="212" spans="2:21">
      <c r="B212" t="s">
        <v>831</v>
      </c>
      <c r="C212" t="s">
        <v>832</v>
      </c>
      <c r="D212" t="s">
        <v>100</v>
      </c>
      <c r="E212" t="s">
        <v>123</v>
      </c>
      <c r="F212" t="s">
        <v>639</v>
      </c>
      <c r="G212" t="s">
        <v>379</v>
      </c>
      <c r="H212" t="s">
        <v>607</v>
      </c>
      <c r="I212" t="s">
        <v>209</v>
      </c>
      <c r="J212"/>
      <c r="K212" s="77">
        <v>0.9</v>
      </c>
      <c r="L212" t="s">
        <v>102</v>
      </c>
      <c r="M212" s="78">
        <v>6.4000000000000001E-2</v>
      </c>
      <c r="N212" s="78">
        <v>5.6399999999999999E-2</v>
      </c>
      <c r="O212" s="77">
        <v>0.04</v>
      </c>
      <c r="P212" s="77">
        <v>101.3</v>
      </c>
      <c r="Q212" s="77">
        <v>0</v>
      </c>
      <c r="R212" s="77">
        <v>4.0519999999999998E-5</v>
      </c>
      <c r="S212" s="78">
        <v>0</v>
      </c>
      <c r="T212" s="78">
        <v>0</v>
      </c>
      <c r="U212" s="78">
        <v>0</v>
      </c>
    </row>
    <row r="213" spans="2:21">
      <c r="B213" t="s">
        <v>833</v>
      </c>
      <c r="C213" t="s">
        <v>834</v>
      </c>
      <c r="D213" t="s">
        <v>100</v>
      </c>
      <c r="E213" t="s">
        <v>123</v>
      </c>
      <c r="F213" t="s">
        <v>835</v>
      </c>
      <c r="G213" t="s">
        <v>132</v>
      </c>
      <c r="H213" t="s">
        <v>607</v>
      </c>
      <c r="I213" t="s">
        <v>209</v>
      </c>
      <c r="J213"/>
      <c r="K213" s="77">
        <v>0.98</v>
      </c>
      <c r="L213" t="s">
        <v>102</v>
      </c>
      <c r="M213" s="78">
        <v>2.1600000000000001E-2</v>
      </c>
      <c r="N213" s="78">
        <v>5.3199999999999997E-2</v>
      </c>
      <c r="O213" s="77">
        <v>0.02</v>
      </c>
      <c r="P213" s="77">
        <v>97.08</v>
      </c>
      <c r="Q213" s="77">
        <v>0</v>
      </c>
      <c r="R213" s="77">
        <v>1.9415999999999998E-5</v>
      </c>
      <c r="S213" s="78">
        <v>0</v>
      </c>
      <c r="T213" s="78">
        <v>0</v>
      </c>
      <c r="U213" s="78">
        <v>0</v>
      </c>
    </row>
    <row r="214" spans="2:21">
      <c r="B214" t="s">
        <v>836</v>
      </c>
      <c r="C214" t="s">
        <v>837</v>
      </c>
      <c r="D214" t="s">
        <v>100</v>
      </c>
      <c r="E214" t="s">
        <v>123</v>
      </c>
      <c r="F214" t="s">
        <v>835</v>
      </c>
      <c r="G214" t="s">
        <v>132</v>
      </c>
      <c r="H214" t="s">
        <v>607</v>
      </c>
      <c r="I214" t="s">
        <v>209</v>
      </c>
      <c r="J214"/>
      <c r="K214" s="77">
        <v>2.96</v>
      </c>
      <c r="L214" t="s">
        <v>102</v>
      </c>
      <c r="M214" s="78">
        <v>0.04</v>
      </c>
      <c r="N214" s="78">
        <v>5.0500000000000003E-2</v>
      </c>
      <c r="O214" s="77">
        <v>0.05</v>
      </c>
      <c r="P214" s="77">
        <v>97.11</v>
      </c>
      <c r="Q214" s="77">
        <v>0</v>
      </c>
      <c r="R214" s="77">
        <v>4.8554999999999998E-5</v>
      </c>
      <c r="S214" s="78">
        <v>0</v>
      </c>
      <c r="T214" s="78">
        <v>0</v>
      </c>
      <c r="U214" s="78">
        <v>0</v>
      </c>
    </row>
    <row r="215" spans="2:21">
      <c r="B215" t="s">
        <v>838</v>
      </c>
      <c r="C215" t="s">
        <v>839</v>
      </c>
      <c r="D215" t="s">
        <v>100</v>
      </c>
      <c r="E215" t="s">
        <v>123</v>
      </c>
      <c r="F215" t="s">
        <v>840</v>
      </c>
      <c r="G215" t="s">
        <v>841</v>
      </c>
      <c r="H215" t="s">
        <v>607</v>
      </c>
      <c r="I215" t="s">
        <v>209</v>
      </c>
      <c r="J215"/>
      <c r="K215" s="77">
        <v>1.21</v>
      </c>
      <c r="L215" t="s">
        <v>102</v>
      </c>
      <c r="M215" s="78">
        <v>3.3500000000000002E-2</v>
      </c>
      <c r="N215" s="78">
        <v>5.0700000000000002E-2</v>
      </c>
      <c r="O215" s="77">
        <v>0.05</v>
      </c>
      <c r="P215" s="77">
        <v>98.83</v>
      </c>
      <c r="Q215" s="77">
        <v>0</v>
      </c>
      <c r="R215" s="77">
        <v>4.9415E-5</v>
      </c>
      <c r="S215" s="78">
        <v>0</v>
      </c>
      <c r="T215" s="78">
        <v>0</v>
      </c>
      <c r="U215" s="78">
        <v>0</v>
      </c>
    </row>
    <row r="216" spans="2:21">
      <c r="B216" t="s">
        <v>842</v>
      </c>
      <c r="C216" t="s">
        <v>843</v>
      </c>
      <c r="D216" t="s">
        <v>100</v>
      </c>
      <c r="E216" t="s">
        <v>123</v>
      </c>
      <c r="F216" t="s">
        <v>840</v>
      </c>
      <c r="G216" t="s">
        <v>841</v>
      </c>
      <c r="H216" t="s">
        <v>607</v>
      </c>
      <c r="I216" t="s">
        <v>209</v>
      </c>
      <c r="J216"/>
      <c r="K216" s="77">
        <v>3.71</v>
      </c>
      <c r="L216" t="s">
        <v>102</v>
      </c>
      <c r="M216" s="78">
        <v>2.6200000000000001E-2</v>
      </c>
      <c r="N216" s="78">
        <v>5.1999999999999998E-2</v>
      </c>
      <c r="O216" s="77">
        <v>7.0000000000000007E-2</v>
      </c>
      <c r="P216" s="77">
        <v>91.08</v>
      </c>
      <c r="Q216" s="77">
        <v>0</v>
      </c>
      <c r="R216" s="77">
        <v>6.3756000000000004E-5</v>
      </c>
      <c r="S216" s="78">
        <v>0</v>
      </c>
      <c r="T216" s="78">
        <v>0</v>
      </c>
      <c r="U216" s="78">
        <v>0</v>
      </c>
    </row>
    <row r="217" spans="2:21">
      <c r="B217" t="s">
        <v>844</v>
      </c>
      <c r="C217" t="s">
        <v>845</v>
      </c>
      <c r="D217" t="s">
        <v>100</v>
      </c>
      <c r="E217" t="s">
        <v>123</v>
      </c>
      <c r="F217" t="s">
        <v>644</v>
      </c>
      <c r="G217" t="s">
        <v>127</v>
      </c>
      <c r="H217" t="s">
        <v>607</v>
      </c>
      <c r="I217" t="s">
        <v>209</v>
      </c>
      <c r="J217"/>
      <c r="K217" s="77">
        <v>1.69</v>
      </c>
      <c r="L217" t="s">
        <v>102</v>
      </c>
      <c r="M217" s="78">
        <v>3.2500000000000001E-2</v>
      </c>
      <c r="N217" s="78">
        <v>6.0499999999999998E-2</v>
      </c>
      <c r="O217" s="77">
        <v>11013.94</v>
      </c>
      <c r="P217" s="77">
        <v>96.25</v>
      </c>
      <c r="Q217" s="77">
        <v>0</v>
      </c>
      <c r="R217" s="77">
        <v>10.60091725</v>
      </c>
      <c r="S217" s="78">
        <v>0</v>
      </c>
      <c r="T217" s="78">
        <v>0</v>
      </c>
      <c r="U217" s="78">
        <v>0</v>
      </c>
    </row>
    <row r="218" spans="2:21">
      <c r="B218" t="s">
        <v>846</v>
      </c>
      <c r="C218" t="s">
        <v>847</v>
      </c>
      <c r="D218" t="s">
        <v>100</v>
      </c>
      <c r="E218" t="s">
        <v>123</v>
      </c>
      <c r="F218" t="s">
        <v>644</v>
      </c>
      <c r="G218" t="s">
        <v>127</v>
      </c>
      <c r="H218" t="s">
        <v>607</v>
      </c>
      <c r="I218" t="s">
        <v>209</v>
      </c>
      <c r="J218"/>
      <c r="K218" s="77">
        <v>2.37</v>
      </c>
      <c r="L218" t="s">
        <v>102</v>
      </c>
      <c r="M218" s="78">
        <v>5.7000000000000002E-2</v>
      </c>
      <c r="N218" s="78">
        <v>6.3899999999999998E-2</v>
      </c>
      <c r="O218" s="77">
        <v>1983575.66</v>
      </c>
      <c r="P218" s="77">
        <v>98.88</v>
      </c>
      <c r="Q218" s="77">
        <v>0</v>
      </c>
      <c r="R218" s="77">
        <v>1961.3596126079999</v>
      </c>
      <c r="S218" s="78">
        <v>5.0000000000000001E-3</v>
      </c>
      <c r="T218" s="78">
        <v>4.1000000000000003E-3</v>
      </c>
      <c r="U218" s="78">
        <v>8.0000000000000004E-4</v>
      </c>
    </row>
    <row r="219" spans="2:21">
      <c r="B219" t="s">
        <v>848</v>
      </c>
      <c r="C219" t="s">
        <v>849</v>
      </c>
      <c r="D219" t="s">
        <v>100</v>
      </c>
      <c r="E219" t="s">
        <v>123</v>
      </c>
      <c r="F219" t="s">
        <v>649</v>
      </c>
      <c r="G219" t="s">
        <v>127</v>
      </c>
      <c r="H219" t="s">
        <v>607</v>
      </c>
      <c r="I219" t="s">
        <v>209</v>
      </c>
      <c r="J219"/>
      <c r="K219" s="77">
        <v>1.91</v>
      </c>
      <c r="L219" t="s">
        <v>102</v>
      </c>
      <c r="M219" s="78">
        <v>2.8000000000000001E-2</v>
      </c>
      <c r="N219" s="78">
        <v>5.8400000000000001E-2</v>
      </c>
      <c r="O219" s="77">
        <v>599057.56999999995</v>
      </c>
      <c r="P219" s="77">
        <v>94.56</v>
      </c>
      <c r="Q219" s="77">
        <v>8.3868100000000005</v>
      </c>
      <c r="R219" s="77">
        <v>574.85564819199999</v>
      </c>
      <c r="S219" s="78">
        <v>1.6999999999999999E-3</v>
      </c>
      <c r="T219" s="78">
        <v>1.1999999999999999E-3</v>
      </c>
      <c r="U219" s="78">
        <v>2.0000000000000001E-4</v>
      </c>
    </row>
    <row r="220" spans="2:21">
      <c r="B220" t="s">
        <v>850</v>
      </c>
      <c r="C220" t="s">
        <v>851</v>
      </c>
      <c r="D220" t="s">
        <v>100</v>
      </c>
      <c r="E220" t="s">
        <v>123</v>
      </c>
      <c r="F220" t="s">
        <v>649</v>
      </c>
      <c r="G220" t="s">
        <v>127</v>
      </c>
      <c r="H220" t="s">
        <v>607</v>
      </c>
      <c r="I220" t="s">
        <v>209</v>
      </c>
      <c r="J220"/>
      <c r="K220" s="77">
        <v>3.49</v>
      </c>
      <c r="L220" t="s">
        <v>102</v>
      </c>
      <c r="M220" s="78">
        <v>5.6500000000000002E-2</v>
      </c>
      <c r="N220" s="78">
        <v>6.25E-2</v>
      </c>
      <c r="O220" s="77">
        <v>1469472.08</v>
      </c>
      <c r="P220" s="77">
        <v>100.78</v>
      </c>
      <c r="Q220" s="77">
        <v>0</v>
      </c>
      <c r="R220" s="77">
        <v>1480.933962224</v>
      </c>
      <c r="S220" s="78">
        <v>3.3999999999999998E-3</v>
      </c>
      <c r="T220" s="78">
        <v>3.0999999999999999E-3</v>
      </c>
      <c r="U220" s="78">
        <v>5.9999999999999995E-4</v>
      </c>
    </row>
    <row r="221" spans="2:21">
      <c r="B221" t="s">
        <v>852</v>
      </c>
      <c r="C221" t="s">
        <v>853</v>
      </c>
      <c r="D221" t="s">
        <v>100</v>
      </c>
      <c r="E221" t="s">
        <v>123</v>
      </c>
      <c r="F221" t="s">
        <v>854</v>
      </c>
      <c r="G221" t="s">
        <v>379</v>
      </c>
      <c r="H221" t="s">
        <v>607</v>
      </c>
      <c r="I221" t="s">
        <v>209</v>
      </c>
      <c r="J221"/>
      <c r="K221" s="77">
        <v>0.99</v>
      </c>
      <c r="L221" t="s">
        <v>102</v>
      </c>
      <c r="M221" s="78">
        <v>5.8999999999999997E-2</v>
      </c>
      <c r="N221" s="78">
        <v>5.45E-2</v>
      </c>
      <c r="O221" s="77">
        <v>24448.42</v>
      </c>
      <c r="P221" s="77">
        <v>100.49</v>
      </c>
      <c r="Q221" s="77">
        <v>25.890889999999999</v>
      </c>
      <c r="R221" s="77">
        <v>50.459107258000003</v>
      </c>
      <c r="S221" s="78">
        <v>1E-4</v>
      </c>
      <c r="T221" s="78">
        <v>1E-4</v>
      </c>
      <c r="U221" s="78">
        <v>0</v>
      </c>
    </row>
    <row r="222" spans="2:21">
      <c r="B222" t="s">
        <v>855</v>
      </c>
      <c r="C222" t="s">
        <v>856</v>
      </c>
      <c r="D222" t="s">
        <v>100</v>
      </c>
      <c r="E222" t="s">
        <v>123</v>
      </c>
      <c r="F222" t="s">
        <v>854</v>
      </c>
      <c r="G222" t="s">
        <v>379</v>
      </c>
      <c r="H222" t="s">
        <v>607</v>
      </c>
      <c r="I222" t="s">
        <v>209</v>
      </c>
      <c r="J222"/>
      <c r="K222" s="77">
        <v>3.2</v>
      </c>
      <c r="L222" t="s">
        <v>102</v>
      </c>
      <c r="M222" s="78">
        <v>2.7E-2</v>
      </c>
      <c r="N222" s="78">
        <v>5.7000000000000002E-2</v>
      </c>
      <c r="O222" s="77">
        <v>0.41</v>
      </c>
      <c r="P222" s="77">
        <v>91.75</v>
      </c>
      <c r="Q222" s="77">
        <v>0</v>
      </c>
      <c r="R222" s="77">
        <v>3.7617500000000002E-4</v>
      </c>
      <c r="S222" s="78">
        <v>0</v>
      </c>
      <c r="T222" s="78">
        <v>0</v>
      </c>
      <c r="U222" s="78">
        <v>0</v>
      </c>
    </row>
    <row r="223" spans="2:21">
      <c r="B223" t="s">
        <v>857</v>
      </c>
      <c r="C223" t="s">
        <v>858</v>
      </c>
      <c r="D223" t="s">
        <v>100</v>
      </c>
      <c r="E223" t="s">
        <v>123</v>
      </c>
      <c r="F223" t="s">
        <v>859</v>
      </c>
      <c r="G223" t="s">
        <v>127</v>
      </c>
      <c r="H223" t="s">
        <v>607</v>
      </c>
      <c r="I223" t="s">
        <v>209</v>
      </c>
      <c r="J223"/>
      <c r="K223" s="77">
        <v>0.99</v>
      </c>
      <c r="L223" t="s">
        <v>102</v>
      </c>
      <c r="M223" s="78">
        <v>2.9499999999999998E-2</v>
      </c>
      <c r="N223" s="78">
        <v>4.6600000000000003E-2</v>
      </c>
      <c r="O223" s="77">
        <v>211268.49</v>
      </c>
      <c r="P223" s="77">
        <v>98.38</v>
      </c>
      <c r="Q223" s="77">
        <v>74.577569999999994</v>
      </c>
      <c r="R223" s="77">
        <v>282.42351046200002</v>
      </c>
      <c r="S223" s="78">
        <v>3.8999999999999998E-3</v>
      </c>
      <c r="T223" s="78">
        <v>5.9999999999999995E-4</v>
      </c>
      <c r="U223" s="78">
        <v>1E-4</v>
      </c>
    </row>
    <row r="224" spans="2:21">
      <c r="B224" t="s">
        <v>860</v>
      </c>
      <c r="C224" t="s">
        <v>861</v>
      </c>
      <c r="D224" t="s">
        <v>100</v>
      </c>
      <c r="E224" t="s">
        <v>123</v>
      </c>
      <c r="F224" t="s">
        <v>862</v>
      </c>
      <c r="G224" t="s">
        <v>613</v>
      </c>
      <c r="H224" t="s">
        <v>672</v>
      </c>
      <c r="I224" t="s">
        <v>150</v>
      </c>
      <c r="J224"/>
      <c r="K224" s="77">
        <v>2.1</v>
      </c>
      <c r="L224" t="s">
        <v>102</v>
      </c>
      <c r="M224" s="78">
        <v>2.9499999999999998E-2</v>
      </c>
      <c r="N224" s="78">
        <v>6.08E-2</v>
      </c>
      <c r="O224" s="77">
        <v>1319504.6399999999</v>
      </c>
      <c r="P224" s="77">
        <v>93.88</v>
      </c>
      <c r="Q224" s="77">
        <v>19.462689999999998</v>
      </c>
      <c r="R224" s="77">
        <v>1258.213646032</v>
      </c>
      <c r="S224" s="78">
        <v>3.3E-3</v>
      </c>
      <c r="T224" s="78">
        <v>2.7000000000000001E-3</v>
      </c>
      <c r="U224" s="78">
        <v>5.0000000000000001E-4</v>
      </c>
    </row>
    <row r="225" spans="2:21">
      <c r="B225" t="s">
        <v>863</v>
      </c>
      <c r="C225" t="s">
        <v>864</v>
      </c>
      <c r="D225" t="s">
        <v>100</v>
      </c>
      <c r="E225" t="s">
        <v>123</v>
      </c>
      <c r="F225" t="s">
        <v>862</v>
      </c>
      <c r="G225" t="s">
        <v>613</v>
      </c>
      <c r="H225" t="s">
        <v>672</v>
      </c>
      <c r="I225" t="s">
        <v>150</v>
      </c>
      <c r="J225"/>
      <c r="K225" s="77">
        <v>3.43</v>
      </c>
      <c r="L225" t="s">
        <v>102</v>
      </c>
      <c r="M225" s="78">
        <v>2.5499999999999998E-2</v>
      </c>
      <c r="N225" s="78">
        <v>0.06</v>
      </c>
      <c r="O225" s="77">
        <v>119508.17</v>
      </c>
      <c r="P225" s="77">
        <v>89.23</v>
      </c>
      <c r="Q225" s="77">
        <v>1.52373</v>
      </c>
      <c r="R225" s="77">
        <v>108.16087009100001</v>
      </c>
      <c r="S225" s="78">
        <v>2.0000000000000001E-4</v>
      </c>
      <c r="T225" s="78">
        <v>2.0000000000000001E-4</v>
      </c>
      <c r="U225" s="78">
        <v>0</v>
      </c>
    </row>
    <row r="226" spans="2:21">
      <c r="B226" t="s">
        <v>865</v>
      </c>
      <c r="C226" t="s">
        <v>866</v>
      </c>
      <c r="D226" t="s">
        <v>100</v>
      </c>
      <c r="E226" t="s">
        <v>123</v>
      </c>
      <c r="F226" t="s">
        <v>867</v>
      </c>
      <c r="G226" t="s">
        <v>716</v>
      </c>
      <c r="H226" t="s">
        <v>672</v>
      </c>
      <c r="I226" t="s">
        <v>150</v>
      </c>
      <c r="J226"/>
      <c r="K226" s="77">
        <v>2.39</v>
      </c>
      <c r="L226" t="s">
        <v>102</v>
      </c>
      <c r="M226" s="78">
        <v>3.4500000000000003E-2</v>
      </c>
      <c r="N226" s="78">
        <v>5.2499999999999998E-2</v>
      </c>
      <c r="O226" s="77">
        <v>681290.64</v>
      </c>
      <c r="P226" s="77">
        <v>97.08</v>
      </c>
      <c r="Q226" s="77">
        <v>0</v>
      </c>
      <c r="R226" s="77">
        <v>661.39695331200005</v>
      </c>
      <c r="S226" s="78">
        <v>1.6000000000000001E-3</v>
      </c>
      <c r="T226" s="78">
        <v>1.4E-3</v>
      </c>
      <c r="U226" s="78">
        <v>2.9999999999999997E-4</v>
      </c>
    </row>
    <row r="227" spans="2:21">
      <c r="B227" t="s">
        <v>868</v>
      </c>
      <c r="C227" t="s">
        <v>869</v>
      </c>
      <c r="D227" t="s">
        <v>100</v>
      </c>
      <c r="E227" t="s">
        <v>123</v>
      </c>
      <c r="F227" t="s">
        <v>867</v>
      </c>
      <c r="G227" t="s">
        <v>716</v>
      </c>
      <c r="H227" t="s">
        <v>672</v>
      </c>
      <c r="I227" t="s">
        <v>150</v>
      </c>
      <c r="J227"/>
      <c r="K227" s="77">
        <v>5.0599999999999996</v>
      </c>
      <c r="L227" t="s">
        <v>102</v>
      </c>
      <c r="M227" s="78">
        <v>7.4999999999999997E-3</v>
      </c>
      <c r="N227" s="78">
        <v>4.5199999999999997E-2</v>
      </c>
      <c r="O227" s="77">
        <v>1515261.83</v>
      </c>
      <c r="P227" s="77">
        <v>83.2</v>
      </c>
      <c r="Q227" s="77">
        <v>0</v>
      </c>
      <c r="R227" s="77">
        <v>1260.69784256</v>
      </c>
      <c r="S227" s="78">
        <v>2.8999999999999998E-3</v>
      </c>
      <c r="T227" s="78">
        <v>2.7000000000000001E-3</v>
      </c>
      <c r="U227" s="78">
        <v>5.0000000000000001E-4</v>
      </c>
    </row>
    <row r="228" spans="2:21">
      <c r="B228" t="s">
        <v>870</v>
      </c>
      <c r="C228" t="s">
        <v>871</v>
      </c>
      <c r="D228" t="s">
        <v>100</v>
      </c>
      <c r="E228" t="s">
        <v>123</v>
      </c>
      <c r="F228" t="s">
        <v>872</v>
      </c>
      <c r="G228" t="s">
        <v>716</v>
      </c>
      <c r="H228" t="s">
        <v>665</v>
      </c>
      <c r="I228" t="s">
        <v>209</v>
      </c>
      <c r="J228"/>
      <c r="K228" s="77">
        <v>3.26</v>
      </c>
      <c r="L228" t="s">
        <v>102</v>
      </c>
      <c r="M228" s="78">
        <v>2.0500000000000001E-2</v>
      </c>
      <c r="N228" s="78">
        <v>5.3199999999999997E-2</v>
      </c>
      <c r="O228" s="77">
        <v>21522.400000000001</v>
      </c>
      <c r="P228" s="77">
        <v>90.8</v>
      </c>
      <c r="Q228" s="77">
        <v>0</v>
      </c>
      <c r="R228" s="77">
        <v>19.542339200000001</v>
      </c>
      <c r="S228" s="78">
        <v>0</v>
      </c>
      <c r="T228" s="78">
        <v>0</v>
      </c>
      <c r="U228" s="78">
        <v>0</v>
      </c>
    </row>
    <row r="229" spans="2:21">
      <c r="B229" t="s">
        <v>873</v>
      </c>
      <c r="C229" t="s">
        <v>874</v>
      </c>
      <c r="D229" t="s">
        <v>100</v>
      </c>
      <c r="E229" t="s">
        <v>123</v>
      </c>
      <c r="F229" t="s">
        <v>872</v>
      </c>
      <c r="G229" t="s">
        <v>716</v>
      </c>
      <c r="H229" t="s">
        <v>665</v>
      </c>
      <c r="I229" t="s">
        <v>209</v>
      </c>
      <c r="J229"/>
      <c r="K229" s="77">
        <v>4.0599999999999996</v>
      </c>
      <c r="L229" t="s">
        <v>102</v>
      </c>
      <c r="M229" s="78">
        <v>2.5000000000000001E-3</v>
      </c>
      <c r="N229" s="78">
        <v>5.4800000000000001E-2</v>
      </c>
      <c r="O229" s="77">
        <v>893575.82</v>
      </c>
      <c r="P229" s="77">
        <v>81.400000000000006</v>
      </c>
      <c r="Q229" s="77">
        <v>0</v>
      </c>
      <c r="R229" s="77">
        <v>727.37071748000005</v>
      </c>
      <c r="S229" s="78">
        <v>1.6000000000000001E-3</v>
      </c>
      <c r="T229" s="78">
        <v>1.5E-3</v>
      </c>
      <c r="U229" s="78">
        <v>2.9999999999999997E-4</v>
      </c>
    </row>
    <row r="230" spans="2:21">
      <c r="B230" t="s">
        <v>875</v>
      </c>
      <c r="C230" t="s">
        <v>876</v>
      </c>
      <c r="D230" t="s">
        <v>100</v>
      </c>
      <c r="E230" t="s">
        <v>123</v>
      </c>
      <c r="F230" t="s">
        <v>877</v>
      </c>
      <c r="G230" t="s">
        <v>613</v>
      </c>
      <c r="H230" t="s">
        <v>672</v>
      </c>
      <c r="I230" t="s">
        <v>150</v>
      </c>
      <c r="J230"/>
      <c r="K230" s="77">
        <v>2.83</v>
      </c>
      <c r="L230" t="s">
        <v>102</v>
      </c>
      <c r="M230" s="78">
        <v>2.4E-2</v>
      </c>
      <c r="N230" s="78">
        <v>5.8099999999999999E-2</v>
      </c>
      <c r="O230" s="77">
        <v>0.56999999999999995</v>
      </c>
      <c r="P230" s="77">
        <v>91.67</v>
      </c>
      <c r="Q230" s="77">
        <v>0</v>
      </c>
      <c r="R230" s="77">
        <v>5.2251900000000004E-4</v>
      </c>
      <c r="S230" s="78">
        <v>0</v>
      </c>
      <c r="T230" s="78">
        <v>0</v>
      </c>
      <c r="U230" s="78">
        <v>0</v>
      </c>
    </row>
    <row r="231" spans="2:21">
      <c r="B231" t="s">
        <v>878</v>
      </c>
      <c r="C231" t="s">
        <v>879</v>
      </c>
      <c r="D231" t="s">
        <v>100</v>
      </c>
      <c r="E231" t="s">
        <v>123</v>
      </c>
      <c r="F231" t="s">
        <v>668</v>
      </c>
      <c r="G231" t="s">
        <v>132</v>
      </c>
      <c r="H231" t="s">
        <v>665</v>
      </c>
      <c r="I231" t="s">
        <v>209</v>
      </c>
      <c r="J231"/>
      <c r="K231" s="77">
        <v>1.48</v>
      </c>
      <c r="L231" t="s">
        <v>102</v>
      </c>
      <c r="M231" s="78">
        <v>4.1399999999999999E-2</v>
      </c>
      <c r="N231" s="78">
        <v>5.4100000000000002E-2</v>
      </c>
      <c r="O231" s="77">
        <v>57325.82</v>
      </c>
      <c r="P231" s="77">
        <v>98.21</v>
      </c>
      <c r="Q231" s="77">
        <v>30.442869999999999</v>
      </c>
      <c r="R231" s="77">
        <v>86.742557821999995</v>
      </c>
      <c r="S231" s="78">
        <v>2.9999999999999997E-4</v>
      </c>
      <c r="T231" s="78">
        <v>2.0000000000000001E-4</v>
      </c>
      <c r="U231" s="78">
        <v>0</v>
      </c>
    </row>
    <row r="232" spans="2:21">
      <c r="B232" t="s">
        <v>880</v>
      </c>
      <c r="C232" t="s">
        <v>881</v>
      </c>
      <c r="D232" t="s">
        <v>100</v>
      </c>
      <c r="E232" t="s">
        <v>123</v>
      </c>
      <c r="F232" t="s">
        <v>668</v>
      </c>
      <c r="G232" t="s">
        <v>132</v>
      </c>
      <c r="H232" t="s">
        <v>665</v>
      </c>
      <c r="I232" t="s">
        <v>209</v>
      </c>
      <c r="J232"/>
      <c r="K232" s="77">
        <v>2.0299999999999998</v>
      </c>
      <c r="L232" t="s">
        <v>102</v>
      </c>
      <c r="M232" s="78">
        <v>3.5499999999999997E-2</v>
      </c>
      <c r="N232" s="78">
        <v>5.6099999999999997E-2</v>
      </c>
      <c r="O232" s="77">
        <v>509939.26</v>
      </c>
      <c r="P232" s="77">
        <v>96.08</v>
      </c>
      <c r="Q232" s="77">
        <v>150.59433999999999</v>
      </c>
      <c r="R232" s="77">
        <v>640.54398100799995</v>
      </c>
      <c r="S232" s="78">
        <v>1.2999999999999999E-3</v>
      </c>
      <c r="T232" s="78">
        <v>1.2999999999999999E-3</v>
      </c>
      <c r="U232" s="78">
        <v>2.0000000000000001E-4</v>
      </c>
    </row>
    <row r="233" spans="2:21">
      <c r="B233" t="s">
        <v>882</v>
      </c>
      <c r="C233" t="s">
        <v>883</v>
      </c>
      <c r="D233" t="s">
        <v>100</v>
      </c>
      <c r="E233" t="s">
        <v>123</v>
      </c>
      <c r="F233" t="s">
        <v>668</v>
      </c>
      <c r="G233" t="s">
        <v>132</v>
      </c>
      <c r="H233" t="s">
        <v>665</v>
      </c>
      <c r="I233" t="s">
        <v>209</v>
      </c>
      <c r="J233"/>
      <c r="K233" s="77">
        <v>2.5299999999999998</v>
      </c>
      <c r="L233" t="s">
        <v>102</v>
      </c>
      <c r="M233" s="78">
        <v>2.5000000000000001E-2</v>
      </c>
      <c r="N233" s="78">
        <v>5.5800000000000002E-2</v>
      </c>
      <c r="O233" s="77">
        <v>2197551.16</v>
      </c>
      <c r="P233" s="77">
        <v>93.8</v>
      </c>
      <c r="Q233" s="77">
        <v>0</v>
      </c>
      <c r="R233" s="77">
        <v>2061.30298808</v>
      </c>
      <c r="S233" s="78">
        <v>1.9E-3</v>
      </c>
      <c r="T233" s="78">
        <v>4.3E-3</v>
      </c>
      <c r="U233" s="78">
        <v>8.0000000000000004E-4</v>
      </c>
    </row>
    <row r="234" spans="2:21">
      <c r="B234" t="s">
        <v>884</v>
      </c>
      <c r="C234" t="s">
        <v>885</v>
      </c>
      <c r="D234" t="s">
        <v>100</v>
      </c>
      <c r="E234" t="s">
        <v>123</v>
      </c>
      <c r="F234" t="s">
        <v>668</v>
      </c>
      <c r="G234" t="s">
        <v>132</v>
      </c>
      <c r="H234" t="s">
        <v>665</v>
      </c>
      <c r="I234" t="s">
        <v>209</v>
      </c>
      <c r="J234"/>
      <c r="K234" s="77">
        <v>4.32</v>
      </c>
      <c r="L234" t="s">
        <v>102</v>
      </c>
      <c r="M234" s="78">
        <v>4.7300000000000002E-2</v>
      </c>
      <c r="N234" s="78">
        <v>5.79E-2</v>
      </c>
      <c r="O234" s="77">
        <v>1027222.01</v>
      </c>
      <c r="P234" s="77">
        <v>95.85</v>
      </c>
      <c r="Q234" s="77">
        <v>24.42877</v>
      </c>
      <c r="R234" s="77">
        <v>1009.021066585</v>
      </c>
      <c r="S234" s="78">
        <v>2.5999999999999999E-3</v>
      </c>
      <c r="T234" s="78">
        <v>2.0999999999999999E-3</v>
      </c>
      <c r="U234" s="78">
        <v>4.0000000000000002E-4</v>
      </c>
    </row>
    <row r="235" spans="2:21">
      <c r="B235" t="s">
        <v>886</v>
      </c>
      <c r="C235" t="s">
        <v>887</v>
      </c>
      <c r="D235" t="s">
        <v>100</v>
      </c>
      <c r="E235" t="s">
        <v>123</v>
      </c>
      <c r="F235" t="s">
        <v>888</v>
      </c>
      <c r="G235" t="s">
        <v>483</v>
      </c>
      <c r="H235" t="s">
        <v>672</v>
      </c>
      <c r="I235" t="s">
        <v>150</v>
      </c>
      <c r="J235"/>
      <c r="K235" s="77">
        <v>2.2999999999999998</v>
      </c>
      <c r="L235" t="s">
        <v>102</v>
      </c>
      <c r="M235" s="78">
        <v>3.27E-2</v>
      </c>
      <c r="N235" s="78">
        <v>5.2400000000000002E-2</v>
      </c>
      <c r="O235" s="77">
        <v>541133.94999999995</v>
      </c>
      <c r="P235" s="77">
        <v>96.17</v>
      </c>
      <c r="Q235" s="77">
        <v>0</v>
      </c>
      <c r="R235" s="77">
        <v>520.40851971500001</v>
      </c>
      <c r="S235" s="78">
        <v>1.6999999999999999E-3</v>
      </c>
      <c r="T235" s="78">
        <v>1.1000000000000001E-3</v>
      </c>
      <c r="U235" s="78">
        <v>2.0000000000000001E-4</v>
      </c>
    </row>
    <row r="236" spans="2:21">
      <c r="B236" t="s">
        <v>889</v>
      </c>
      <c r="C236" t="s">
        <v>890</v>
      </c>
      <c r="D236" t="s">
        <v>100</v>
      </c>
      <c r="E236" t="s">
        <v>123</v>
      </c>
      <c r="F236" t="s">
        <v>681</v>
      </c>
      <c r="G236" t="s">
        <v>613</v>
      </c>
      <c r="H236" t="s">
        <v>665</v>
      </c>
      <c r="I236" t="s">
        <v>209</v>
      </c>
      <c r="J236"/>
      <c r="K236" s="77">
        <v>2.5099999999999998</v>
      </c>
      <c r="L236" t="s">
        <v>102</v>
      </c>
      <c r="M236" s="78">
        <v>4.2999999999999997E-2</v>
      </c>
      <c r="N236" s="78">
        <v>6.0699999999999997E-2</v>
      </c>
      <c r="O236" s="77">
        <v>1026465.71</v>
      </c>
      <c r="P236" s="77">
        <v>97.81</v>
      </c>
      <c r="Q236" s="77">
        <v>0</v>
      </c>
      <c r="R236" s="77">
        <v>1003.986110951</v>
      </c>
      <c r="S236" s="78">
        <v>8.0000000000000004E-4</v>
      </c>
      <c r="T236" s="78">
        <v>2.0999999999999999E-3</v>
      </c>
      <c r="U236" s="78">
        <v>4.0000000000000002E-4</v>
      </c>
    </row>
    <row r="237" spans="2:21">
      <c r="B237" t="s">
        <v>891</v>
      </c>
      <c r="C237" t="s">
        <v>892</v>
      </c>
      <c r="D237" t="s">
        <v>100</v>
      </c>
      <c r="E237" t="s">
        <v>123</v>
      </c>
      <c r="F237" t="s">
        <v>893</v>
      </c>
      <c r="G237" t="s">
        <v>664</v>
      </c>
      <c r="H237" t="s">
        <v>672</v>
      </c>
      <c r="I237" t="s">
        <v>150</v>
      </c>
      <c r="J237"/>
      <c r="K237" s="77">
        <v>1.08</v>
      </c>
      <c r="L237" t="s">
        <v>102</v>
      </c>
      <c r="M237" s="78">
        <v>3.5000000000000003E-2</v>
      </c>
      <c r="N237" s="78">
        <v>5.96E-2</v>
      </c>
      <c r="O237" s="77">
        <v>596184.22</v>
      </c>
      <c r="P237" s="77">
        <v>98.76</v>
      </c>
      <c r="Q237" s="77">
        <v>0</v>
      </c>
      <c r="R237" s="77">
        <v>588.79153567200001</v>
      </c>
      <c r="S237" s="78">
        <v>2.5000000000000001E-3</v>
      </c>
      <c r="T237" s="78">
        <v>1.1999999999999999E-3</v>
      </c>
      <c r="U237" s="78">
        <v>2.0000000000000001E-4</v>
      </c>
    </row>
    <row r="238" spans="2:21">
      <c r="B238" t="s">
        <v>894</v>
      </c>
      <c r="C238" t="s">
        <v>895</v>
      </c>
      <c r="D238" t="s">
        <v>100</v>
      </c>
      <c r="E238" t="s">
        <v>123</v>
      </c>
      <c r="F238" t="s">
        <v>893</v>
      </c>
      <c r="G238" t="s">
        <v>664</v>
      </c>
      <c r="H238" t="s">
        <v>672</v>
      </c>
      <c r="I238" t="s">
        <v>150</v>
      </c>
      <c r="J238"/>
      <c r="K238" s="77">
        <v>2.17</v>
      </c>
      <c r="L238" t="s">
        <v>102</v>
      </c>
      <c r="M238" s="78">
        <v>4.99E-2</v>
      </c>
      <c r="N238" s="78">
        <v>5.62E-2</v>
      </c>
      <c r="O238" s="77">
        <v>347257.76</v>
      </c>
      <c r="P238" s="77">
        <v>100.04</v>
      </c>
      <c r="Q238" s="77">
        <v>0</v>
      </c>
      <c r="R238" s="77">
        <v>347.39666310400003</v>
      </c>
      <c r="S238" s="78">
        <v>1.6000000000000001E-3</v>
      </c>
      <c r="T238" s="78">
        <v>6.9999999999999999E-4</v>
      </c>
      <c r="U238" s="78">
        <v>1E-4</v>
      </c>
    </row>
    <row r="239" spans="2:21">
      <c r="B239" t="s">
        <v>896</v>
      </c>
      <c r="C239" t="s">
        <v>897</v>
      </c>
      <c r="D239" t="s">
        <v>100</v>
      </c>
      <c r="E239" t="s">
        <v>123</v>
      </c>
      <c r="F239" t="s">
        <v>893</v>
      </c>
      <c r="G239" t="s">
        <v>664</v>
      </c>
      <c r="H239" t="s">
        <v>672</v>
      </c>
      <c r="I239" t="s">
        <v>150</v>
      </c>
      <c r="J239"/>
      <c r="K239" s="77">
        <v>2.41</v>
      </c>
      <c r="L239" t="s">
        <v>102</v>
      </c>
      <c r="M239" s="78">
        <v>2.6499999999999999E-2</v>
      </c>
      <c r="N239" s="78">
        <v>6.4399999999999999E-2</v>
      </c>
      <c r="O239" s="77">
        <v>456305.64</v>
      </c>
      <c r="P239" s="77">
        <v>92.35</v>
      </c>
      <c r="Q239" s="77">
        <v>0</v>
      </c>
      <c r="R239" s="77">
        <v>421.39825853999997</v>
      </c>
      <c r="S239" s="78">
        <v>5.9999999999999995E-4</v>
      </c>
      <c r="T239" s="78">
        <v>8.9999999999999998E-4</v>
      </c>
      <c r="U239" s="78">
        <v>2.0000000000000001E-4</v>
      </c>
    </row>
    <row r="240" spans="2:21">
      <c r="B240" t="s">
        <v>898</v>
      </c>
      <c r="C240" t="s">
        <v>899</v>
      </c>
      <c r="D240" t="s">
        <v>100</v>
      </c>
      <c r="E240" t="s">
        <v>123</v>
      </c>
      <c r="F240" t="s">
        <v>900</v>
      </c>
      <c r="G240" t="s">
        <v>613</v>
      </c>
      <c r="H240" t="s">
        <v>665</v>
      </c>
      <c r="I240" t="s">
        <v>209</v>
      </c>
      <c r="J240"/>
      <c r="K240" s="77">
        <v>3.92</v>
      </c>
      <c r="L240" t="s">
        <v>102</v>
      </c>
      <c r="M240" s="78">
        <v>5.3400000000000003E-2</v>
      </c>
      <c r="N240" s="78">
        <v>6.0999999999999999E-2</v>
      </c>
      <c r="O240" s="77">
        <v>1477514.19</v>
      </c>
      <c r="P240" s="77">
        <v>97.88</v>
      </c>
      <c r="Q240" s="77">
        <v>0</v>
      </c>
      <c r="R240" s="77">
        <v>1446.190889172</v>
      </c>
      <c r="S240" s="78">
        <v>3.7000000000000002E-3</v>
      </c>
      <c r="T240" s="78">
        <v>3.0000000000000001E-3</v>
      </c>
      <c r="U240" s="78">
        <v>5.9999999999999995E-4</v>
      </c>
    </row>
    <row r="241" spans="2:21">
      <c r="B241" t="s">
        <v>901</v>
      </c>
      <c r="C241" t="s">
        <v>902</v>
      </c>
      <c r="D241" t="s">
        <v>100</v>
      </c>
      <c r="E241" t="s">
        <v>123</v>
      </c>
      <c r="F241" t="s">
        <v>690</v>
      </c>
      <c r="G241" t="s">
        <v>379</v>
      </c>
      <c r="H241" t="s">
        <v>691</v>
      </c>
      <c r="I241" t="s">
        <v>209</v>
      </c>
      <c r="J241"/>
      <c r="K241" s="77">
        <v>3.97</v>
      </c>
      <c r="L241" t="s">
        <v>102</v>
      </c>
      <c r="M241" s="78">
        <v>2.5000000000000001E-2</v>
      </c>
      <c r="N241" s="78">
        <v>5.9700000000000003E-2</v>
      </c>
      <c r="O241" s="77">
        <v>214657.9</v>
      </c>
      <c r="P241" s="77">
        <v>88.16</v>
      </c>
      <c r="Q241" s="77">
        <v>0</v>
      </c>
      <c r="R241" s="77">
        <v>189.24240463999999</v>
      </c>
      <c r="S241" s="78">
        <v>2.9999999999999997E-4</v>
      </c>
      <c r="T241" s="78">
        <v>4.0000000000000002E-4</v>
      </c>
      <c r="U241" s="78">
        <v>1E-4</v>
      </c>
    </row>
    <row r="242" spans="2:21">
      <c r="B242" t="s">
        <v>903</v>
      </c>
      <c r="C242" t="s">
        <v>904</v>
      </c>
      <c r="D242" t="s">
        <v>100</v>
      </c>
      <c r="E242" t="s">
        <v>123</v>
      </c>
      <c r="F242" t="s">
        <v>700</v>
      </c>
      <c r="G242" t="s">
        <v>905</v>
      </c>
      <c r="H242" t="s">
        <v>701</v>
      </c>
      <c r="I242" t="s">
        <v>150</v>
      </c>
      <c r="J242"/>
      <c r="K242" s="77">
        <v>1.91</v>
      </c>
      <c r="L242" t="s">
        <v>102</v>
      </c>
      <c r="M242" s="78">
        <v>3.7499999999999999E-2</v>
      </c>
      <c r="N242" s="78">
        <v>5.8200000000000002E-2</v>
      </c>
      <c r="O242" s="77">
        <v>552446.62</v>
      </c>
      <c r="P242" s="77">
        <v>96.32</v>
      </c>
      <c r="Q242" s="77">
        <v>90.714309999999998</v>
      </c>
      <c r="R242" s="77">
        <v>622.83089438399998</v>
      </c>
      <c r="S242" s="78">
        <v>1.5E-3</v>
      </c>
      <c r="T242" s="78">
        <v>1.2999999999999999E-3</v>
      </c>
      <c r="U242" s="78">
        <v>2.0000000000000001E-4</v>
      </c>
    </row>
    <row r="243" spans="2:21">
      <c r="B243" t="s">
        <v>906</v>
      </c>
      <c r="C243" t="s">
        <v>907</v>
      </c>
      <c r="D243" t="s">
        <v>100</v>
      </c>
      <c r="E243" t="s">
        <v>123</v>
      </c>
      <c r="F243" t="s">
        <v>700</v>
      </c>
      <c r="G243" t="s">
        <v>905</v>
      </c>
      <c r="H243" t="s">
        <v>701</v>
      </c>
      <c r="I243" t="s">
        <v>150</v>
      </c>
      <c r="J243"/>
      <c r="K243" s="77">
        <v>3.67</v>
      </c>
      <c r="L243" t="s">
        <v>102</v>
      </c>
      <c r="M243" s="78">
        <v>2.6599999999999999E-2</v>
      </c>
      <c r="N243" s="78">
        <v>6.9000000000000006E-2</v>
      </c>
      <c r="O243" s="77">
        <v>3410788.53</v>
      </c>
      <c r="P243" s="77">
        <v>86.57</v>
      </c>
      <c r="Q243" s="77">
        <v>0</v>
      </c>
      <c r="R243" s="77">
        <v>2952.7196304210001</v>
      </c>
      <c r="S243" s="78">
        <v>4.1000000000000003E-3</v>
      </c>
      <c r="T243" s="78">
        <v>6.1999999999999998E-3</v>
      </c>
      <c r="U243" s="78">
        <v>1.1000000000000001E-3</v>
      </c>
    </row>
    <row r="244" spans="2:21">
      <c r="B244" t="s">
        <v>908</v>
      </c>
      <c r="C244" t="s">
        <v>909</v>
      </c>
      <c r="D244" t="s">
        <v>100</v>
      </c>
      <c r="E244" t="s">
        <v>123</v>
      </c>
      <c r="F244" t="s">
        <v>910</v>
      </c>
      <c r="G244" t="s">
        <v>613</v>
      </c>
      <c r="H244" t="s">
        <v>701</v>
      </c>
      <c r="I244" t="s">
        <v>150</v>
      </c>
      <c r="J244"/>
      <c r="K244" s="77">
        <v>3.37</v>
      </c>
      <c r="L244" t="s">
        <v>102</v>
      </c>
      <c r="M244" s="78">
        <v>4.53E-2</v>
      </c>
      <c r="N244" s="78">
        <v>6.1499999999999999E-2</v>
      </c>
      <c r="O244" s="77">
        <v>2856772.4</v>
      </c>
      <c r="P244" s="77">
        <v>95.06</v>
      </c>
      <c r="Q244" s="77">
        <v>64.7059</v>
      </c>
      <c r="R244" s="77">
        <v>2780.35374344</v>
      </c>
      <c r="S244" s="78">
        <v>4.1000000000000003E-3</v>
      </c>
      <c r="T244" s="78">
        <v>5.8999999999999999E-3</v>
      </c>
      <c r="U244" s="78">
        <v>1.1000000000000001E-3</v>
      </c>
    </row>
    <row r="245" spans="2:21">
      <c r="B245" t="s">
        <v>911</v>
      </c>
      <c r="C245" t="s">
        <v>912</v>
      </c>
      <c r="D245" t="s">
        <v>100</v>
      </c>
      <c r="E245" t="s">
        <v>123</v>
      </c>
      <c r="F245" t="s">
        <v>913</v>
      </c>
      <c r="G245" t="s">
        <v>613</v>
      </c>
      <c r="H245" t="s">
        <v>701</v>
      </c>
      <c r="I245" t="s">
        <v>150</v>
      </c>
      <c r="J245"/>
      <c r="K245" s="77">
        <v>3.42</v>
      </c>
      <c r="L245" t="s">
        <v>102</v>
      </c>
      <c r="M245" s="78">
        <v>2.5000000000000001E-2</v>
      </c>
      <c r="N245" s="78">
        <v>6.3500000000000001E-2</v>
      </c>
      <c r="O245" s="77">
        <v>1022030.1</v>
      </c>
      <c r="P245" s="77">
        <v>88.04</v>
      </c>
      <c r="Q245" s="77">
        <v>12.77538</v>
      </c>
      <c r="R245" s="77">
        <v>912.57068003999996</v>
      </c>
      <c r="S245" s="78">
        <v>4.7999999999999996E-3</v>
      </c>
      <c r="T245" s="78">
        <v>1.9E-3</v>
      </c>
      <c r="U245" s="78">
        <v>2.9999999999999997E-4</v>
      </c>
    </row>
    <row r="246" spans="2:21">
      <c r="B246" t="s">
        <v>914</v>
      </c>
      <c r="C246" t="s">
        <v>915</v>
      </c>
      <c r="D246" t="s">
        <v>100</v>
      </c>
      <c r="E246" t="s">
        <v>123</v>
      </c>
      <c r="F246" t="s">
        <v>867</v>
      </c>
      <c r="G246" t="s">
        <v>716</v>
      </c>
      <c r="H246" t="s">
        <v>213</v>
      </c>
      <c r="I246" t="s">
        <v>214</v>
      </c>
      <c r="J246"/>
      <c r="K246" s="77">
        <v>1.47</v>
      </c>
      <c r="L246" t="s">
        <v>102</v>
      </c>
      <c r="M246" s="78">
        <v>4.2500000000000003E-2</v>
      </c>
      <c r="N246" s="78">
        <v>4.7500000000000001E-2</v>
      </c>
      <c r="O246" s="77">
        <v>86460.66</v>
      </c>
      <c r="P246" s="77">
        <v>100.73</v>
      </c>
      <c r="Q246" s="77">
        <v>0</v>
      </c>
      <c r="R246" s="77">
        <v>87.091822817999997</v>
      </c>
      <c r="S246" s="78">
        <v>8.9999999999999998E-4</v>
      </c>
      <c r="T246" s="78">
        <v>2.0000000000000001E-4</v>
      </c>
      <c r="U246" s="78">
        <v>0</v>
      </c>
    </row>
    <row r="247" spans="2:21">
      <c r="B247" t="s">
        <v>916</v>
      </c>
      <c r="C247" t="s">
        <v>917</v>
      </c>
      <c r="D247" t="s">
        <v>100</v>
      </c>
      <c r="E247" t="s">
        <v>123</v>
      </c>
      <c r="F247" t="s">
        <v>918</v>
      </c>
      <c r="G247" t="s">
        <v>716</v>
      </c>
      <c r="H247" t="s">
        <v>213</v>
      </c>
      <c r="I247" t="s">
        <v>214</v>
      </c>
      <c r="J247"/>
      <c r="K247" s="77">
        <v>3.73</v>
      </c>
      <c r="L247" t="s">
        <v>102</v>
      </c>
      <c r="M247" s="78">
        <v>6.0499999999999998E-2</v>
      </c>
      <c r="N247" s="78">
        <v>6.0299999999999999E-2</v>
      </c>
      <c r="O247" s="77">
        <v>931621.32</v>
      </c>
      <c r="P247" s="77">
        <v>101.87</v>
      </c>
      <c r="Q247" s="77">
        <v>0</v>
      </c>
      <c r="R247" s="77">
        <v>949.04263868400005</v>
      </c>
      <c r="S247" s="78">
        <v>4.1999999999999997E-3</v>
      </c>
      <c r="T247" s="78">
        <v>2E-3</v>
      </c>
      <c r="U247" s="78">
        <v>4.0000000000000002E-4</v>
      </c>
    </row>
    <row r="248" spans="2:21">
      <c r="B248" t="s">
        <v>919</v>
      </c>
      <c r="C248" t="s">
        <v>920</v>
      </c>
      <c r="D248" t="s">
        <v>100</v>
      </c>
      <c r="E248" t="s">
        <v>123</v>
      </c>
      <c r="F248" t="s">
        <v>918</v>
      </c>
      <c r="G248" t="s">
        <v>716</v>
      </c>
      <c r="H248" t="s">
        <v>213</v>
      </c>
      <c r="I248" t="s">
        <v>214</v>
      </c>
      <c r="J248"/>
      <c r="K248" s="77">
        <v>1.46</v>
      </c>
      <c r="L248" t="s">
        <v>102</v>
      </c>
      <c r="M248" s="78">
        <v>3.5499999999999997E-2</v>
      </c>
      <c r="N248" s="78">
        <v>6.9699999999999998E-2</v>
      </c>
      <c r="O248" s="77">
        <v>185596.38</v>
      </c>
      <c r="P248" s="77">
        <v>95.38</v>
      </c>
      <c r="Q248" s="77">
        <v>50.517020000000002</v>
      </c>
      <c r="R248" s="77">
        <v>227.53884724400001</v>
      </c>
      <c r="S248" s="78">
        <v>5.9999999999999995E-4</v>
      </c>
      <c r="T248" s="78">
        <v>5.0000000000000001E-4</v>
      </c>
      <c r="U248" s="78">
        <v>1E-4</v>
      </c>
    </row>
    <row r="249" spans="2:21">
      <c r="B249" t="s">
        <v>921</v>
      </c>
      <c r="C249" t="s">
        <v>922</v>
      </c>
      <c r="D249" t="s">
        <v>100</v>
      </c>
      <c r="E249" t="s">
        <v>123</v>
      </c>
      <c r="F249" t="s">
        <v>923</v>
      </c>
      <c r="G249" t="s">
        <v>365</v>
      </c>
      <c r="H249" t="s">
        <v>213</v>
      </c>
      <c r="I249" t="s">
        <v>214</v>
      </c>
      <c r="J249"/>
      <c r="K249" s="77">
        <v>2.48</v>
      </c>
      <c r="L249" t="s">
        <v>102</v>
      </c>
      <c r="M249" s="78">
        <v>0.01</v>
      </c>
      <c r="N249" s="78">
        <v>6.7299999999999999E-2</v>
      </c>
      <c r="O249" s="77">
        <v>286659</v>
      </c>
      <c r="P249" s="77">
        <v>87.2</v>
      </c>
      <c r="Q249" s="77">
        <v>1.4333</v>
      </c>
      <c r="R249" s="77">
        <v>251.39994799999999</v>
      </c>
      <c r="S249" s="78">
        <v>1.6000000000000001E-3</v>
      </c>
      <c r="T249" s="78">
        <v>5.0000000000000001E-4</v>
      </c>
      <c r="U249" s="78">
        <v>1E-4</v>
      </c>
    </row>
    <row r="250" spans="2:21">
      <c r="B250" s="84" t="s">
        <v>342</v>
      </c>
      <c r="C250" s="16"/>
      <c r="D250" s="16"/>
      <c r="E250" s="16"/>
      <c r="F250" s="16"/>
      <c r="K250" s="85">
        <v>3.68</v>
      </c>
      <c r="N250" s="86">
        <v>7.8299999999999995E-2</v>
      </c>
      <c r="O250" s="85">
        <v>5568349.5199999996</v>
      </c>
      <c r="Q250" s="85">
        <v>161.90824000000001</v>
      </c>
      <c r="R250" s="85">
        <v>5521.2472930260001</v>
      </c>
      <c r="T250" s="86">
        <v>1.1599999999999999E-2</v>
      </c>
      <c r="U250" s="86">
        <v>2.0999999999999999E-3</v>
      </c>
    </row>
    <row r="251" spans="2:21">
      <c r="B251" t="s">
        <v>924</v>
      </c>
      <c r="C251" t="s">
        <v>925</v>
      </c>
      <c r="D251" t="s">
        <v>100</v>
      </c>
      <c r="E251" t="s">
        <v>123</v>
      </c>
      <c r="F251" t="s">
        <v>753</v>
      </c>
      <c r="G251" t="s">
        <v>754</v>
      </c>
      <c r="H251" t="s">
        <v>412</v>
      </c>
      <c r="I251" t="s">
        <v>209</v>
      </c>
      <c r="J251"/>
      <c r="K251" s="77">
        <v>3.89</v>
      </c>
      <c r="L251" t="s">
        <v>102</v>
      </c>
      <c r="M251" s="78">
        <v>3.7699999999999997E-2</v>
      </c>
      <c r="N251" s="78">
        <v>6.8099999999999994E-2</v>
      </c>
      <c r="O251" s="77">
        <v>0.06</v>
      </c>
      <c r="P251" s="77">
        <v>97.67</v>
      </c>
      <c r="Q251" s="77">
        <v>0</v>
      </c>
      <c r="R251" s="77">
        <v>5.8601999999999999E-5</v>
      </c>
      <c r="S251" s="78">
        <v>0</v>
      </c>
      <c r="T251" s="78">
        <v>0</v>
      </c>
      <c r="U251" s="78">
        <v>0</v>
      </c>
    </row>
    <row r="252" spans="2:21">
      <c r="B252" t="s">
        <v>926</v>
      </c>
      <c r="C252" t="s">
        <v>927</v>
      </c>
      <c r="D252" t="s">
        <v>100</v>
      </c>
      <c r="E252" t="s">
        <v>123</v>
      </c>
      <c r="F252" t="s">
        <v>753</v>
      </c>
      <c r="G252" t="s">
        <v>754</v>
      </c>
      <c r="H252" t="s">
        <v>412</v>
      </c>
      <c r="I252" t="s">
        <v>209</v>
      </c>
      <c r="J252"/>
      <c r="K252" s="77">
        <v>1.23</v>
      </c>
      <c r="L252" t="s">
        <v>102</v>
      </c>
      <c r="M252" s="78">
        <v>3.49E-2</v>
      </c>
      <c r="N252" s="78">
        <v>6.6699999999999995E-2</v>
      </c>
      <c r="O252" s="77">
        <v>0.04</v>
      </c>
      <c r="P252" s="77">
        <v>99.45</v>
      </c>
      <c r="Q252" s="77">
        <v>0</v>
      </c>
      <c r="R252" s="77">
        <v>3.9780000000000002E-5</v>
      </c>
      <c r="S252" s="78">
        <v>0</v>
      </c>
      <c r="T252" s="78">
        <v>0</v>
      </c>
      <c r="U252" s="78">
        <v>0</v>
      </c>
    </row>
    <row r="253" spans="2:21">
      <c r="B253" t="s">
        <v>928</v>
      </c>
      <c r="C253" t="s">
        <v>929</v>
      </c>
      <c r="D253" t="s">
        <v>100</v>
      </c>
      <c r="E253" t="s">
        <v>123</v>
      </c>
      <c r="F253" t="s">
        <v>930</v>
      </c>
      <c r="G253" t="s">
        <v>743</v>
      </c>
      <c r="H253" t="s">
        <v>412</v>
      </c>
      <c r="I253" t="s">
        <v>209</v>
      </c>
      <c r="J253"/>
      <c r="K253" s="77">
        <v>3.28</v>
      </c>
      <c r="L253" t="s">
        <v>102</v>
      </c>
      <c r="M253" s="78">
        <v>2.12E-2</v>
      </c>
      <c r="N253" s="78">
        <v>5.0200000000000002E-2</v>
      </c>
      <c r="O253" s="77">
        <v>733202.5</v>
      </c>
      <c r="P253" s="77">
        <v>102.95</v>
      </c>
      <c r="Q253" s="77">
        <v>145.38507999999999</v>
      </c>
      <c r="R253" s="77">
        <v>900.21705374999999</v>
      </c>
      <c r="S253" s="78">
        <v>4.8999999999999998E-3</v>
      </c>
      <c r="T253" s="78">
        <v>1.9E-3</v>
      </c>
      <c r="U253" s="78">
        <v>2.9999999999999997E-4</v>
      </c>
    </row>
    <row r="254" spans="2:21">
      <c r="B254" t="s">
        <v>931</v>
      </c>
      <c r="C254" t="s">
        <v>932</v>
      </c>
      <c r="D254" t="s">
        <v>100</v>
      </c>
      <c r="E254" t="s">
        <v>123</v>
      </c>
      <c r="F254" t="s">
        <v>933</v>
      </c>
      <c r="G254" t="s">
        <v>743</v>
      </c>
      <c r="H254" t="s">
        <v>412</v>
      </c>
      <c r="I254" t="s">
        <v>209</v>
      </c>
      <c r="J254"/>
      <c r="K254" s="77">
        <v>5.61</v>
      </c>
      <c r="L254" t="s">
        <v>102</v>
      </c>
      <c r="M254" s="78">
        <v>2.6700000000000002E-2</v>
      </c>
      <c r="N254" s="78">
        <v>5.1499999999999997E-2</v>
      </c>
      <c r="O254" s="77">
        <v>152736.51999999999</v>
      </c>
      <c r="P254" s="77">
        <v>98.6</v>
      </c>
      <c r="Q254" s="77">
        <v>16.523160000000001</v>
      </c>
      <c r="R254" s="77">
        <v>167.12136871999999</v>
      </c>
      <c r="S254" s="78">
        <v>8.9999999999999998E-4</v>
      </c>
      <c r="T254" s="78">
        <v>4.0000000000000002E-4</v>
      </c>
      <c r="U254" s="78">
        <v>1E-4</v>
      </c>
    </row>
    <row r="255" spans="2:21">
      <c r="B255" t="s">
        <v>934</v>
      </c>
      <c r="C255" t="s">
        <v>935</v>
      </c>
      <c r="D255" t="s">
        <v>100</v>
      </c>
      <c r="E255" t="s">
        <v>123</v>
      </c>
      <c r="F255" t="s">
        <v>936</v>
      </c>
      <c r="G255" t="s">
        <v>754</v>
      </c>
      <c r="H255" t="s">
        <v>614</v>
      </c>
      <c r="I255" t="s">
        <v>150</v>
      </c>
      <c r="J255"/>
      <c r="K255" s="77">
        <v>3.69</v>
      </c>
      <c r="L255" t="s">
        <v>102</v>
      </c>
      <c r="M255" s="78">
        <v>4.6899999999999997E-2</v>
      </c>
      <c r="N255" s="78">
        <v>8.5000000000000006E-2</v>
      </c>
      <c r="O255" s="77">
        <v>4682410.37</v>
      </c>
      <c r="P255" s="77">
        <v>95.12</v>
      </c>
      <c r="Q255" s="77">
        <v>0</v>
      </c>
      <c r="R255" s="77">
        <v>4453.908743944</v>
      </c>
      <c r="S255" s="78">
        <v>3.5999999999999999E-3</v>
      </c>
      <c r="T255" s="78">
        <v>9.4000000000000004E-3</v>
      </c>
      <c r="U255" s="78">
        <v>1.6999999999999999E-3</v>
      </c>
    </row>
    <row r="256" spans="2:21">
      <c r="B256" t="s">
        <v>937</v>
      </c>
      <c r="C256" t="s">
        <v>938</v>
      </c>
      <c r="D256" t="s">
        <v>100</v>
      </c>
      <c r="E256" t="s">
        <v>123</v>
      </c>
      <c r="F256" t="s">
        <v>936</v>
      </c>
      <c r="G256" t="s">
        <v>754</v>
      </c>
      <c r="H256" t="s">
        <v>614</v>
      </c>
      <c r="I256" t="s">
        <v>150</v>
      </c>
      <c r="J256"/>
      <c r="K256" s="77">
        <v>3.54</v>
      </c>
      <c r="L256" t="s">
        <v>102</v>
      </c>
      <c r="M256" s="78">
        <v>4.6899999999999997E-2</v>
      </c>
      <c r="N256" s="78">
        <v>8.4500000000000006E-2</v>
      </c>
      <c r="O256" s="77">
        <v>0.03</v>
      </c>
      <c r="P256" s="77">
        <v>94.1</v>
      </c>
      <c r="Q256" s="77">
        <v>0</v>
      </c>
      <c r="R256" s="77">
        <v>2.8229999999999999E-5</v>
      </c>
      <c r="S256" s="78">
        <v>0</v>
      </c>
      <c r="T256" s="78">
        <v>0</v>
      </c>
      <c r="U256" s="78">
        <v>0</v>
      </c>
    </row>
    <row r="257" spans="2:21">
      <c r="B257" s="84" t="s">
        <v>939</v>
      </c>
      <c r="C257" s="16"/>
      <c r="D257" s="16"/>
      <c r="E257" s="16"/>
      <c r="F257" s="16"/>
      <c r="K257" s="85">
        <v>0</v>
      </c>
      <c r="N257" s="86">
        <v>0</v>
      </c>
      <c r="O257" s="85">
        <v>0</v>
      </c>
      <c r="Q257" s="85">
        <v>0</v>
      </c>
      <c r="R257" s="85">
        <v>0</v>
      </c>
      <c r="T257" s="86">
        <v>0</v>
      </c>
      <c r="U257" s="86">
        <v>0</v>
      </c>
    </row>
    <row r="258" spans="2:21">
      <c r="B258" t="s">
        <v>213</v>
      </c>
      <c r="C258" t="s">
        <v>213</v>
      </c>
      <c r="D258" s="16"/>
      <c r="E258" s="16"/>
      <c r="F258" s="16"/>
      <c r="G258" t="s">
        <v>213</v>
      </c>
      <c r="H258" t="s">
        <v>213</v>
      </c>
      <c r="K258" s="77">
        <v>0</v>
      </c>
      <c r="L258" t="s">
        <v>213</v>
      </c>
      <c r="M258" s="78">
        <v>0</v>
      </c>
      <c r="N258" s="78">
        <v>0</v>
      </c>
      <c r="O258" s="77">
        <v>0</v>
      </c>
      <c r="P258" s="77">
        <v>0</v>
      </c>
      <c r="R258" s="77">
        <v>0</v>
      </c>
      <c r="S258" s="78">
        <v>0</v>
      </c>
      <c r="T258" s="78">
        <v>0</v>
      </c>
      <c r="U258" s="78">
        <v>0</v>
      </c>
    </row>
    <row r="259" spans="2:21">
      <c r="B259" s="84" t="s">
        <v>235</v>
      </c>
      <c r="C259" s="16"/>
      <c r="D259" s="16"/>
      <c r="E259" s="16"/>
      <c r="F259" s="16"/>
      <c r="K259" s="85">
        <v>5.1100000000000003</v>
      </c>
      <c r="N259" s="86">
        <v>7.1099999999999997E-2</v>
      </c>
      <c r="O259" s="85">
        <v>33271088.82</v>
      </c>
      <c r="Q259" s="85">
        <v>0</v>
      </c>
      <c r="R259" s="85">
        <v>118613.0825176256</v>
      </c>
      <c r="T259" s="86">
        <v>0.24990000000000001</v>
      </c>
      <c r="U259" s="86">
        <v>4.5499999999999999E-2</v>
      </c>
    </row>
    <row r="260" spans="2:21">
      <c r="B260" s="84" t="s">
        <v>343</v>
      </c>
      <c r="C260" s="16"/>
      <c r="D260" s="16"/>
      <c r="E260" s="16"/>
      <c r="F260" s="16"/>
      <c r="K260" s="85">
        <v>5.23</v>
      </c>
      <c r="N260" s="86">
        <v>6.7199999999999996E-2</v>
      </c>
      <c r="O260" s="85">
        <v>5527096.54</v>
      </c>
      <c r="Q260" s="85">
        <v>0</v>
      </c>
      <c r="R260" s="85">
        <v>19625.849640721539</v>
      </c>
      <c r="T260" s="86">
        <v>4.1300000000000003E-2</v>
      </c>
      <c r="U260" s="86">
        <v>7.4999999999999997E-3</v>
      </c>
    </row>
    <row r="261" spans="2:21">
      <c r="B261" t="s">
        <v>940</v>
      </c>
      <c r="C261" t="s">
        <v>941</v>
      </c>
      <c r="D261" t="s">
        <v>123</v>
      </c>
      <c r="E261" t="s">
        <v>942</v>
      </c>
      <c r="F261" t="s">
        <v>943</v>
      </c>
      <c r="G261" t="s">
        <v>944</v>
      </c>
      <c r="H261" t="s">
        <v>213</v>
      </c>
      <c r="I261" t="s">
        <v>214</v>
      </c>
      <c r="J261"/>
      <c r="K261" s="77">
        <v>0.01</v>
      </c>
      <c r="L261" t="s">
        <v>106</v>
      </c>
      <c r="M261" s="78">
        <v>0</v>
      </c>
      <c r="N261" s="78">
        <v>-7.3800000000000004E-2</v>
      </c>
      <c r="O261" s="77">
        <v>187034.23</v>
      </c>
      <c r="P261" s="77">
        <v>115.23100000000005</v>
      </c>
      <c r="Q261" s="77">
        <v>0</v>
      </c>
      <c r="R261" s="77">
        <v>795.70505890523998</v>
      </c>
      <c r="S261" s="78">
        <v>2.9999999999999997E-4</v>
      </c>
      <c r="T261" s="78">
        <v>1.6999999999999999E-3</v>
      </c>
      <c r="U261" s="78">
        <v>2.9999999999999997E-4</v>
      </c>
    </row>
    <row r="262" spans="2:21">
      <c r="B262" t="s">
        <v>946</v>
      </c>
      <c r="C262" t="s">
        <v>947</v>
      </c>
      <c r="D262" t="s">
        <v>123</v>
      </c>
      <c r="E262" t="s">
        <v>942</v>
      </c>
      <c r="F262" t="s">
        <v>378</v>
      </c>
      <c r="G262" t="s">
        <v>379</v>
      </c>
      <c r="H262" t="s">
        <v>948</v>
      </c>
      <c r="I262" t="s">
        <v>215</v>
      </c>
      <c r="J262"/>
      <c r="K262" s="77">
        <v>7.22</v>
      </c>
      <c r="L262" t="s">
        <v>106</v>
      </c>
      <c r="M262" s="78">
        <v>3.7499999999999999E-2</v>
      </c>
      <c r="N262" s="78">
        <v>5.91E-2</v>
      </c>
      <c r="O262" s="77">
        <v>459250.52</v>
      </c>
      <c r="P262" s="77">
        <v>86.310916673017644</v>
      </c>
      <c r="Q262" s="77">
        <v>0</v>
      </c>
      <c r="R262" s="77">
        <v>1463.4472677900201</v>
      </c>
      <c r="S262" s="78">
        <v>8.9999999999999998E-4</v>
      </c>
      <c r="T262" s="78">
        <v>3.0999999999999999E-3</v>
      </c>
      <c r="U262" s="78">
        <v>5.9999999999999995E-4</v>
      </c>
    </row>
    <row r="263" spans="2:21">
      <c r="B263" t="s">
        <v>949</v>
      </c>
      <c r="C263" t="s">
        <v>950</v>
      </c>
      <c r="D263" t="s">
        <v>123</v>
      </c>
      <c r="E263" t="s">
        <v>942</v>
      </c>
      <c r="F263" t="s">
        <v>368</v>
      </c>
      <c r="G263" t="s">
        <v>348</v>
      </c>
      <c r="H263" t="s">
        <v>951</v>
      </c>
      <c r="I263" t="s">
        <v>215</v>
      </c>
      <c r="J263"/>
      <c r="K263" s="77">
        <v>3.08</v>
      </c>
      <c r="L263" t="s">
        <v>106</v>
      </c>
      <c r="M263" s="78">
        <v>3.2599999999999997E-2</v>
      </c>
      <c r="N263" s="78">
        <v>8.3000000000000004E-2</v>
      </c>
      <c r="O263" s="77">
        <v>588943.37</v>
      </c>
      <c r="P263" s="77">
        <v>86.731583328818132</v>
      </c>
      <c r="Q263" s="77">
        <v>0</v>
      </c>
      <c r="R263" s="77">
        <v>1885.8732666533799</v>
      </c>
      <c r="S263" s="78">
        <v>5.9999999999999995E-4</v>
      </c>
      <c r="T263" s="78">
        <v>4.0000000000000001E-3</v>
      </c>
      <c r="U263" s="78">
        <v>6.9999999999999999E-4</v>
      </c>
    </row>
    <row r="264" spans="2:21">
      <c r="B264" t="s">
        <v>952</v>
      </c>
      <c r="C264" t="s">
        <v>953</v>
      </c>
      <c r="D264" t="s">
        <v>123</v>
      </c>
      <c r="E264" t="s">
        <v>942</v>
      </c>
      <c r="F264" t="s">
        <v>347</v>
      </c>
      <c r="G264" t="s">
        <v>348</v>
      </c>
      <c r="H264" t="s">
        <v>951</v>
      </c>
      <c r="I264" t="s">
        <v>215</v>
      </c>
      <c r="J264"/>
      <c r="K264" s="77">
        <v>2.44</v>
      </c>
      <c r="L264" t="s">
        <v>106</v>
      </c>
      <c r="M264" s="78">
        <v>3.2800000000000003E-2</v>
      </c>
      <c r="N264" s="78">
        <v>7.85E-2</v>
      </c>
      <c r="O264" s="77">
        <v>833643.07</v>
      </c>
      <c r="P264" s="77">
        <v>90.366583334208045</v>
      </c>
      <c r="Q264" s="77">
        <v>0</v>
      </c>
      <c r="R264" s="77">
        <v>2781.3119323006899</v>
      </c>
      <c r="S264" s="78">
        <v>1.1000000000000001E-3</v>
      </c>
      <c r="T264" s="78">
        <v>5.8999999999999999E-3</v>
      </c>
      <c r="U264" s="78">
        <v>1.1000000000000001E-3</v>
      </c>
    </row>
    <row r="265" spans="2:21">
      <c r="B265" t="s">
        <v>954</v>
      </c>
      <c r="C265" t="s">
        <v>955</v>
      </c>
      <c r="D265" t="s">
        <v>123</v>
      </c>
      <c r="E265" t="s">
        <v>942</v>
      </c>
      <c r="F265" t="s">
        <v>347</v>
      </c>
      <c r="G265" t="s">
        <v>348</v>
      </c>
      <c r="H265" t="s">
        <v>951</v>
      </c>
      <c r="I265" t="s">
        <v>215</v>
      </c>
      <c r="J265"/>
      <c r="K265" s="77">
        <v>4.18</v>
      </c>
      <c r="L265" t="s">
        <v>106</v>
      </c>
      <c r="M265" s="78">
        <v>7.1300000000000002E-2</v>
      </c>
      <c r="N265" s="78">
        <v>7.3200000000000001E-2</v>
      </c>
      <c r="O265" s="77">
        <v>476166.98</v>
      </c>
      <c r="P265" s="77">
        <v>101.86924721949433</v>
      </c>
      <c r="Q265" s="77">
        <v>0</v>
      </c>
      <c r="R265" s="77">
        <v>1790.8700149807901</v>
      </c>
      <c r="S265" s="78">
        <v>1E-3</v>
      </c>
      <c r="T265" s="78">
        <v>3.8E-3</v>
      </c>
      <c r="U265" s="78">
        <v>6.9999999999999999E-4</v>
      </c>
    </row>
    <row r="266" spans="2:21">
      <c r="B266" t="s">
        <v>956</v>
      </c>
      <c r="C266" t="s">
        <v>957</v>
      </c>
      <c r="D266" t="s">
        <v>123</v>
      </c>
      <c r="E266" t="s">
        <v>942</v>
      </c>
      <c r="F266" t="s">
        <v>746</v>
      </c>
      <c r="G266" t="s">
        <v>542</v>
      </c>
      <c r="H266" t="s">
        <v>958</v>
      </c>
      <c r="I266" t="s">
        <v>215</v>
      </c>
      <c r="J266"/>
      <c r="K266" s="77">
        <v>9.61</v>
      </c>
      <c r="L266" t="s">
        <v>106</v>
      </c>
      <c r="M266" s="78">
        <v>6.3799999999999996E-2</v>
      </c>
      <c r="N266" s="78">
        <v>6.2300000000000001E-2</v>
      </c>
      <c r="O266" s="77">
        <v>1191670.52</v>
      </c>
      <c r="P266" s="77">
        <v>100.88854166250584</v>
      </c>
      <c r="Q266" s="77">
        <v>0</v>
      </c>
      <c r="R266" s="77">
        <v>4438.7402614126004</v>
      </c>
      <c r="S266" s="78">
        <v>1.6999999999999999E-3</v>
      </c>
      <c r="T266" s="78">
        <v>9.4000000000000004E-3</v>
      </c>
      <c r="U266" s="78">
        <v>1.6999999999999999E-3</v>
      </c>
    </row>
    <row r="267" spans="2:21">
      <c r="B267" t="s">
        <v>959</v>
      </c>
      <c r="C267" t="s">
        <v>960</v>
      </c>
      <c r="D267" t="s">
        <v>123</v>
      </c>
      <c r="E267" t="s">
        <v>942</v>
      </c>
      <c r="F267" t="s">
        <v>961</v>
      </c>
      <c r="G267" t="s">
        <v>348</v>
      </c>
      <c r="H267" t="s">
        <v>958</v>
      </c>
      <c r="I267" t="s">
        <v>215</v>
      </c>
      <c r="J267"/>
      <c r="K267" s="77">
        <v>2.63</v>
      </c>
      <c r="L267" t="s">
        <v>106</v>
      </c>
      <c r="M267" s="78">
        <v>3.0800000000000001E-2</v>
      </c>
      <c r="N267" s="78">
        <v>8.2199999999999995E-2</v>
      </c>
      <c r="O267" s="77">
        <v>668889.30000000005</v>
      </c>
      <c r="P267" s="77">
        <v>87.776872222055445</v>
      </c>
      <c r="Q267" s="77">
        <v>0</v>
      </c>
      <c r="R267" s="77">
        <v>2167.6843519722602</v>
      </c>
      <c r="S267" s="78">
        <v>1.1000000000000001E-3</v>
      </c>
      <c r="T267" s="78">
        <v>4.5999999999999999E-3</v>
      </c>
      <c r="U267" s="78">
        <v>8.0000000000000004E-4</v>
      </c>
    </row>
    <row r="268" spans="2:21">
      <c r="B268" t="s">
        <v>962</v>
      </c>
      <c r="C268" t="s">
        <v>963</v>
      </c>
      <c r="D268" t="s">
        <v>123</v>
      </c>
      <c r="E268" t="s">
        <v>942</v>
      </c>
      <c r="F268" t="s">
        <v>964</v>
      </c>
      <c r="G268" t="s">
        <v>965</v>
      </c>
      <c r="H268" t="s">
        <v>966</v>
      </c>
      <c r="I268" t="s">
        <v>215</v>
      </c>
      <c r="J268"/>
      <c r="K268" s="77">
        <v>5.56</v>
      </c>
      <c r="L268" t="s">
        <v>106</v>
      </c>
      <c r="M268" s="78">
        <v>8.5000000000000006E-2</v>
      </c>
      <c r="N268" s="78">
        <v>8.4000000000000005E-2</v>
      </c>
      <c r="O268" s="77">
        <v>501228.4</v>
      </c>
      <c r="P268" s="77">
        <v>100.5</v>
      </c>
      <c r="Q268" s="77">
        <v>0</v>
      </c>
      <c r="R268" s="77">
        <v>1859.7879290640001</v>
      </c>
      <c r="S268" s="78">
        <v>6.9999999999999999E-4</v>
      </c>
      <c r="T268" s="78">
        <v>3.8999999999999998E-3</v>
      </c>
      <c r="U268" s="78">
        <v>6.9999999999999999E-4</v>
      </c>
    </row>
    <row r="269" spans="2:21">
      <c r="B269" t="s">
        <v>967</v>
      </c>
      <c r="C269" t="s">
        <v>968</v>
      </c>
      <c r="D269" t="s">
        <v>123</v>
      </c>
      <c r="E269" t="s">
        <v>942</v>
      </c>
      <c r="F269" t="s">
        <v>969</v>
      </c>
      <c r="G269" t="s">
        <v>970</v>
      </c>
      <c r="H269" t="s">
        <v>966</v>
      </c>
      <c r="I269" t="s">
        <v>215</v>
      </c>
      <c r="J269"/>
      <c r="K269" s="77">
        <v>5.86</v>
      </c>
      <c r="L269" t="s">
        <v>110</v>
      </c>
      <c r="M269" s="78">
        <v>4.3799999999999999E-2</v>
      </c>
      <c r="N269" s="78">
        <v>7.1400000000000005E-2</v>
      </c>
      <c r="O269" s="77">
        <v>125307.1</v>
      </c>
      <c r="P269" s="77">
        <v>85.372638912719225</v>
      </c>
      <c r="Q269" s="77">
        <v>0</v>
      </c>
      <c r="R269" s="77">
        <v>431.48497652570097</v>
      </c>
      <c r="S269" s="78">
        <v>1E-4</v>
      </c>
      <c r="T269" s="78">
        <v>8.9999999999999998E-4</v>
      </c>
      <c r="U269" s="78">
        <v>2.0000000000000001E-4</v>
      </c>
    </row>
    <row r="270" spans="2:21">
      <c r="B270" t="s">
        <v>971</v>
      </c>
      <c r="C270" t="s">
        <v>972</v>
      </c>
      <c r="D270" t="s">
        <v>123</v>
      </c>
      <c r="E270" t="s">
        <v>942</v>
      </c>
      <c r="F270" t="s">
        <v>969</v>
      </c>
      <c r="G270" t="s">
        <v>970</v>
      </c>
      <c r="H270" t="s">
        <v>966</v>
      </c>
      <c r="I270" t="s">
        <v>215</v>
      </c>
      <c r="J270"/>
      <c r="K270" s="77">
        <v>4.83</v>
      </c>
      <c r="L270" t="s">
        <v>110</v>
      </c>
      <c r="M270" s="78">
        <v>7.3800000000000004E-2</v>
      </c>
      <c r="N270" s="78">
        <v>6.9599999999999995E-2</v>
      </c>
      <c r="O270" s="77">
        <v>256879.56</v>
      </c>
      <c r="P270" s="77">
        <v>103.85747221086838</v>
      </c>
      <c r="Q270" s="77">
        <v>0</v>
      </c>
      <c r="R270" s="77">
        <v>1076.06521039886</v>
      </c>
      <c r="S270" s="78">
        <v>2.9999999999999997E-4</v>
      </c>
      <c r="T270" s="78">
        <v>2.3E-3</v>
      </c>
      <c r="U270" s="78">
        <v>4.0000000000000002E-4</v>
      </c>
    </row>
    <row r="271" spans="2:21">
      <c r="B271" t="s">
        <v>973</v>
      </c>
      <c r="C271" t="s">
        <v>974</v>
      </c>
      <c r="D271" t="s">
        <v>123</v>
      </c>
      <c r="E271" t="s">
        <v>942</v>
      </c>
      <c r="F271" t="s">
        <v>969</v>
      </c>
      <c r="G271" t="s">
        <v>970</v>
      </c>
      <c r="H271" t="s">
        <v>966</v>
      </c>
      <c r="I271" t="s">
        <v>215</v>
      </c>
      <c r="J271"/>
      <c r="K271" s="77">
        <v>5.91</v>
      </c>
      <c r="L271" t="s">
        <v>106</v>
      </c>
      <c r="M271" s="78">
        <v>8.1299999999999997E-2</v>
      </c>
      <c r="N271" s="78">
        <v>7.3899999999999993E-2</v>
      </c>
      <c r="O271" s="77">
        <v>238083.49</v>
      </c>
      <c r="P271" s="77">
        <v>106.35663888436781</v>
      </c>
      <c r="Q271" s="77">
        <v>0</v>
      </c>
      <c r="R271" s="77">
        <v>934.879370717999</v>
      </c>
      <c r="S271" s="78">
        <v>5.0000000000000001E-4</v>
      </c>
      <c r="T271" s="78">
        <v>2E-3</v>
      </c>
      <c r="U271" s="78">
        <v>4.0000000000000002E-4</v>
      </c>
    </row>
    <row r="272" spans="2:21">
      <c r="B272" s="84" t="s">
        <v>344</v>
      </c>
      <c r="C272" s="16"/>
      <c r="D272" s="16"/>
      <c r="E272" s="16"/>
      <c r="F272" s="16"/>
      <c r="K272" s="85">
        <v>5.08</v>
      </c>
      <c r="N272" s="86">
        <v>7.1800000000000003E-2</v>
      </c>
      <c r="O272" s="85">
        <v>27743992.280000001</v>
      </c>
      <c r="Q272" s="85">
        <v>0</v>
      </c>
      <c r="R272" s="85">
        <v>98987.232876904061</v>
      </c>
      <c r="T272" s="86">
        <v>0.20849999999999999</v>
      </c>
      <c r="U272" s="86">
        <v>3.7900000000000003E-2</v>
      </c>
    </row>
    <row r="273" spans="2:21">
      <c r="B273" t="s">
        <v>975</v>
      </c>
      <c r="C273" t="s">
        <v>976</v>
      </c>
      <c r="D273" t="s">
        <v>123</v>
      </c>
      <c r="E273" t="s">
        <v>942</v>
      </c>
      <c r="F273" t="s">
        <v>977</v>
      </c>
      <c r="G273" t="s">
        <v>978</v>
      </c>
      <c r="H273" t="s">
        <v>979</v>
      </c>
      <c r="I273" t="s">
        <v>945</v>
      </c>
      <c r="J273"/>
      <c r="K273" s="77">
        <v>7.28</v>
      </c>
      <c r="L273" t="s">
        <v>110</v>
      </c>
      <c r="M273" s="78">
        <v>4.2500000000000003E-2</v>
      </c>
      <c r="N273" s="78">
        <v>5.2699999999999997E-2</v>
      </c>
      <c r="O273" s="77">
        <v>250614.2</v>
      </c>
      <c r="P273" s="77">
        <v>96.722104126581812</v>
      </c>
      <c r="Q273" s="77">
        <v>0</v>
      </c>
      <c r="R273" s="77">
        <v>977.69344745783201</v>
      </c>
      <c r="S273" s="78">
        <v>2.0000000000000001E-4</v>
      </c>
      <c r="T273" s="78">
        <v>2.0999999999999999E-3</v>
      </c>
      <c r="U273" s="78">
        <v>4.0000000000000002E-4</v>
      </c>
    </row>
    <row r="274" spans="2:21">
      <c r="B274" t="s">
        <v>980</v>
      </c>
      <c r="C274" t="s">
        <v>981</v>
      </c>
      <c r="D274" t="s">
        <v>123</v>
      </c>
      <c r="E274" t="s">
        <v>942</v>
      </c>
      <c r="F274" t="s">
        <v>982</v>
      </c>
      <c r="G274" t="s">
        <v>978</v>
      </c>
      <c r="H274" t="s">
        <v>983</v>
      </c>
      <c r="I274" t="s">
        <v>215</v>
      </c>
      <c r="J274"/>
      <c r="K274" s="77">
        <v>1.1399999999999999</v>
      </c>
      <c r="L274" t="s">
        <v>106</v>
      </c>
      <c r="M274" s="78">
        <v>4.4999999999999998E-2</v>
      </c>
      <c r="N274" s="78">
        <v>8.48E-2</v>
      </c>
      <c r="O274" s="77">
        <v>162.9</v>
      </c>
      <c r="P274" s="77">
        <v>95.331999999999994</v>
      </c>
      <c r="Q274" s="77">
        <v>0</v>
      </c>
      <c r="R274" s="77">
        <v>0.57335219697600004</v>
      </c>
      <c r="S274" s="78">
        <v>0</v>
      </c>
      <c r="T274" s="78">
        <v>0</v>
      </c>
      <c r="U274" s="78">
        <v>0</v>
      </c>
    </row>
    <row r="275" spans="2:21">
      <c r="B275" t="s">
        <v>984</v>
      </c>
      <c r="C275" t="s">
        <v>985</v>
      </c>
      <c r="D275" t="s">
        <v>123</v>
      </c>
      <c r="E275" t="s">
        <v>942</v>
      </c>
      <c r="F275" t="s">
        <v>986</v>
      </c>
      <c r="G275" t="s">
        <v>978</v>
      </c>
      <c r="H275" t="s">
        <v>979</v>
      </c>
      <c r="I275" t="s">
        <v>945</v>
      </c>
      <c r="J275"/>
      <c r="K275" s="77">
        <v>6.9</v>
      </c>
      <c r="L275" t="s">
        <v>106</v>
      </c>
      <c r="M275" s="78">
        <v>0.03</v>
      </c>
      <c r="N275" s="78">
        <v>6.6400000000000001E-2</v>
      </c>
      <c r="O275" s="77">
        <v>463636.27</v>
      </c>
      <c r="P275" s="77">
        <v>78.484333331536035</v>
      </c>
      <c r="Q275" s="77">
        <v>0</v>
      </c>
      <c r="R275" s="77">
        <v>1343.4517370082499</v>
      </c>
      <c r="S275" s="78">
        <v>2.9999999999999997E-4</v>
      </c>
      <c r="T275" s="78">
        <v>2.8E-3</v>
      </c>
      <c r="U275" s="78">
        <v>5.0000000000000001E-4</v>
      </c>
    </row>
    <row r="276" spans="2:21">
      <c r="B276" t="s">
        <v>987</v>
      </c>
      <c r="C276" t="s">
        <v>988</v>
      </c>
      <c r="D276" t="s">
        <v>123</v>
      </c>
      <c r="E276" t="s">
        <v>942</v>
      </c>
      <c r="F276" t="s">
        <v>989</v>
      </c>
      <c r="G276" t="s">
        <v>978</v>
      </c>
      <c r="H276" t="s">
        <v>979</v>
      </c>
      <c r="I276" t="s">
        <v>945</v>
      </c>
      <c r="J276"/>
      <c r="K276" s="77">
        <v>7.54</v>
      </c>
      <c r="L276" t="s">
        <v>106</v>
      </c>
      <c r="M276" s="78">
        <v>3.5000000000000003E-2</v>
      </c>
      <c r="N276" s="78">
        <v>6.6100000000000006E-2</v>
      </c>
      <c r="O276" s="77">
        <v>187960.65</v>
      </c>
      <c r="P276" s="77">
        <v>79.775166683292483</v>
      </c>
      <c r="Q276" s="77">
        <v>0</v>
      </c>
      <c r="R276" s="77">
        <v>553.60034342035794</v>
      </c>
      <c r="S276" s="78">
        <v>4.0000000000000002E-4</v>
      </c>
      <c r="T276" s="78">
        <v>1.1999999999999999E-3</v>
      </c>
      <c r="U276" s="78">
        <v>2.0000000000000001E-4</v>
      </c>
    </row>
    <row r="277" spans="2:21">
      <c r="B277" t="s">
        <v>990</v>
      </c>
      <c r="C277" t="s">
        <v>991</v>
      </c>
      <c r="D277" t="s">
        <v>123</v>
      </c>
      <c r="E277" t="s">
        <v>942</v>
      </c>
      <c r="F277" t="s">
        <v>992</v>
      </c>
      <c r="G277" t="s">
        <v>993</v>
      </c>
      <c r="H277" t="s">
        <v>994</v>
      </c>
      <c r="I277" t="s">
        <v>215</v>
      </c>
      <c r="J277"/>
      <c r="K277" s="77">
        <v>3.64</v>
      </c>
      <c r="L277" t="s">
        <v>106</v>
      </c>
      <c r="M277" s="78">
        <v>5.5500000000000001E-2</v>
      </c>
      <c r="N277" s="78">
        <v>6.1899999999999997E-2</v>
      </c>
      <c r="O277" s="77">
        <v>87714.97</v>
      </c>
      <c r="P277" s="77">
        <v>99.268733327275896</v>
      </c>
      <c r="Q277" s="77">
        <v>0</v>
      </c>
      <c r="R277" s="77">
        <v>321.475508415121</v>
      </c>
      <c r="S277" s="78">
        <v>2.0000000000000001E-4</v>
      </c>
      <c r="T277" s="78">
        <v>6.9999999999999999E-4</v>
      </c>
      <c r="U277" s="78">
        <v>1E-4</v>
      </c>
    </row>
    <row r="278" spans="2:21">
      <c r="B278" t="s">
        <v>995</v>
      </c>
      <c r="C278" t="s">
        <v>996</v>
      </c>
      <c r="D278" t="s">
        <v>123</v>
      </c>
      <c r="E278" t="s">
        <v>942</v>
      </c>
      <c r="F278" t="s">
        <v>997</v>
      </c>
      <c r="G278" t="s">
        <v>978</v>
      </c>
      <c r="H278" t="s">
        <v>994</v>
      </c>
      <c r="I278" t="s">
        <v>215</v>
      </c>
      <c r="J278"/>
      <c r="K278" s="77">
        <v>7.62</v>
      </c>
      <c r="L278" t="s">
        <v>110</v>
      </c>
      <c r="M278" s="78">
        <v>4.2500000000000003E-2</v>
      </c>
      <c r="N278" s="78">
        <v>5.4100000000000002E-2</v>
      </c>
      <c r="O278" s="77">
        <v>501228.4</v>
      </c>
      <c r="P278" s="77">
        <v>92.710465750145005</v>
      </c>
      <c r="Q278" s="77">
        <v>0</v>
      </c>
      <c r="R278" s="77">
        <v>1874.2854219973401</v>
      </c>
      <c r="S278" s="78">
        <v>4.0000000000000002E-4</v>
      </c>
      <c r="T278" s="78">
        <v>3.8999999999999998E-3</v>
      </c>
      <c r="U278" s="78">
        <v>6.9999999999999999E-4</v>
      </c>
    </row>
    <row r="279" spans="2:21">
      <c r="B279" t="s">
        <v>998</v>
      </c>
      <c r="C279" t="s">
        <v>999</v>
      </c>
      <c r="D279" t="s">
        <v>123</v>
      </c>
      <c r="E279" t="s">
        <v>942</v>
      </c>
      <c r="F279" t="s">
        <v>1000</v>
      </c>
      <c r="G279" t="s">
        <v>1001</v>
      </c>
      <c r="H279" t="s">
        <v>994</v>
      </c>
      <c r="I279" t="s">
        <v>215</v>
      </c>
      <c r="J279"/>
      <c r="K279" s="77">
        <v>7.95</v>
      </c>
      <c r="L279" t="s">
        <v>106</v>
      </c>
      <c r="M279" s="78">
        <v>5.8799999999999998E-2</v>
      </c>
      <c r="N279" s="78">
        <v>6.0299999999999999E-2</v>
      </c>
      <c r="O279" s="77">
        <v>250614.2</v>
      </c>
      <c r="P279" s="77">
        <v>99.137777775561005</v>
      </c>
      <c r="Q279" s="77">
        <v>0</v>
      </c>
      <c r="R279" s="77">
        <v>917.28976328963995</v>
      </c>
      <c r="S279" s="78">
        <v>2.0000000000000001E-4</v>
      </c>
      <c r="T279" s="78">
        <v>1.9E-3</v>
      </c>
      <c r="U279" s="78">
        <v>4.0000000000000002E-4</v>
      </c>
    </row>
    <row r="280" spans="2:21">
      <c r="B280" t="s">
        <v>1002</v>
      </c>
      <c r="C280" t="s">
        <v>1003</v>
      </c>
      <c r="D280" t="s">
        <v>123</v>
      </c>
      <c r="E280" t="s">
        <v>942</v>
      </c>
      <c r="F280" t="s">
        <v>1004</v>
      </c>
      <c r="G280" t="s">
        <v>1005</v>
      </c>
      <c r="H280" t="s">
        <v>994</v>
      </c>
      <c r="I280" t="s">
        <v>335</v>
      </c>
      <c r="J280"/>
      <c r="K280" s="77">
        <v>5.14</v>
      </c>
      <c r="L280" t="s">
        <v>106</v>
      </c>
      <c r="M280" s="78">
        <v>4.2500000000000003E-2</v>
      </c>
      <c r="N280" s="78">
        <v>5.91E-2</v>
      </c>
      <c r="O280" s="77">
        <v>84497.13</v>
      </c>
      <c r="P280" s="77">
        <v>92.273972589364874</v>
      </c>
      <c r="Q280" s="77">
        <v>0</v>
      </c>
      <c r="R280" s="77">
        <v>287.86102585890001</v>
      </c>
      <c r="S280" s="78">
        <v>2.0000000000000001E-4</v>
      </c>
      <c r="T280" s="78">
        <v>5.9999999999999995E-4</v>
      </c>
      <c r="U280" s="78">
        <v>1E-4</v>
      </c>
    </row>
    <row r="281" spans="2:21">
      <c r="B281" t="s">
        <v>1006</v>
      </c>
      <c r="C281" t="s">
        <v>1007</v>
      </c>
      <c r="D281" t="s">
        <v>123</v>
      </c>
      <c r="E281" t="s">
        <v>942</v>
      </c>
      <c r="F281" t="s">
        <v>1008</v>
      </c>
      <c r="G281" t="s">
        <v>993</v>
      </c>
      <c r="H281" t="s">
        <v>994</v>
      </c>
      <c r="I281" t="s">
        <v>215</v>
      </c>
      <c r="J281"/>
      <c r="K281" s="77">
        <v>3.72</v>
      </c>
      <c r="L281" t="s">
        <v>113</v>
      </c>
      <c r="M281" s="78">
        <v>4.6300000000000001E-2</v>
      </c>
      <c r="N281" s="78">
        <v>7.7700000000000005E-2</v>
      </c>
      <c r="O281" s="77">
        <v>375921.3</v>
      </c>
      <c r="P281" s="77">
        <v>90.4497499883622</v>
      </c>
      <c r="Q281" s="77">
        <v>0</v>
      </c>
      <c r="R281" s="77">
        <v>1588.4708547232201</v>
      </c>
      <c r="S281" s="78">
        <v>8.0000000000000004E-4</v>
      </c>
      <c r="T281" s="78">
        <v>3.3E-3</v>
      </c>
      <c r="U281" s="78">
        <v>5.9999999999999995E-4</v>
      </c>
    </row>
    <row r="282" spans="2:21">
      <c r="B282" t="s">
        <v>1009</v>
      </c>
      <c r="C282" t="s">
        <v>1010</v>
      </c>
      <c r="D282" t="s">
        <v>123</v>
      </c>
      <c r="E282" t="s">
        <v>942</v>
      </c>
      <c r="F282" t="s">
        <v>1011</v>
      </c>
      <c r="G282" t="s">
        <v>978</v>
      </c>
      <c r="H282" t="s">
        <v>1012</v>
      </c>
      <c r="I282" t="s">
        <v>945</v>
      </c>
      <c r="J282"/>
      <c r="K282" s="77">
        <v>4.04</v>
      </c>
      <c r="L282" t="s">
        <v>106</v>
      </c>
      <c r="M282" s="78">
        <v>3.2000000000000001E-2</v>
      </c>
      <c r="N282" s="78">
        <v>0.1104</v>
      </c>
      <c r="O282" s="77">
        <v>400982.72</v>
      </c>
      <c r="P282" s="77">
        <v>74.112444444887714</v>
      </c>
      <c r="Q282" s="77">
        <v>0</v>
      </c>
      <c r="R282" s="77">
        <v>1097.18152893157</v>
      </c>
      <c r="S282" s="78">
        <v>2.9999999999999997E-4</v>
      </c>
      <c r="T282" s="78">
        <v>2.3E-3</v>
      </c>
      <c r="U282" s="78">
        <v>4.0000000000000002E-4</v>
      </c>
    </row>
    <row r="283" spans="2:21">
      <c r="B283" t="s">
        <v>1013</v>
      </c>
      <c r="C283" t="s">
        <v>1014</v>
      </c>
      <c r="D283" t="s">
        <v>123</v>
      </c>
      <c r="E283" t="s">
        <v>942</v>
      </c>
      <c r="F283" t="s">
        <v>992</v>
      </c>
      <c r="G283" t="s">
        <v>993</v>
      </c>
      <c r="H283" t="s">
        <v>948</v>
      </c>
      <c r="I283" t="s">
        <v>215</v>
      </c>
      <c r="J283"/>
      <c r="K283" s="77">
        <v>7.15</v>
      </c>
      <c r="L283" t="s">
        <v>106</v>
      </c>
      <c r="M283" s="78">
        <v>6.7400000000000002E-2</v>
      </c>
      <c r="N283" s="78">
        <v>6.2199999999999998E-2</v>
      </c>
      <c r="O283" s="77">
        <v>187960.65</v>
      </c>
      <c r="P283" s="77">
        <v>103.62428332818598</v>
      </c>
      <c r="Q283" s="77">
        <v>0</v>
      </c>
      <c r="R283" s="77">
        <v>719.10146004353805</v>
      </c>
      <c r="S283" s="78">
        <v>2.0000000000000001E-4</v>
      </c>
      <c r="T283" s="78">
        <v>1.5E-3</v>
      </c>
      <c r="U283" s="78">
        <v>2.9999999999999997E-4</v>
      </c>
    </row>
    <row r="284" spans="2:21">
      <c r="B284" t="s">
        <v>1015</v>
      </c>
      <c r="C284" t="s">
        <v>1016</v>
      </c>
      <c r="D284" t="s">
        <v>123</v>
      </c>
      <c r="E284" t="s">
        <v>942</v>
      </c>
      <c r="F284" t="s">
        <v>1017</v>
      </c>
      <c r="G284" t="s">
        <v>993</v>
      </c>
      <c r="H284" t="s">
        <v>948</v>
      </c>
      <c r="I284" t="s">
        <v>215</v>
      </c>
      <c r="J284"/>
      <c r="K284" s="77">
        <v>5.31</v>
      </c>
      <c r="L284" t="s">
        <v>106</v>
      </c>
      <c r="M284" s="78">
        <v>3.9300000000000002E-2</v>
      </c>
      <c r="N284" s="78">
        <v>6.7299999999999999E-2</v>
      </c>
      <c r="O284" s="77">
        <v>390331.62</v>
      </c>
      <c r="P284" s="77">
        <v>87.554974991213911</v>
      </c>
      <c r="Q284" s="77">
        <v>0</v>
      </c>
      <c r="R284" s="77">
        <v>1261.75854539487</v>
      </c>
      <c r="S284" s="78">
        <v>2.9999999999999997E-4</v>
      </c>
      <c r="T284" s="78">
        <v>2.7000000000000001E-3</v>
      </c>
      <c r="U284" s="78">
        <v>5.0000000000000001E-4</v>
      </c>
    </row>
    <row r="285" spans="2:21">
      <c r="B285" t="s">
        <v>1018</v>
      </c>
      <c r="C285" t="s">
        <v>1019</v>
      </c>
      <c r="D285" t="s">
        <v>123</v>
      </c>
      <c r="E285" t="s">
        <v>942</v>
      </c>
      <c r="F285" t="s">
        <v>1020</v>
      </c>
      <c r="G285" t="s">
        <v>1021</v>
      </c>
      <c r="H285" t="s">
        <v>948</v>
      </c>
      <c r="I285" t="s">
        <v>215</v>
      </c>
      <c r="J285"/>
      <c r="K285" s="77">
        <v>2.97</v>
      </c>
      <c r="L285" t="s">
        <v>106</v>
      </c>
      <c r="M285" s="78">
        <v>4.7500000000000001E-2</v>
      </c>
      <c r="N285" s="78">
        <v>8.2799999999999999E-2</v>
      </c>
      <c r="O285" s="77">
        <v>288206.33</v>
      </c>
      <c r="P285" s="77">
        <v>90.991472225957025</v>
      </c>
      <c r="Q285" s="77">
        <v>0</v>
      </c>
      <c r="R285" s="77">
        <v>968.20183058525697</v>
      </c>
      <c r="S285" s="78">
        <v>2.0000000000000001E-4</v>
      </c>
      <c r="T285" s="78">
        <v>2E-3</v>
      </c>
      <c r="U285" s="78">
        <v>4.0000000000000002E-4</v>
      </c>
    </row>
    <row r="286" spans="2:21">
      <c r="B286" t="s">
        <v>1022</v>
      </c>
      <c r="C286" t="s">
        <v>1023</v>
      </c>
      <c r="D286" t="s">
        <v>123</v>
      </c>
      <c r="E286" t="s">
        <v>942</v>
      </c>
      <c r="F286" t="s">
        <v>1020</v>
      </c>
      <c r="G286" t="s">
        <v>1021</v>
      </c>
      <c r="H286" t="s">
        <v>948</v>
      </c>
      <c r="I286" t="s">
        <v>215</v>
      </c>
      <c r="J286"/>
      <c r="K286" s="77">
        <v>5.92</v>
      </c>
      <c r="L286" t="s">
        <v>106</v>
      </c>
      <c r="M286" s="78">
        <v>5.1299999999999998E-2</v>
      </c>
      <c r="N286" s="78">
        <v>7.9699999999999993E-2</v>
      </c>
      <c r="O286" s="77">
        <v>206130.18</v>
      </c>
      <c r="P286" s="77">
        <v>85.403430536857883</v>
      </c>
      <c r="Q286" s="77">
        <v>0</v>
      </c>
      <c r="R286" s="77">
        <v>649.94796887892596</v>
      </c>
      <c r="S286" s="78">
        <v>1E-4</v>
      </c>
      <c r="T286" s="78">
        <v>1.4E-3</v>
      </c>
      <c r="U286" s="78">
        <v>2.0000000000000001E-4</v>
      </c>
    </row>
    <row r="287" spans="2:21">
      <c r="B287" t="s">
        <v>1024</v>
      </c>
      <c r="C287" t="s">
        <v>1025</v>
      </c>
      <c r="D287" t="s">
        <v>123</v>
      </c>
      <c r="E287" t="s">
        <v>942</v>
      </c>
      <c r="F287" t="s">
        <v>1026</v>
      </c>
      <c r="G287" t="s">
        <v>1027</v>
      </c>
      <c r="H287" t="s">
        <v>951</v>
      </c>
      <c r="I287" t="s">
        <v>215</v>
      </c>
      <c r="J287"/>
      <c r="K287" s="77">
        <v>7.27</v>
      </c>
      <c r="L287" t="s">
        <v>106</v>
      </c>
      <c r="M287" s="78">
        <v>3.3000000000000002E-2</v>
      </c>
      <c r="N287" s="78">
        <v>6.1400000000000003E-2</v>
      </c>
      <c r="O287" s="77">
        <v>375921.3</v>
      </c>
      <c r="P287" s="77">
        <v>82.416833327348328</v>
      </c>
      <c r="Q287" s="77">
        <v>0</v>
      </c>
      <c r="R287" s="77">
        <v>1143.864416223</v>
      </c>
      <c r="S287" s="78">
        <v>1E-4</v>
      </c>
      <c r="T287" s="78">
        <v>2.3999999999999998E-3</v>
      </c>
      <c r="U287" s="78">
        <v>4.0000000000000002E-4</v>
      </c>
    </row>
    <row r="288" spans="2:21">
      <c r="B288" t="s">
        <v>1028</v>
      </c>
      <c r="C288" t="s">
        <v>1029</v>
      </c>
      <c r="D288" t="s">
        <v>123</v>
      </c>
      <c r="E288" t="s">
        <v>942</v>
      </c>
      <c r="F288" t="s">
        <v>1030</v>
      </c>
      <c r="G288" t="s">
        <v>978</v>
      </c>
      <c r="H288" t="s">
        <v>1031</v>
      </c>
      <c r="I288" t="s">
        <v>945</v>
      </c>
      <c r="J288"/>
      <c r="K288" s="77">
        <v>6.62</v>
      </c>
      <c r="L288" t="s">
        <v>110</v>
      </c>
      <c r="M288" s="78">
        <v>5.8000000000000003E-2</v>
      </c>
      <c r="N288" s="78">
        <v>5.1299999999999998E-2</v>
      </c>
      <c r="O288" s="77">
        <v>187960.65</v>
      </c>
      <c r="P288" s="77">
        <v>109.6887671435484</v>
      </c>
      <c r="Q288" s="77">
        <v>0</v>
      </c>
      <c r="R288" s="77">
        <v>831.57301423798003</v>
      </c>
      <c r="S288" s="78">
        <v>4.0000000000000002E-4</v>
      </c>
      <c r="T288" s="78">
        <v>1.8E-3</v>
      </c>
      <c r="U288" s="78">
        <v>2.9999999999999997E-4</v>
      </c>
    </row>
    <row r="289" spans="2:21">
      <c r="B289" t="s">
        <v>1032</v>
      </c>
      <c r="C289" t="s">
        <v>1033</v>
      </c>
      <c r="D289" t="s">
        <v>123</v>
      </c>
      <c r="E289" t="s">
        <v>942</v>
      </c>
      <c r="F289" t="s">
        <v>1034</v>
      </c>
      <c r="G289" t="s">
        <v>993</v>
      </c>
      <c r="H289" t="s">
        <v>951</v>
      </c>
      <c r="I289" t="s">
        <v>215</v>
      </c>
      <c r="J289"/>
      <c r="K289" s="77">
        <v>7.51</v>
      </c>
      <c r="L289" t="s">
        <v>106</v>
      </c>
      <c r="M289" s="78">
        <v>6.1699999999999998E-2</v>
      </c>
      <c r="N289" s="78">
        <v>6.0999999999999999E-2</v>
      </c>
      <c r="O289" s="77">
        <v>187960.65</v>
      </c>
      <c r="P289" s="77">
        <v>100.80310002652151</v>
      </c>
      <c r="Q289" s="77">
        <v>0</v>
      </c>
      <c r="R289" s="77">
        <v>699.52383821475996</v>
      </c>
      <c r="S289" s="78">
        <v>1E-4</v>
      </c>
      <c r="T289" s="78">
        <v>1.5E-3</v>
      </c>
      <c r="U289" s="78">
        <v>2.9999999999999997E-4</v>
      </c>
    </row>
    <row r="290" spans="2:21">
      <c r="B290" t="s">
        <v>1035</v>
      </c>
      <c r="C290" t="s">
        <v>1036</v>
      </c>
      <c r="D290" t="s">
        <v>123</v>
      </c>
      <c r="E290" t="s">
        <v>942</v>
      </c>
      <c r="F290" t="s">
        <v>1037</v>
      </c>
      <c r="G290" t="s">
        <v>1038</v>
      </c>
      <c r="H290" t="s">
        <v>951</v>
      </c>
      <c r="I290" t="s">
        <v>215</v>
      </c>
      <c r="J290"/>
      <c r="K290" s="77">
        <v>7.32</v>
      </c>
      <c r="L290" t="s">
        <v>106</v>
      </c>
      <c r="M290" s="78">
        <v>5.5E-2</v>
      </c>
      <c r="N290" s="78">
        <v>5.8400000000000001E-2</v>
      </c>
      <c r="O290" s="77">
        <v>501228.4</v>
      </c>
      <c r="P290" s="77">
        <v>99.71455555112189</v>
      </c>
      <c r="Q290" s="77">
        <v>0</v>
      </c>
      <c r="R290" s="77">
        <v>1845.2530026463501</v>
      </c>
      <c r="S290" s="78">
        <v>5.0000000000000001E-4</v>
      </c>
      <c r="T290" s="78">
        <v>3.8999999999999998E-3</v>
      </c>
      <c r="U290" s="78">
        <v>6.9999999999999999E-4</v>
      </c>
    </row>
    <row r="291" spans="2:21">
      <c r="B291" t="s">
        <v>1039</v>
      </c>
      <c r="C291" t="s">
        <v>1040</v>
      </c>
      <c r="D291" t="s">
        <v>123</v>
      </c>
      <c r="E291" t="s">
        <v>942</v>
      </c>
      <c r="F291" t="s">
        <v>1041</v>
      </c>
      <c r="G291" t="s">
        <v>993</v>
      </c>
      <c r="H291" t="s">
        <v>951</v>
      </c>
      <c r="I291" t="s">
        <v>215</v>
      </c>
      <c r="J291"/>
      <c r="K291" s="77">
        <v>4.3499999999999996</v>
      </c>
      <c r="L291" t="s">
        <v>110</v>
      </c>
      <c r="M291" s="78">
        <v>4.1300000000000003E-2</v>
      </c>
      <c r="N291" s="78">
        <v>5.4699999999999999E-2</v>
      </c>
      <c r="O291" s="77">
        <v>372162.09</v>
      </c>
      <c r="P291" s="77">
        <v>97.608123284239198</v>
      </c>
      <c r="Q291" s="77">
        <v>0</v>
      </c>
      <c r="R291" s="77">
        <v>1465.17462491386</v>
      </c>
      <c r="S291" s="78">
        <v>4.0000000000000002E-4</v>
      </c>
      <c r="T291" s="78">
        <v>3.0999999999999999E-3</v>
      </c>
      <c r="U291" s="78">
        <v>5.9999999999999995E-4</v>
      </c>
    </row>
    <row r="292" spans="2:21">
      <c r="B292" t="s">
        <v>1042</v>
      </c>
      <c r="C292" t="s">
        <v>1043</v>
      </c>
      <c r="D292" t="s">
        <v>123</v>
      </c>
      <c r="E292" t="s">
        <v>942</v>
      </c>
      <c r="F292" t="s">
        <v>1044</v>
      </c>
      <c r="G292" t="s">
        <v>1045</v>
      </c>
      <c r="H292" t="s">
        <v>951</v>
      </c>
      <c r="I292" t="s">
        <v>215</v>
      </c>
      <c r="J292"/>
      <c r="K292" s="77">
        <v>6.97</v>
      </c>
      <c r="L292" t="s">
        <v>106</v>
      </c>
      <c r="M292" s="78">
        <v>6.8000000000000005E-2</v>
      </c>
      <c r="N292" s="78">
        <v>6.7000000000000004E-2</v>
      </c>
      <c r="O292" s="77">
        <v>601474.07999999996</v>
      </c>
      <c r="P292" s="77">
        <v>103.42921666237054</v>
      </c>
      <c r="Q292" s="77">
        <v>0</v>
      </c>
      <c r="R292" s="77">
        <v>2296.7929392384699</v>
      </c>
      <c r="S292" s="78">
        <v>5.9999999999999995E-4</v>
      </c>
      <c r="T292" s="78">
        <v>4.7999999999999996E-3</v>
      </c>
      <c r="U292" s="78">
        <v>8.9999999999999998E-4</v>
      </c>
    </row>
    <row r="293" spans="2:21">
      <c r="B293" t="s">
        <v>1046</v>
      </c>
      <c r="C293" t="s">
        <v>1047</v>
      </c>
      <c r="D293" t="s">
        <v>123</v>
      </c>
      <c r="E293" t="s">
        <v>942</v>
      </c>
      <c r="F293" t="s">
        <v>1048</v>
      </c>
      <c r="G293" t="s">
        <v>978</v>
      </c>
      <c r="H293" t="s">
        <v>951</v>
      </c>
      <c r="I293" t="s">
        <v>335</v>
      </c>
      <c r="J293"/>
      <c r="K293" s="77">
        <v>6.84</v>
      </c>
      <c r="L293" t="s">
        <v>106</v>
      </c>
      <c r="M293" s="78">
        <v>0.06</v>
      </c>
      <c r="N293" s="78">
        <v>6.6400000000000001E-2</v>
      </c>
      <c r="O293" s="77">
        <v>313267.75</v>
      </c>
      <c r="P293" s="77">
        <v>97.093602733604087</v>
      </c>
      <c r="Q293" s="77">
        <v>0</v>
      </c>
      <c r="R293" s="77">
        <v>1122.96959174933</v>
      </c>
      <c r="S293" s="78">
        <v>2.9999999999999997E-4</v>
      </c>
      <c r="T293" s="78">
        <v>2.3999999999999998E-3</v>
      </c>
      <c r="U293" s="78">
        <v>4.0000000000000002E-4</v>
      </c>
    </row>
    <row r="294" spans="2:21">
      <c r="B294" t="s">
        <v>1049</v>
      </c>
      <c r="C294" t="s">
        <v>1050</v>
      </c>
      <c r="D294" t="s">
        <v>123</v>
      </c>
      <c r="E294" t="s">
        <v>942</v>
      </c>
      <c r="F294" t="s">
        <v>1051</v>
      </c>
      <c r="G294" t="s">
        <v>1052</v>
      </c>
      <c r="H294" t="s">
        <v>951</v>
      </c>
      <c r="I294" t="s">
        <v>215</v>
      </c>
      <c r="J294"/>
      <c r="K294" s="77">
        <v>6.85</v>
      </c>
      <c r="L294" t="s">
        <v>106</v>
      </c>
      <c r="M294" s="78">
        <v>6.3799999999999996E-2</v>
      </c>
      <c r="N294" s="78">
        <v>6.0400000000000002E-2</v>
      </c>
      <c r="O294" s="77">
        <v>105257.96</v>
      </c>
      <c r="P294" s="77">
        <v>103.75183557310071</v>
      </c>
      <c r="Q294" s="77">
        <v>0</v>
      </c>
      <c r="R294" s="77">
        <v>403.19248614646602</v>
      </c>
      <c r="S294" s="78">
        <v>2.0000000000000001E-4</v>
      </c>
      <c r="T294" s="78">
        <v>8.0000000000000004E-4</v>
      </c>
      <c r="U294" s="78">
        <v>2.0000000000000001E-4</v>
      </c>
    </row>
    <row r="295" spans="2:21">
      <c r="B295" t="s">
        <v>1053</v>
      </c>
      <c r="C295" t="s">
        <v>1054</v>
      </c>
      <c r="D295" t="s">
        <v>123</v>
      </c>
      <c r="E295" t="s">
        <v>942</v>
      </c>
      <c r="F295" t="s">
        <v>1055</v>
      </c>
      <c r="G295" t="s">
        <v>993</v>
      </c>
      <c r="H295" t="s">
        <v>951</v>
      </c>
      <c r="I295" t="s">
        <v>215</v>
      </c>
      <c r="J295"/>
      <c r="K295" s="77">
        <v>3.65</v>
      </c>
      <c r="L295" t="s">
        <v>106</v>
      </c>
      <c r="M295" s="78">
        <v>8.1299999999999997E-2</v>
      </c>
      <c r="N295" s="78">
        <v>7.4999999999999997E-2</v>
      </c>
      <c r="O295" s="77">
        <v>250614.2</v>
      </c>
      <c r="P295" s="77">
        <v>103.20216668329249</v>
      </c>
      <c r="Q295" s="77">
        <v>0</v>
      </c>
      <c r="R295" s="77">
        <v>954.89623806387203</v>
      </c>
      <c r="S295" s="78">
        <v>1E-4</v>
      </c>
      <c r="T295" s="78">
        <v>2E-3</v>
      </c>
      <c r="U295" s="78">
        <v>4.0000000000000002E-4</v>
      </c>
    </row>
    <row r="296" spans="2:21">
      <c r="B296" t="s">
        <v>1056</v>
      </c>
      <c r="C296" t="s">
        <v>1057</v>
      </c>
      <c r="D296" t="s">
        <v>123</v>
      </c>
      <c r="E296" t="s">
        <v>942</v>
      </c>
      <c r="F296" t="s">
        <v>1058</v>
      </c>
      <c r="G296" t="s">
        <v>993</v>
      </c>
      <c r="H296" t="s">
        <v>958</v>
      </c>
      <c r="I296" t="s">
        <v>215</v>
      </c>
      <c r="J296"/>
      <c r="K296" s="77">
        <v>4.38</v>
      </c>
      <c r="L296" t="s">
        <v>110</v>
      </c>
      <c r="M296" s="78">
        <v>7.2499999999999995E-2</v>
      </c>
      <c r="N296" s="78">
        <v>7.3599999999999999E-2</v>
      </c>
      <c r="O296" s="77">
        <v>447346.35</v>
      </c>
      <c r="P296" s="77">
        <v>99.21883333193631</v>
      </c>
      <c r="Q296" s="77">
        <v>0</v>
      </c>
      <c r="R296" s="77">
        <v>1790.2319687947299</v>
      </c>
      <c r="S296" s="78">
        <v>4.0000000000000002E-4</v>
      </c>
      <c r="T296" s="78">
        <v>3.8E-3</v>
      </c>
      <c r="U296" s="78">
        <v>6.9999999999999999E-4</v>
      </c>
    </row>
    <row r="297" spans="2:21">
      <c r="B297" t="s">
        <v>1059</v>
      </c>
      <c r="C297" t="s">
        <v>1060</v>
      </c>
      <c r="D297" t="s">
        <v>123</v>
      </c>
      <c r="E297" t="s">
        <v>942</v>
      </c>
      <c r="F297" t="s">
        <v>1061</v>
      </c>
      <c r="G297" t="s">
        <v>993</v>
      </c>
      <c r="H297" t="s">
        <v>958</v>
      </c>
      <c r="I297" t="s">
        <v>215</v>
      </c>
      <c r="J297"/>
      <c r="K297" s="77">
        <v>7.29</v>
      </c>
      <c r="L297" t="s">
        <v>106</v>
      </c>
      <c r="M297" s="78">
        <v>7.1199999999999999E-2</v>
      </c>
      <c r="N297" s="78">
        <v>7.2400000000000006E-2</v>
      </c>
      <c r="O297" s="77">
        <v>250614.2</v>
      </c>
      <c r="P297" s="77">
        <v>98.925008204642836</v>
      </c>
      <c r="Q297" s="77">
        <v>0</v>
      </c>
      <c r="R297" s="77">
        <v>915.321075331104</v>
      </c>
      <c r="S297" s="78">
        <v>2.0000000000000001E-4</v>
      </c>
      <c r="T297" s="78">
        <v>1.9E-3</v>
      </c>
      <c r="U297" s="78">
        <v>4.0000000000000002E-4</v>
      </c>
    </row>
    <row r="298" spans="2:21">
      <c r="B298" t="s">
        <v>1062</v>
      </c>
      <c r="C298" t="s">
        <v>1063</v>
      </c>
      <c r="D298" t="s">
        <v>123</v>
      </c>
      <c r="E298" t="s">
        <v>942</v>
      </c>
      <c r="F298" t="s">
        <v>1064</v>
      </c>
      <c r="G298" t="s">
        <v>1045</v>
      </c>
      <c r="H298" t="s">
        <v>958</v>
      </c>
      <c r="I298" t="s">
        <v>215</v>
      </c>
      <c r="J298"/>
      <c r="K298" s="77">
        <v>3.3</v>
      </c>
      <c r="L298" t="s">
        <v>106</v>
      </c>
      <c r="M298" s="78">
        <v>2.63E-2</v>
      </c>
      <c r="N298" s="78">
        <v>7.5899999999999995E-2</v>
      </c>
      <c r="O298" s="77">
        <v>317716.15000000002</v>
      </c>
      <c r="P298" s="77">
        <v>85.058083321858206</v>
      </c>
      <c r="Q298" s="77">
        <v>0</v>
      </c>
      <c r="R298" s="77">
        <v>997.73814395704801</v>
      </c>
      <c r="S298" s="78">
        <v>2.9999999999999997E-4</v>
      </c>
      <c r="T298" s="78">
        <v>2.0999999999999999E-3</v>
      </c>
      <c r="U298" s="78">
        <v>4.0000000000000002E-4</v>
      </c>
    </row>
    <row r="299" spans="2:21">
      <c r="B299" t="s">
        <v>1065</v>
      </c>
      <c r="C299" t="s">
        <v>1066</v>
      </c>
      <c r="D299" t="s">
        <v>123</v>
      </c>
      <c r="E299" t="s">
        <v>942</v>
      </c>
      <c r="F299" t="s">
        <v>1064</v>
      </c>
      <c r="G299" t="s">
        <v>1045</v>
      </c>
      <c r="H299" t="s">
        <v>958</v>
      </c>
      <c r="I299" t="s">
        <v>215</v>
      </c>
      <c r="J299"/>
      <c r="K299" s="77">
        <v>2.0699999999999998</v>
      </c>
      <c r="L299" t="s">
        <v>106</v>
      </c>
      <c r="M299" s="78">
        <v>7.0499999999999993E-2</v>
      </c>
      <c r="N299" s="78">
        <v>7.1300000000000002E-2</v>
      </c>
      <c r="O299" s="77">
        <v>125307.1</v>
      </c>
      <c r="P299" s="77">
        <v>101.35149997007352</v>
      </c>
      <c r="Q299" s="77">
        <v>0</v>
      </c>
      <c r="R299" s="77">
        <v>468.88630904694799</v>
      </c>
      <c r="S299" s="78">
        <v>2.0000000000000001E-4</v>
      </c>
      <c r="T299" s="78">
        <v>1E-3</v>
      </c>
      <c r="U299" s="78">
        <v>2.0000000000000001E-4</v>
      </c>
    </row>
    <row r="300" spans="2:21">
      <c r="B300" t="s">
        <v>1067</v>
      </c>
      <c r="C300" t="s">
        <v>1068</v>
      </c>
      <c r="D300" t="s">
        <v>123</v>
      </c>
      <c r="E300" t="s">
        <v>942</v>
      </c>
      <c r="F300" t="s">
        <v>1069</v>
      </c>
      <c r="G300" t="s">
        <v>1070</v>
      </c>
      <c r="H300" t="s">
        <v>958</v>
      </c>
      <c r="I300" t="s">
        <v>215</v>
      </c>
      <c r="J300"/>
      <c r="K300" s="77">
        <v>5.35</v>
      </c>
      <c r="L300" t="s">
        <v>106</v>
      </c>
      <c r="M300" s="78">
        <v>0.04</v>
      </c>
      <c r="N300" s="78">
        <v>6.0600000000000001E-2</v>
      </c>
      <c r="O300" s="77">
        <v>341461.85</v>
      </c>
      <c r="P300" s="77">
        <v>91.297777781031755</v>
      </c>
      <c r="Q300" s="77">
        <v>0</v>
      </c>
      <c r="R300" s="77">
        <v>1150.97022312584</v>
      </c>
      <c r="S300" s="78">
        <v>6.9999999999999999E-4</v>
      </c>
      <c r="T300" s="78">
        <v>2.3999999999999998E-3</v>
      </c>
      <c r="U300" s="78">
        <v>4.0000000000000002E-4</v>
      </c>
    </row>
    <row r="301" spans="2:21">
      <c r="B301" t="s">
        <v>1071</v>
      </c>
      <c r="C301" t="s">
        <v>1072</v>
      </c>
      <c r="D301" t="s">
        <v>123</v>
      </c>
      <c r="E301" t="s">
        <v>942</v>
      </c>
      <c r="F301" t="s">
        <v>1073</v>
      </c>
      <c r="G301" t="s">
        <v>965</v>
      </c>
      <c r="H301" t="s">
        <v>958</v>
      </c>
      <c r="I301" t="s">
        <v>335</v>
      </c>
      <c r="J301"/>
      <c r="K301" s="77">
        <v>3.54</v>
      </c>
      <c r="L301" t="s">
        <v>106</v>
      </c>
      <c r="M301" s="78">
        <v>5.5E-2</v>
      </c>
      <c r="N301" s="78">
        <v>0.09</v>
      </c>
      <c r="O301" s="77">
        <v>87714.97</v>
      </c>
      <c r="P301" s="77">
        <v>90.293555551121941</v>
      </c>
      <c r="Q301" s="77">
        <v>0</v>
      </c>
      <c r="R301" s="77">
        <v>292.40996338401101</v>
      </c>
      <c r="S301" s="78">
        <v>1E-4</v>
      </c>
      <c r="T301" s="78">
        <v>5.9999999999999995E-4</v>
      </c>
      <c r="U301" s="78">
        <v>1E-4</v>
      </c>
    </row>
    <row r="302" spans="2:21">
      <c r="B302" t="s">
        <v>1074</v>
      </c>
      <c r="C302" t="s">
        <v>1075</v>
      </c>
      <c r="D302" t="s">
        <v>123</v>
      </c>
      <c r="E302" t="s">
        <v>942</v>
      </c>
      <c r="F302" t="s">
        <v>1073</v>
      </c>
      <c r="G302" t="s">
        <v>965</v>
      </c>
      <c r="H302" t="s">
        <v>958</v>
      </c>
      <c r="I302" t="s">
        <v>215</v>
      </c>
      <c r="J302"/>
      <c r="K302" s="77">
        <v>3.13</v>
      </c>
      <c r="L302" t="s">
        <v>106</v>
      </c>
      <c r="M302" s="78">
        <v>0.06</v>
      </c>
      <c r="N302" s="78">
        <v>8.4400000000000003E-2</v>
      </c>
      <c r="O302" s="77">
        <v>269535.57</v>
      </c>
      <c r="P302" s="77">
        <v>94.656333340753491</v>
      </c>
      <c r="Q302" s="77">
        <v>0</v>
      </c>
      <c r="R302" s="77">
        <v>941.94914426018101</v>
      </c>
      <c r="S302" s="78">
        <v>4.0000000000000002E-4</v>
      </c>
      <c r="T302" s="78">
        <v>2E-3</v>
      </c>
      <c r="U302" s="78">
        <v>4.0000000000000002E-4</v>
      </c>
    </row>
    <row r="303" spans="2:21">
      <c r="B303" t="s">
        <v>1076</v>
      </c>
      <c r="C303" t="s">
        <v>1077</v>
      </c>
      <c r="D303" t="s">
        <v>123</v>
      </c>
      <c r="E303" t="s">
        <v>942</v>
      </c>
      <c r="F303" t="s">
        <v>1078</v>
      </c>
      <c r="G303" t="s">
        <v>1079</v>
      </c>
      <c r="H303" t="s">
        <v>958</v>
      </c>
      <c r="I303" t="s">
        <v>215</v>
      </c>
      <c r="J303"/>
      <c r="K303" s="77">
        <v>6.14</v>
      </c>
      <c r="L303" t="s">
        <v>110</v>
      </c>
      <c r="M303" s="78">
        <v>6.6299999999999998E-2</v>
      </c>
      <c r="N303" s="78">
        <v>6.5000000000000002E-2</v>
      </c>
      <c r="O303" s="77">
        <v>501228.4</v>
      </c>
      <c r="P303" s="77">
        <v>103.39571233314012</v>
      </c>
      <c r="Q303" s="77">
        <v>0</v>
      </c>
      <c r="R303" s="77">
        <v>2090.3042041155099</v>
      </c>
      <c r="S303" s="78">
        <v>6.9999999999999999E-4</v>
      </c>
      <c r="T303" s="78">
        <v>4.4000000000000003E-3</v>
      </c>
      <c r="U303" s="78">
        <v>8.0000000000000004E-4</v>
      </c>
    </row>
    <row r="304" spans="2:21">
      <c r="B304" t="s">
        <v>1080</v>
      </c>
      <c r="C304" t="s">
        <v>1081</v>
      </c>
      <c r="D304" t="s">
        <v>123</v>
      </c>
      <c r="E304" t="s">
        <v>942</v>
      </c>
      <c r="F304" t="s">
        <v>1082</v>
      </c>
      <c r="G304" t="s">
        <v>1083</v>
      </c>
      <c r="H304" t="s">
        <v>958</v>
      </c>
      <c r="I304" t="s">
        <v>335</v>
      </c>
      <c r="J304"/>
      <c r="K304" s="77">
        <v>5.87</v>
      </c>
      <c r="L304" t="s">
        <v>106</v>
      </c>
      <c r="M304" s="78">
        <v>3.2500000000000001E-2</v>
      </c>
      <c r="N304" s="78">
        <v>5.6599999999999998E-2</v>
      </c>
      <c r="O304" s="77">
        <v>250614.2</v>
      </c>
      <c r="P304" s="77">
        <v>87.885722234414487</v>
      </c>
      <c r="Q304" s="77">
        <v>0</v>
      </c>
      <c r="R304" s="77">
        <v>813.17813606286404</v>
      </c>
      <c r="S304" s="78">
        <v>2.0000000000000001E-4</v>
      </c>
      <c r="T304" s="78">
        <v>1.6999999999999999E-3</v>
      </c>
      <c r="U304" s="78">
        <v>2.9999999999999997E-4</v>
      </c>
    </row>
    <row r="305" spans="2:21">
      <c r="B305" t="s">
        <v>1084</v>
      </c>
      <c r="C305" t="s">
        <v>1085</v>
      </c>
      <c r="D305" t="s">
        <v>123</v>
      </c>
      <c r="E305" t="s">
        <v>942</v>
      </c>
      <c r="F305" t="s">
        <v>1086</v>
      </c>
      <c r="G305" t="s">
        <v>1045</v>
      </c>
      <c r="H305" t="s">
        <v>958</v>
      </c>
      <c r="I305" t="s">
        <v>335</v>
      </c>
      <c r="J305"/>
      <c r="K305" s="77">
        <v>1.55</v>
      </c>
      <c r="L305" t="s">
        <v>106</v>
      </c>
      <c r="M305" s="78">
        <v>4.2500000000000003E-2</v>
      </c>
      <c r="N305" s="78">
        <v>7.9200000000000007E-2</v>
      </c>
      <c r="O305" s="77">
        <v>275675.62</v>
      </c>
      <c r="P305" s="77">
        <v>96.12475000226712</v>
      </c>
      <c r="Q305" s="77">
        <v>0</v>
      </c>
      <c r="R305" s="77">
        <v>978.35231200180203</v>
      </c>
      <c r="S305" s="78">
        <v>5.9999999999999995E-4</v>
      </c>
      <c r="T305" s="78">
        <v>2.0999999999999999E-3</v>
      </c>
      <c r="U305" s="78">
        <v>4.0000000000000002E-4</v>
      </c>
    </row>
    <row r="306" spans="2:21">
      <c r="B306" t="s">
        <v>1087</v>
      </c>
      <c r="C306" t="s">
        <v>1088</v>
      </c>
      <c r="D306" t="s">
        <v>123</v>
      </c>
      <c r="E306" t="s">
        <v>942</v>
      </c>
      <c r="F306" t="s">
        <v>1086</v>
      </c>
      <c r="G306" t="s">
        <v>1045</v>
      </c>
      <c r="H306" t="s">
        <v>958</v>
      </c>
      <c r="I306" t="s">
        <v>335</v>
      </c>
      <c r="J306"/>
      <c r="K306" s="77">
        <v>4.8099999999999996</v>
      </c>
      <c r="L306" t="s">
        <v>106</v>
      </c>
      <c r="M306" s="78">
        <v>3.1300000000000001E-2</v>
      </c>
      <c r="N306" s="78">
        <v>7.4800000000000005E-2</v>
      </c>
      <c r="O306" s="77">
        <v>125307.1</v>
      </c>
      <c r="P306" s="77">
        <v>81.962402748128397</v>
      </c>
      <c r="Q306" s="77">
        <v>0</v>
      </c>
      <c r="R306" s="77">
        <v>379.18578922400798</v>
      </c>
      <c r="S306" s="78">
        <v>2.0000000000000001E-4</v>
      </c>
      <c r="T306" s="78">
        <v>8.0000000000000004E-4</v>
      </c>
      <c r="U306" s="78">
        <v>1E-4</v>
      </c>
    </row>
    <row r="307" spans="2:21">
      <c r="B307" t="s">
        <v>1089</v>
      </c>
      <c r="C307" t="s">
        <v>1090</v>
      </c>
      <c r="D307" t="s">
        <v>123</v>
      </c>
      <c r="E307" t="s">
        <v>942</v>
      </c>
      <c r="F307" t="s">
        <v>1091</v>
      </c>
      <c r="G307" t="s">
        <v>1052</v>
      </c>
      <c r="H307" t="s">
        <v>958</v>
      </c>
      <c r="I307" t="s">
        <v>335</v>
      </c>
      <c r="J307"/>
      <c r="K307" s="77">
        <v>6.93</v>
      </c>
      <c r="L307" t="s">
        <v>106</v>
      </c>
      <c r="M307" s="78">
        <v>6.4000000000000001E-2</v>
      </c>
      <c r="N307" s="78">
        <v>6.2300000000000001E-2</v>
      </c>
      <c r="O307" s="77">
        <v>162899.23000000001</v>
      </c>
      <c r="P307" s="77">
        <v>103.98500000491102</v>
      </c>
      <c r="Q307" s="77">
        <v>0</v>
      </c>
      <c r="R307" s="77">
        <v>625.39070188236201</v>
      </c>
      <c r="S307" s="78">
        <v>2.0000000000000001E-4</v>
      </c>
      <c r="T307" s="78">
        <v>1.2999999999999999E-3</v>
      </c>
      <c r="U307" s="78">
        <v>2.0000000000000001E-4</v>
      </c>
    </row>
    <row r="308" spans="2:21">
      <c r="B308" t="s">
        <v>1092</v>
      </c>
      <c r="C308" t="s">
        <v>1093</v>
      </c>
      <c r="D308" t="s">
        <v>123</v>
      </c>
      <c r="E308" t="s">
        <v>942</v>
      </c>
      <c r="F308" t="s">
        <v>1094</v>
      </c>
      <c r="G308" t="s">
        <v>1052</v>
      </c>
      <c r="H308" t="s">
        <v>958</v>
      </c>
      <c r="I308" t="s">
        <v>215</v>
      </c>
      <c r="J308"/>
      <c r="K308" s="77">
        <v>4.5</v>
      </c>
      <c r="L308" t="s">
        <v>110</v>
      </c>
      <c r="M308" s="78">
        <v>4.8800000000000003E-2</v>
      </c>
      <c r="N308" s="78">
        <v>5.5500000000000001E-2</v>
      </c>
      <c r="O308" s="77">
        <v>343341.45</v>
      </c>
      <c r="P308" s="77">
        <v>98.819620909156356</v>
      </c>
      <c r="Q308" s="77">
        <v>0</v>
      </c>
      <c r="R308" s="77">
        <v>1368.48712048109</v>
      </c>
      <c r="S308" s="78">
        <v>2.9999999999999997E-4</v>
      </c>
      <c r="T308" s="78">
        <v>2.8999999999999998E-3</v>
      </c>
      <c r="U308" s="78">
        <v>5.0000000000000001E-4</v>
      </c>
    </row>
    <row r="309" spans="2:21">
      <c r="B309" t="s">
        <v>1095</v>
      </c>
      <c r="C309" t="s">
        <v>1096</v>
      </c>
      <c r="D309" t="s">
        <v>123</v>
      </c>
      <c r="E309" t="s">
        <v>942</v>
      </c>
      <c r="F309" t="s">
        <v>1097</v>
      </c>
      <c r="G309" t="s">
        <v>1070</v>
      </c>
      <c r="H309" t="s">
        <v>958</v>
      </c>
      <c r="I309" t="s">
        <v>215</v>
      </c>
      <c r="J309"/>
      <c r="K309" s="77">
        <v>7.31</v>
      </c>
      <c r="L309" t="s">
        <v>106</v>
      </c>
      <c r="M309" s="78">
        <v>5.8999999999999997E-2</v>
      </c>
      <c r="N309" s="78">
        <v>6.1899999999999997E-2</v>
      </c>
      <c r="O309" s="77">
        <v>350859.88</v>
      </c>
      <c r="P309" s="77">
        <v>99.72072222985399</v>
      </c>
      <c r="Q309" s="77">
        <v>0</v>
      </c>
      <c r="R309" s="77">
        <v>1291.7569834471501</v>
      </c>
      <c r="S309" s="78">
        <v>6.9999999999999999E-4</v>
      </c>
      <c r="T309" s="78">
        <v>2.7000000000000001E-3</v>
      </c>
      <c r="U309" s="78">
        <v>5.0000000000000001E-4</v>
      </c>
    </row>
    <row r="310" spans="2:21">
      <c r="B310" t="s">
        <v>1098</v>
      </c>
      <c r="C310" t="s">
        <v>1099</v>
      </c>
      <c r="D310" t="s">
        <v>123</v>
      </c>
      <c r="E310" t="s">
        <v>942</v>
      </c>
      <c r="F310" t="s">
        <v>1100</v>
      </c>
      <c r="G310" t="s">
        <v>1101</v>
      </c>
      <c r="H310" t="s">
        <v>958</v>
      </c>
      <c r="I310" t="s">
        <v>215</v>
      </c>
      <c r="J310"/>
      <c r="K310" s="77">
        <v>7.11</v>
      </c>
      <c r="L310" t="s">
        <v>106</v>
      </c>
      <c r="M310" s="78">
        <v>3.15E-2</v>
      </c>
      <c r="N310" s="78">
        <v>7.2099999999999997E-2</v>
      </c>
      <c r="O310" s="77">
        <v>250614.2</v>
      </c>
      <c r="P310" s="77">
        <v>75.210499982044112</v>
      </c>
      <c r="Q310" s="77">
        <v>0</v>
      </c>
      <c r="R310" s="77">
        <v>695.89840798743205</v>
      </c>
      <c r="S310" s="78">
        <v>4.0000000000000002E-4</v>
      </c>
      <c r="T310" s="78">
        <v>1.5E-3</v>
      </c>
      <c r="U310" s="78">
        <v>2.9999999999999997E-4</v>
      </c>
    </row>
    <row r="311" spans="2:21">
      <c r="B311" t="s">
        <v>1102</v>
      </c>
      <c r="C311" t="s">
        <v>1103</v>
      </c>
      <c r="D311" t="s">
        <v>123</v>
      </c>
      <c r="E311" t="s">
        <v>942</v>
      </c>
      <c r="F311" t="s">
        <v>1104</v>
      </c>
      <c r="G311" t="s">
        <v>1105</v>
      </c>
      <c r="H311" t="s">
        <v>958</v>
      </c>
      <c r="I311" t="s">
        <v>215</v>
      </c>
      <c r="J311"/>
      <c r="K311" s="77">
        <v>7.37</v>
      </c>
      <c r="L311" t="s">
        <v>106</v>
      </c>
      <c r="M311" s="78">
        <v>6.25E-2</v>
      </c>
      <c r="N311" s="78">
        <v>6.2700000000000006E-2</v>
      </c>
      <c r="O311" s="77">
        <v>313267.75</v>
      </c>
      <c r="P311" s="77">
        <v>100.14863889675844</v>
      </c>
      <c r="Q311" s="77">
        <v>0</v>
      </c>
      <c r="R311" s="77">
        <v>1158.3036674899299</v>
      </c>
      <c r="S311" s="78">
        <v>5.0000000000000001E-4</v>
      </c>
      <c r="T311" s="78">
        <v>2.3999999999999998E-3</v>
      </c>
      <c r="U311" s="78">
        <v>4.0000000000000002E-4</v>
      </c>
    </row>
    <row r="312" spans="2:21">
      <c r="B312" t="s">
        <v>1106</v>
      </c>
      <c r="C312" t="s">
        <v>1107</v>
      </c>
      <c r="D312" t="s">
        <v>123</v>
      </c>
      <c r="E312" t="s">
        <v>942</v>
      </c>
      <c r="F312" t="s">
        <v>1108</v>
      </c>
      <c r="G312" t="s">
        <v>1038</v>
      </c>
      <c r="H312" t="s">
        <v>958</v>
      </c>
      <c r="I312" t="s">
        <v>215</v>
      </c>
      <c r="J312"/>
      <c r="K312" s="77">
        <v>7.09</v>
      </c>
      <c r="L312" t="s">
        <v>106</v>
      </c>
      <c r="M312" s="78">
        <v>5.6000000000000001E-2</v>
      </c>
      <c r="N312" s="78">
        <v>5.7599999999999998E-2</v>
      </c>
      <c r="O312" s="77">
        <v>93980.33</v>
      </c>
      <c r="P312" s="77">
        <v>99.018555504008177</v>
      </c>
      <c r="Q312" s="77">
        <v>0</v>
      </c>
      <c r="R312" s="77">
        <v>343.57000760663902</v>
      </c>
      <c r="S312" s="78">
        <v>2.0000000000000001E-4</v>
      </c>
      <c r="T312" s="78">
        <v>6.9999999999999999E-4</v>
      </c>
      <c r="U312" s="78">
        <v>1E-4</v>
      </c>
    </row>
    <row r="313" spans="2:21">
      <c r="B313" t="s">
        <v>1109</v>
      </c>
      <c r="C313" t="s">
        <v>1110</v>
      </c>
      <c r="D313" t="s">
        <v>123</v>
      </c>
      <c r="E313" t="s">
        <v>942</v>
      </c>
      <c r="F313" t="s">
        <v>1111</v>
      </c>
      <c r="G313" t="s">
        <v>1027</v>
      </c>
      <c r="H313" t="s">
        <v>958</v>
      </c>
      <c r="I313" t="s">
        <v>335</v>
      </c>
      <c r="J313"/>
      <c r="K313" s="77">
        <v>4.5199999999999996</v>
      </c>
      <c r="L313" t="s">
        <v>106</v>
      </c>
      <c r="M313" s="78">
        <v>4.4999999999999998E-2</v>
      </c>
      <c r="N313" s="78">
        <v>6.3100000000000003E-2</v>
      </c>
      <c r="O313" s="77">
        <v>503195.72</v>
      </c>
      <c r="P313" s="77">
        <v>93.591999998012653</v>
      </c>
      <c r="Q313" s="77">
        <v>0</v>
      </c>
      <c r="R313" s="77">
        <v>1738.75086402786</v>
      </c>
      <c r="S313" s="78">
        <v>8.0000000000000004E-4</v>
      </c>
      <c r="T313" s="78">
        <v>3.7000000000000002E-3</v>
      </c>
      <c r="U313" s="78">
        <v>6.9999999999999999E-4</v>
      </c>
    </row>
    <row r="314" spans="2:21">
      <c r="B314" t="s">
        <v>1112</v>
      </c>
      <c r="C314" t="s">
        <v>1113</v>
      </c>
      <c r="D314" t="s">
        <v>123</v>
      </c>
      <c r="E314" t="s">
        <v>942</v>
      </c>
      <c r="F314" t="s">
        <v>1114</v>
      </c>
      <c r="G314" t="s">
        <v>965</v>
      </c>
      <c r="H314" t="s">
        <v>958</v>
      </c>
      <c r="I314" t="s">
        <v>215</v>
      </c>
      <c r="J314"/>
      <c r="K314" s="77">
        <v>7.05</v>
      </c>
      <c r="L314" t="s">
        <v>106</v>
      </c>
      <c r="M314" s="78">
        <v>0.04</v>
      </c>
      <c r="N314" s="78">
        <v>6.08E-2</v>
      </c>
      <c r="O314" s="77">
        <v>187960.65</v>
      </c>
      <c r="P314" s="77">
        <v>87.919222204488008</v>
      </c>
      <c r="Q314" s="77">
        <v>0</v>
      </c>
      <c r="R314" s="77">
        <v>610.11607533060601</v>
      </c>
      <c r="S314" s="78">
        <v>2.0000000000000001E-4</v>
      </c>
      <c r="T314" s="78">
        <v>1.2999999999999999E-3</v>
      </c>
      <c r="U314" s="78">
        <v>2.0000000000000001E-4</v>
      </c>
    </row>
    <row r="315" spans="2:21">
      <c r="B315" t="s">
        <v>1115</v>
      </c>
      <c r="C315" t="s">
        <v>1116</v>
      </c>
      <c r="D315" t="s">
        <v>123</v>
      </c>
      <c r="E315" t="s">
        <v>942</v>
      </c>
      <c r="F315" t="s">
        <v>1114</v>
      </c>
      <c r="G315" t="s">
        <v>965</v>
      </c>
      <c r="H315" t="s">
        <v>958</v>
      </c>
      <c r="I315" t="s">
        <v>215</v>
      </c>
      <c r="J315"/>
      <c r="K315" s="77">
        <v>3.1</v>
      </c>
      <c r="L315" t="s">
        <v>106</v>
      </c>
      <c r="M315" s="78">
        <v>6.88E-2</v>
      </c>
      <c r="N315" s="78">
        <v>6.2899999999999998E-2</v>
      </c>
      <c r="O315" s="77">
        <v>313267.75</v>
      </c>
      <c r="P315" s="77">
        <v>104.72894444688289</v>
      </c>
      <c r="Q315" s="77">
        <v>0</v>
      </c>
      <c r="R315" s="77">
        <v>1211.2787730468101</v>
      </c>
      <c r="S315" s="78">
        <v>5.0000000000000001E-4</v>
      </c>
      <c r="T315" s="78">
        <v>2.5999999999999999E-3</v>
      </c>
      <c r="U315" s="78">
        <v>5.0000000000000001E-4</v>
      </c>
    </row>
    <row r="316" spans="2:21">
      <c r="B316" t="s">
        <v>1117</v>
      </c>
      <c r="C316" t="s">
        <v>1118</v>
      </c>
      <c r="D316" t="s">
        <v>123</v>
      </c>
      <c r="E316" t="s">
        <v>942</v>
      </c>
      <c r="F316" t="s">
        <v>1119</v>
      </c>
      <c r="G316" t="s">
        <v>993</v>
      </c>
      <c r="H316" t="s">
        <v>958</v>
      </c>
      <c r="I316" t="s">
        <v>215</v>
      </c>
      <c r="J316"/>
      <c r="K316" s="77">
        <v>4</v>
      </c>
      <c r="L316" t="s">
        <v>113</v>
      </c>
      <c r="M316" s="78">
        <v>7.4200000000000002E-2</v>
      </c>
      <c r="N316" s="78">
        <v>8.1799999999999998E-2</v>
      </c>
      <c r="O316" s="77">
        <v>426044.14</v>
      </c>
      <c r="P316" s="77">
        <v>97.367309584401184</v>
      </c>
      <c r="Q316" s="77">
        <v>0</v>
      </c>
      <c r="R316" s="77">
        <v>1937.9506443876901</v>
      </c>
      <c r="S316" s="78">
        <v>6.9999999999999999E-4</v>
      </c>
      <c r="T316" s="78">
        <v>4.1000000000000003E-3</v>
      </c>
      <c r="U316" s="78">
        <v>6.9999999999999999E-4</v>
      </c>
    </row>
    <row r="317" spans="2:21">
      <c r="B317" t="s">
        <v>1120</v>
      </c>
      <c r="C317" t="s">
        <v>1121</v>
      </c>
      <c r="D317" t="s">
        <v>123</v>
      </c>
      <c r="E317" t="s">
        <v>942</v>
      </c>
      <c r="F317" t="s">
        <v>1122</v>
      </c>
      <c r="G317" t="s">
        <v>1001</v>
      </c>
      <c r="H317" t="s">
        <v>1123</v>
      </c>
      <c r="I317" t="s">
        <v>945</v>
      </c>
      <c r="J317"/>
      <c r="K317" s="77">
        <v>3.27</v>
      </c>
      <c r="L317" t="s">
        <v>106</v>
      </c>
      <c r="M317" s="78">
        <v>4.7E-2</v>
      </c>
      <c r="N317" s="78">
        <v>7.6999999999999999E-2</v>
      </c>
      <c r="O317" s="77">
        <v>238083.49</v>
      </c>
      <c r="P317" s="77">
        <v>92.415833314397403</v>
      </c>
      <c r="Q317" s="77">
        <v>0</v>
      </c>
      <c r="R317" s="77">
        <v>812.33909795960994</v>
      </c>
      <c r="S317" s="78">
        <v>5.0000000000000001E-4</v>
      </c>
      <c r="T317" s="78">
        <v>1.6999999999999999E-3</v>
      </c>
      <c r="U317" s="78">
        <v>2.9999999999999997E-4</v>
      </c>
    </row>
    <row r="318" spans="2:21">
      <c r="B318" t="s">
        <v>1124</v>
      </c>
      <c r="C318" t="s">
        <v>1125</v>
      </c>
      <c r="D318" t="s">
        <v>123</v>
      </c>
      <c r="E318" t="s">
        <v>942</v>
      </c>
      <c r="F318" t="s">
        <v>1126</v>
      </c>
      <c r="G318" t="s">
        <v>1045</v>
      </c>
      <c r="H318" t="s">
        <v>958</v>
      </c>
      <c r="I318" t="s">
        <v>215</v>
      </c>
      <c r="J318"/>
      <c r="K318" s="77">
        <v>1.96</v>
      </c>
      <c r="L318" t="s">
        <v>106</v>
      </c>
      <c r="M318" s="78">
        <v>3.7499999999999999E-2</v>
      </c>
      <c r="N318" s="78">
        <v>7.6399999999999996E-2</v>
      </c>
      <c r="O318" s="77">
        <v>75184.259999999995</v>
      </c>
      <c r="P318" s="77">
        <v>94.228416641728074</v>
      </c>
      <c r="Q318" s="77">
        <v>0</v>
      </c>
      <c r="R318" s="77">
        <v>261.55951021656603</v>
      </c>
      <c r="S318" s="78">
        <v>2.0000000000000001E-4</v>
      </c>
      <c r="T318" s="78">
        <v>5.9999999999999995E-4</v>
      </c>
      <c r="U318" s="78">
        <v>1E-4</v>
      </c>
    </row>
    <row r="319" spans="2:21">
      <c r="B319" t="s">
        <v>1127</v>
      </c>
      <c r="C319" t="s">
        <v>1128</v>
      </c>
      <c r="D319" t="s">
        <v>123</v>
      </c>
      <c r="E319" t="s">
        <v>942</v>
      </c>
      <c r="F319" t="s">
        <v>1126</v>
      </c>
      <c r="G319" t="s">
        <v>1045</v>
      </c>
      <c r="H319" t="s">
        <v>958</v>
      </c>
      <c r="I319" t="s">
        <v>215</v>
      </c>
      <c r="J319"/>
      <c r="K319" s="77">
        <v>4.17</v>
      </c>
      <c r="L319" t="s">
        <v>106</v>
      </c>
      <c r="M319" s="78">
        <v>7.9500000000000001E-2</v>
      </c>
      <c r="N319" s="78">
        <v>7.9799999999999996E-2</v>
      </c>
      <c r="O319" s="77">
        <v>112776.39</v>
      </c>
      <c r="P319" s="77">
        <v>100.05349315534927</v>
      </c>
      <c r="Q319" s="77">
        <v>0</v>
      </c>
      <c r="R319" s="77">
        <v>416.59316156195399</v>
      </c>
      <c r="S319" s="78">
        <v>2.0000000000000001E-4</v>
      </c>
      <c r="T319" s="78">
        <v>8.9999999999999998E-4</v>
      </c>
      <c r="U319" s="78">
        <v>2.0000000000000001E-4</v>
      </c>
    </row>
    <row r="320" spans="2:21">
      <c r="B320" t="s">
        <v>1129</v>
      </c>
      <c r="C320" t="s">
        <v>1130</v>
      </c>
      <c r="D320" t="s">
        <v>123</v>
      </c>
      <c r="E320" t="s">
        <v>942</v>
      </c>
      <c r="F320" t="s">
        <v>1131</v>
      </c>
      <c r="G320" t="s">
        <v>993</v>
      </c>
      <c r="H320" t="s">
        <v>1123</v>
      </c>
      <c r="I320" t="s">
        <v>945</v>
      </c>
      <c r="J320"/>
      <c r="K320" s="77">
        <v>3.54</v>
      </c>
      <c r="L320" t="s">
        <v>106</v>
      </c>
      <c r="M320" s="78">
        <v>6.88E-2</v>
      </c>
      <c r="N320" s="78">
        <v>8.5800000000000001E-2</v>
      </c>
      <c r="O320" s="77">
        <v>260638.77</v>
      </c>
      <c r="P320" s="77">
        <v>97.287246559903551</v>
      </c>
      <c r="Q320" s="77">
        <v>0</v>
      </c>
      <c r="R320" s="77">
        <v>936.17410009981495</v>
      </c>
      <c r="S320" s="78">
        <v>5.0000000000000001E-4</v>
      </c>
      <c r="T320" s="78">
        <v>2E-3</v>
      </c>
      <c r="U320" s="78">
        <v>4.0000000000000002E-4</v>
      </c>
    </row>
    <row r="321" spans="2:21">
      <c r="B321" t="s">
        <v>1132</v>
      </c>
      <c r="C321" t="s">
        <v>1133</v>
      </c>
      <c r="D321" t="s">
        <v>123</v>
      </c>
      <c r="E321" t="s">
        <v>942</v>
      </c>
      <c r="F321" t="s">
        <v>1134</v>
      </c>
      <c r="G321" t="s">
        <v>978</v>
      </c>
      <c r="H321" t="s">
        <v>958</v>
      </c>
      <c r="I321" t="s">
        <v>335</v>
      </c>
      <c r="J321"/>
      <c r="K321" s="77">
        <v>1.95</v>
      </c>
      <c r="L321" t="s">
        <v>106</v>
      </c>
      <c r="M321" s="78">
        <v>5.7500000000000002E-2</v>
      </c>
      <c r="N321" s="78">
        <v>7.5700000000000003E-2</v>
      </c>
      <c r="O321" s="77">
        <v>106197.77</v>
      </c>
      <c r="P321" s="77">
        <v>101.11927781609737</v>
      </c>
      <c r="Q321" s="77">
        <v>0</v>
      </c>
      <c r="R321" s="77">
        <v>396.47065555431402</v>
      </c>
      <c r="S321" s="78">
        <v>2.0000000000000001E-4</v>
      </c>
      <c r="T321" s="78">
        <v>8.0000000000000004E-4</v>
      </c>
      <c r="U321" s="78">
        <v>2.0000000000000001E-4</v>
      </c>
    </row>
    <row r="322" spans="2:21">
      <c r="B322" t="s">
        <v>1135</v>
      </c>
      <c r="C322" t="s">
        <v>1136</v>
      </c>
      <c r="D322" t="s">
        <v>123</v>
      </c>
      <c r="E322" t="s">
        <v>942</v>
      </c>
      <c r="F322" t="s">
        <v>1137</v>
      </c>
      <c r="G322" t="s">
        <v>1079</v>
      </c>
      <c r="H322" t="s">
        <v>958</v>
      </c>
      <c r="I322" t="s">
        <v>215</v>
      </c>
      <c r="J322"/>
      <c r="K322" s="77">
        <v>4.2</v>
      </c>
      <c r="L322" t="s">
        <v>110</v>
      </c>
      <c r="M322" s="78">
        <v>0.04</v>
      </c>
      <c r="N322" s="78">
        <v>6.0199999999999997E-2</v>
      </c>
      <c r="O322" s="77">
        <v>300737.03999999998</v>
      </c>
      <c r="P322" s="77">
        <v>92.536555551121822</v>
      </c>
      <c r="Q322" s="77">
        <v>0</v>
      </c>
      <c r="R322" s="77">
        <v>1122.4617350455501</v>
      </c>
      <c r="S322" s="78">
        <v>2.9999999999999997E-4</v>
      </c>
      <c r="T322" s="78">
        <v>2.3999999999999998E-3</v>
      </c>
      <c r="U322" s="78">
        <v>4.0000000000000002E-4</v>
      </c>
    </row>
    <row r="323" spans="2:21">
      <c r="B323" t="s">
        <v>1138</v>
      </c>
      <c r="C323" t="s">
        <v>1139</v>
      </c>
      <c r="D323" t="s">
        <v>123</v>
      </c>
      <c r="E323" t="s">
        <v>942</v>
      </c>
      <c r="F323" t="s">
        <v>1140</v>
      </c>
      <c r="G323" t="s">
        <v>1141</v>
      </c>
      <c r="H323" t="s">
        <v>958</v>
      </c>
      <c r="I323" t="s">
        <v>215</v>
      </c>
      <c r="J323"/>
      <c r="K323" s="77">
        <v>4</v>
      </c>
      <c r="L323" t="s">
        <v>110</v>
      </c>
      <c r="M323" s="78">
        <v>4.6300000000000001E-2</v>
      </c>
      <c r="N323" s="78">
        <v>5.3800000000000001E-2</v>
      </c>
      <c r="O323" s="77">
        <v>256879.56</v>
      </c>
      <c r="P323" s="77">
        <v>100.13852776188152</v>
      </c>
      <c r="Q323" s="77">
        <v>0</v>
      </c>
      <c r="R323" s="77">
        <v>1037.5333006982701</v>
      </c>
      <c r="S323" s="78">
        <v>4.0000000000000002E-4</v>
      </c>
      <c r="T323" s="78">
        <v>2.2000000000000001E-3</v>
      </c>
      <c r="U323" s="78">
        <v>4.0000000000000002E-4</v>
      </c>
    </row>
    <row r="324" spans="2:21">
      <c r="B324" t="s">
        <v>1142</v>
      </c>
      <c r="C324" t="s">
        <v>1143</v>
      </c>
      <c r="D324" t="s">
        <v>123</v>
      </c>
      <c r="E324" t="s">
        <v>942</v>
      </c>
      <c r="F324" t="s">
        <v>1144</v>
      </c>
      <c r="G324" t="s">
        <v>965</v>
      </c>
      <c r="H324" t="s">
        <v>958</v>
      </c>
      <c r="I324" t="s">
        <v>215</v>
      </c>
      <c r="J324"/>
      <c r="K324" s="77">
        <v>3.33</v>
      </c>
      <c r="L324" t="s">
        <v>106</v>
      </c>
      <c r="M324" s="78">
        <v>5.2999999999999999E-2</v>
      </c>
      <c r="N324" s="78">
        <v>9.1800000000000007E-2</v>
      </c>
      <c r="O324" s="77">
        <v>362764.05</v>
      </c>
      <c r="P324" s="77">
        <v>88.761111117543209</v>
      </c>
      <c r="Q324" s="77">
        <v>0</v>
      </c>
      <c r="R324" s="77">
        <v>1188.7996383933801</v>
      </c>
      <c r="S324" s="78">
        <v>2.0000000000000001E-4</v>
      </c>
      <c r="T324" s="78">
        <v>2.5000000000000001E-3</v>
      </c>
      <c r="U324" s="78">
        <v>5.0000000000000001E-4</v>
      </c>
    </row>
    <row r="325" spans="2:21">
      <c r="B325" t="s">
        <v>1145</v>
      </c>
      <c r="C325" t="s">
        <v>1146</v>
      </c>
      <c r="D325" t="s">
        <v>123</v>
      </c>
      <c r="E325" t="s">
        <v>942</v>
      </c>
      <c r="F325" t="s">
        <v>1147</v>
      </c>
      <c r="G325" t="s">
        <v>1052</v>
      </c>
      <c r="H325" t="s">
        <v>958</v>
      </c>
      <c r="I325" t="s">
        <v>215</v>
      </c>
      <c r="J325"/>
      <c r="K325" s="77">
        <v>4.54</v>
      </c>
      <c r="L325" t="s">
        <v>110</v>
      </c>
      <c r="M325" s="78">
        <v>4.6300000000000001E-2</v>
      </c>
      <c r="N325" s="78">
        <v>7.0099999999999996E-2</v>
      </c>
      <c r="O325" s="77">
        <v>239336.56</v>
      </c>
      <c r="P325" s="77">
        <v>89.884541667014872</v>
      </c>
      <c r="Q325" s="77">
        <v>0</v>
      </c>
      <c r="R325" s="77">
        <v>867.69150742832005</v>
      </c>
      <c r="S325" s="78">
        <v>2.0000000000000001E-4</v>
      </c>
      <c r="T325" s="78">
        <v>1.8E-3</v>
      </c>
      <c r="U325" s="78">
        <v>2.9999999999999997E-4</v>
      </c>
    </row>
    <row r="326" spans="2:21">
      <c r="B326" t="s">
        <v>1148</v>
      </c>
      <c r="C326" t="s">
        <v>1149</v>
      </c>
      <c r="D326" t="s">
        <v>123</v>
      </c>
      <c r="E326" t="s">
        <v>942</v>
      </c>
      <c r="F326" t="s">
        <v>1150</v>
      </c>
      <c r="G326" t="s">
        <v>1151</v>
      </c>
      <c r="H326" t="s">
        <v>958</v>
      </c>
      <c r="I326" t="s">
        <v>215</v>
      </c>
      <c r="J326"/>
      <c r="K326" s="77">
        <v>7.15</v>
      </c>
      <c r="L326" t="s">
        <v>106</v>
      </c>
      <c r="M326" s="78">
        <v>4.2799999999999998E-2</v>
      </c>
      <c r="N326" s="78">
        <v>6.0600000000000001E-2</v>
      </c>
      <c r="O326" s="77">
        <v>501228.4</v>
      </c>
      <c r="P326" s="77">
        <v>89.113668492048845</v>
      </c>
      <c r="Q326" s="77">
        <v>0</v>
      </c>
      <c r="R326" s="77">
        <v>1649.07985050869</v>
      </c>
      <c r="S326" s="78">
        <v>1E-4</v>
      </c>
      <c r="T326" s="78">
        <v>3.5000000000000001E-3</v>
      </c>
      <c r="U326" s="78">
        <v>5.9999999999999995E-4</v>
      </c>
    </row>
    <row r="327" spans="2:21">
      <c r="B327" t="s">
        <v>1152</v>
      </c>
      <c r="C327" t="s">
        <v>1153</v>
      </c>
      <c r="D327" t="s">
        <v>123</v>
      </c>
      <c r="E327" t="s">
        <v>942</v>
      </c>
      <c r="F327" t="s">
        <v>1154</v>
      </c>
      <c r="G327" t="s">
        <v>1027</v>
      </c>
      <c r="H327" t="s">
        <v>1155</v>
      </c>
      <c r="I327" t="s">
        <v>215</v>
      </c>
      <c r="J327"/>
      <c r="K327" s="77">
        <v>1.86</v>
      </c>
      <c r="L327" t="s">
        <v>106</v>
      </c>
      <c r="M327" s="78">
        <v>6.5000000000000002E-2</v>
      </c>
      <c r="N327" s="78">
        <v>8.2900000000000001E-2</v>
      </c>
      <c r="O327" s="77">
        <v>125307.1</v>
      </c>
      <c r="P327" s="77">
        <v>96.511777775561001</v>
      </c>
      <c r="Q327" s="77">
        <v>0</v>
      </c>
      <c r="R327" s="77">
        <v>446.496117710188</v>
      </c>
      <c r="S327" s="78">
        <v>2.9999999999999997E-4</v>
      </c>
      <c r="T327" s="78">
        <v>8.9999999999999998E-4</v>
      </c>
      <c r="U327" s="78">
        <v>2.0000000000000001E-4</v>
      </c>
    </row>
    <row r="328" spans="2:21">
      <c r="B328" t="s">
        <v>1156</v>
      </c>
      <c r="C328" t="s">
        <v>1157</v>
      </c>
      <c r="D328" t="s">
        <v>123</v>
      </c>
      <c r="E328" t="s">
        <v>942</v>
      </c>
      <c r="F328" t="s">
        <v>1158</v>
      </c>
      <c r="G328" t="s">
        <v>1079</v>
      </c>
      <c r="H328" t="s">
        <v>1155</v>
      </c>
      <c r="I328" t="s">
        <v>215</v>
      </c>
      <c r="J328"/>
      <c r="K328" s="77">
        <v>4.49</v>
      </c>
      <c r="L328" t="s">
        <v>106</v>
      </c>
      <c r="M328" s="78">
        <v>4.1300000000000003E-2</v>
      </c>
      <c r="N328" s="78">
        <v>6.7500000000000004E-2</v>
      </c>
      <c r="O328" s="77">
        <v>448599.42</v>
      </c>
      <c r="P328" s="77">
        <v>88.658416658586134</v>
      </c>
      <c r="Q328" s="77">
        <v>0</v>
      </c>
      <c r="R328" s="77">
        <v>1468.3864596296301</v>
      </c>
      <c r="S328" s="78">
        <v>1.1000000000000001E-3</v>
      </c>
      <c r="T328" s="78">
        <v>3.0999999999999999E-3</v>
      </c>
      <c r="U328" s="78">
        <v>5.9999999999999995E-4</v>
      </c>
    </row>
    <row r="329" spans="2:21">
      <c r="B329" t="s">
        <v>1159</v>
      </c>
      <c r="C329" t="s">
        <v>1160</v>
      </c>
      <c r="D329" t="s">
        <v>123</v>
      </c>
      <c r="E329" t="s">
        <v>942</v>
      </c>
      <c r="F329" t="s">
        <v>1161</v>
      </c>
      <c r="G329" t="s">
        <v>1162</v>
      </c>
      <c r="H329" t="s">
        <v>1155</v>
      </c>
      <c r="I329" t="s">
        <v>215</v>
      </c>
      <c r="J329"/>
      <c r="K329" s="77">
        <v>4.04</v>
      </c>
      <c r="L329" t="s">
        <v>110</v>
      </c>
      <c r="M329" s="78">
        <v>3.1300000000000001E-2</v>
      </c>
      <c r="N329" s="78">
        <v>6.6799999999999998E-2</v>
      </c>
      <c r="O329" s="77">
        <v>375921.3</v>
      </c>
      <c r="P329" s="77">
        <v>88.323616437535961</v>
      </c>
      <c r="Q329" s="77">
        <v>0</v>
      </c>
      <c r="R329" s="77">
        <v>1339.1988598657699</v>
      </c>
      <c r="S329" s="78">
        <v>5.0000000000000001E-4</v>
      </c>
      <c r="T329" s="78">
        <v>2.8E-3</v>
      </c>
      <c r="U329" s="78">
        <v>5.0000000000000001E-4</v>
      </c>
    </row>
    <row r="330" spans="2:21">
      <c r="B330" t="s">
        <v>1163</v>
      </c>
      <c r="C330" t="s">
        <v>1164</v>
      </c>
      <c r="D330" t="s">
        <v>123</v>
      </c>
      <c r="E330" t="s">
        <v>942</v>
      </c>
      <c r="F330" t="s">
        <v>1165</v>
      </c>
      <c r="G330" t="s">
        <v>993</v>
      </c>
      <c r="H330" t="s">
        <v>1166</v>
      </c>
      <c r="I330" t="s">
        <v>945</v>
      </c>
      <c r="J330"/>
      <c r="K330" s="77">
        <v>5.25</v>
      </c>
      <c r="L330" t="s">
        <v>110</v>
      </c>
      <c r="M330" s="78">
        <v>6.88E-2</v>
      </c>
      <c r="N330" s="78">
        <v>7.7299999999999994E-2</v>
      </c>
      <c r="O330" s="77">
        <v>220540.5</v>
      </c>
      <c r="P330" s="77">
        <v>97.420424665764344</v>
      </c>
      <c r="Q330" s="77">
        <v>0</v>
      </c>
      <c r="R330" s="77">
        <v>866.58200646144405</v>
      </c>
      <c r="S330" s="78">
        <v>2.0000000000000001E-4</v>
      </c>
      <c r="T330" s="78">
        <v>1.8E-3</v>
      </c>
      <c r="U330" s="78">
        <v>2.9999999999999997E-4</v>
      </c>
    </row>
    <row r="331" spans="2:21">
      <c r="B331" t="s">
        <v>1167</v>
      </c>
      <c r="C331" t="s">
        <v>1168</v>
      </c>
      <c r="D331" t="s">
        <v>123</v>
      </c>
      <c r="E331" t="s">
        <v>942</v>
      </c>
      <c r="F331" t="s">
        <v>1169</v>
      </c>
      <c r="G331" t="s">
        <v>993</v>
      </c>
      <c r="H331" t="s">
        <v>1166</v>
      </c>
      <c r="I331" t="s">
        <v>945</v>
      </c>
      <c r="J331"/>
      <c r="K331" s="77">
        <v>4.82</v>
      </c>
      <c r="L331" t="s">
        <v>106</v>
      </c>
      <c r="M331" s="78">
        <v>7.7499999999999999E-2</v>
      </c>
      <c r="N331" s="78">
        <v>8.5400000000000004E-2</v>
      </c>
      <c r="O331" s="77">
        <v>258721.57</v>
      </c>
      <c r="P331" s="77">
        <v>98.615194437170445</v>
      </c>
      <c r="Q331" s="77">
        <v>0</v>
      </c>
      <c r="R331" s="77">
        <v>941.97237319922897</v>
      </c>
      <c r="S331" s="78">
        <v>1E-4</v>
      </c>
      <c r="T331" s="78">
        <v>2E-3</v>
      </c>
      <c r="U331" s="78">
        <v>4.0000000000000002E-4</v>
      </c>
    </row>
    <row r="332" spans="2:21">
      <c r="B332" t="s">
        <v>1170</v>
      </c>
      <c r="C332" t="s">
        <v>1171</v>
      </c>
      <c r="D332" t="s">
        <v>123</v>
      </c>
      <c r="E332" t="s">
        <v>942</v>
      </c>
      <c r="F332" t="s">
        <v>1172</v>
      </c>
      <c r="G332" t="s">
        <v>1001</v>
      </c>
      <c r="H332" t="s">
        <v>1155</v>
      </c>
      <c r="I332" t="s">
        <v>335</v>
      </c>
      <c r="J332"/>
      <c r="K332" s="77">
        <v>4.57</v>
      </c>
      <c r="L332" t="s">
        <v>113</v>
      </c>
      <c r="M332" s="78">
        <v>8.3799999999999999E-2</v>
      </c>
      <c r="N332" s="78">
        <v>8.77E-2</v>
      </c>
      <c r="O332" s="77">
        <v>375921.3</v>
      </c>
      <c r="P332" s="77">
        <v>98.240506840660458</v>
      </c>
      <c r="Q332" s="77">
        <v>0</v>
      </c>
      <c r="R332" s="77">
        <v>1725.2914672478901</v>
      </c>
      <c r="S332" s="78">
        <v>5.0000000000000001E-4</v>
      </c>
      <c r="T332" s="78">
        <v>3.5999999999999999E-3</v>
      </c>
      <c r="U332" s="78">
        <v>6.9999999999999999E-4</v>
      </c>
    </row>
    <row r="333" spans="2:21">
      <c r="B333" t="s">
        <v>1173</v>
      </c>
      <c r="C333" t="s">
        <v>1174</v>
      </c>
      <c r="D333" t="s">
        <v>123</v>
      </c>
      <c r="E333" t="s">
        <v>942</v>
      </c>
      <c r="F333" t="s">
        <v>1175</v>
      </c>
      <c r="G333" t="s">
        <v>1038</v>
      </c>
      <c r="H333" t="s">
        <v>1166</v>
      </c>
      <c r="I333" t="s">
        <v>945</v>
      </c>
      <c r="J333"/>
      <c r="K333" s="77">
        <v>5.07</v>
      </c>
      <c r="L333" t="s">
        <v>106</v>
      </c>
      <c r="M333" s="78">
        <v>3.2500000000000001E-2</v>
      </c>
      <c r="N333" s="78">
        <v>6.1600000000000002E-2</v>
      </c>
      <c r="O333" s="77">
        <v>184176.38</v>
      </c>
      <c r="P333" s="77">
        <v>86.946722223881224</v>
      </c>
      <c r="Q333" s="77">
        <v>0</v>
      </c>
      <c r="R333" s="77">
        <v>591.21962182205505</v>
      </c>
      <c r="S333" s="78">
        <v>2.9999999999999997E-4</v>
      </c>
      <c r="T333" s="78">
        <v>1.1999999999999999E-3</v>
      </c>
      <c r="U333" s="78">
        <v>2.0000000000000001E-4</v>
      </c>
    </row>
    <row r="334" spans="2:21">
      <c r="B334" t="s">
        <v>1176</v>
      </c>
      <c r="C334" t="s">
        <v>1177</v>
      </c>
      <c r="D334" t="s">
        <v>123</v>
      </c>
      <c r="E334" t="s">
        <v>942</v>
      </c>
      <c r="F334" t="s">
        <v>1178</v>
      </c>
      <c r="G334" t="s">
        <v>965</v>
      </c>
      <c r="H334" t="s">
        <v>1166</v>
      </c>
      <c r="I334" t="s">
        <v>945</v>
      </c>
      <c r="J334"/>
      <c r="K334" s="77">
        <v>7.3</v>
      </c>
      <c r="L334" t="s">
        <v>106</v>
      </c>
      <c r="M334" s="78">
        <v>3.2500000000000001E-2</v>
      </c>
      <c r="N334" s="78">
        <v>5.9400000000000001E-2</v>
      </c>
      <c r="O334" s="77">
        <v>62653.55</v>
      </c>
      <c r="P334" s="77">
        <v>83.223138942645704</v>
      </c>
      <c r="Q334" s="77">
        <v>0</v>
      </c>
      <c r="R334" s="77">
        <v>192.509190577548</v>
      </c>
      <c r="S334" s="78">
        <v>1E-4</v>
      </c>
      <c r="T334" s="78">
        <v>4.0000000000000002E-4</v>
      </c>
      <c r="U334" s="78">
        <v>1E-4</v>
      </c>
    </row>
    <row r="335" spans="2:21">
      <c r="B335" t="s">
        <v>1179</v>
      </c>
      <c r="C335" t="s">
        <v>1180</v>
      </c>
      <c r="D335" t="s">
        <v>123</v>
      </c>
      <c r="E335" t="s">
        <v>942</v>
      </c>
      <c r="F335" t="s">
        <v>1178</v>
      </c>
      <c r="G335" t="s">
        <v>965</v>
      </c>
      <c r="H335" t="s">
        <v>1166</v>
      </c>
      <c r="I335" t="s">
        <v>945</v>
      </c>
      <c r="J335"/>
      <c r="K335" s="77">
        <v>5.41</v>
      </c>
      <c r="L335" t="s">
        <v>106</v>
      </c>
      <c r="M335" s="78">
        <v>4.4999999999999998E-2</v>
      </c>
      <c r="N335" s="78">
        <v>6.1600000000000002E-2</v>
      </c>
      <c r="O335" s="77">
        <v>339582.24</v>
      </c>
      <c r="P335" s="77">
        <v>92.240260268970133</v>
      </c>
      <c r="Q335" s="77">
        <v>0</v>
      </c>
      <c r="R335" s="77">
        <v>1156.4508530758101</v>
      </c>
      <c r="S335" s="78">
        <v>2.0000000000000001E-4</v>
      </c>
      <c r="T335" s="78">
        <v>2.3999999999999998E-3</v>
      </c>
      <c r="U335" s="78">
        <v>4.0000000000000002E-4</v>
      </c>
    </row>
    <row r="336" spans="2:21">
      <c r="B336" t="s">
        <v>1181</v>
      </c>
      <c r="C336" t="s">
        <v>1182</v>
      </c>
      <c r="D336" t="s">
        <v>123</v>
      </c>
      <c r="E336" t="s">
        <v>942</v>
      </c>
      <c r="F336" t="s">
        <v>1183</v>
      </c>
      <c r="G336" t="s">
        <v>1045</v>
      </c>
      <c r="H336" t="s">
        <v>1155</v>
      </c>
      <c r="I336" t="s">
        <v>215</v>
      </c>
      <c r="J336"/>
      <c r="K336" s="77">
        <v>0.1</v>
      </c>
      <c r="L336" t="s">
        <v>106</v>
      </c>
      <c r="M336" s="78">
        <v>6.5000000000000002E-2</v>
      </c>
      <c r="N336" s="78">
        <v>0.1091</v>
      </c>
      <c r="O336" s="77">
        <v>588.94000000000005</v>
      </c>
      <c r="P336" s="77">
        <v>102.09382809793867</v>
      </c>
      <c r="Q336" s="77">
        <v>0</v>
      </c>
      <c r="R336" s="77">
        <v>2.2198939763104</v>
      </c>
      <c r="S336" s="78">
        <v>0</v>
      </c>
      <c r="T336" s="78">
        <v>0</v>
      </c>
      <c r="U336" s="78">
        <v>0</v>
      </c>
    </row>
    <row r="337" spans="2:21">
      <c r="B337" t="s">
        <v>1184</v>
      </c>
      <c r="C337" t="s">
        <v>1185</v>
      </c>
      <c r="D337" t="s">
        <v>123</v>
      </c>
      <c r="E337" t="s">
        <v>942</v>
      </c>
      <c r="F337" t="s">
        <v>1186</v>
      </c>
      <c r="G337" t="s">
        <v>1187</v>
      </c>
      <c r="H337" t="s">
        <v>1155</v>
      </c>
      <c r="I337" t="s">
        <v>215</v>
      </c>
      <c r="J337"/>
      <c r="K337" s="77">
        <v>4.33</v>
      </c>
      <c r="L337" t="s">
        <v>110</v>
      </c>
      <c r="M337" s="78">
        <v>6.13E-2</v>
      </c>
      <c r="N337" s="78">
        <v>5.4600000000000003E-2</v>
      </c>
      <c r="O337" s="77">
        <v>250614.2</v>
      </c>
      <c r="P337" s="77">
        <v>103.1726110922688</v>
      </c>
      <c r="Q337" s="77">
        <v>0</v>
      </c>
      <c r="R337" s="77">
        <v>1042.89693377653</v>
      </c>
      <c r="S337" s="78">
        <v>4.0000000000000002E-4</v>
      </c>
      <c r="T337" s="78">
        <v>2.2000000000000001E-3</v>
      </c>
      <c r="U337" s="78">
        <v>4.0000000000000002E-4</v>
      </c>
    </row>
    <row r="338" spans="2:21">
      <c r="B338" t="s">
        <v>1188</v>
      </c>
      <c r="C338" t="s">
        <v>1189</v>
      </c>
      <c r="D338" t="s">
        <v>123</v>
      </c>
      <c r="E338" t="s">
        <v>942</v>
      </c>
      <c r="F338" t="s">
        <v>1190</v>
      </c>
      <c r="G338" t="s">
        <v>993</v>
      </c>
      <c r="H338" t="s">
        <v>1166</v>
      </c>
      <c r="I338" t="s">
        <v>945</v>
      </c>
      <c r="J338"/>
      <c r="K338" s="77">
        <v>4.43</v>
      </c>
      <c r="L338" t="s">
        <v>106</v>
      </c>
      <c r="M338" s="78">
        <v>7.4999999999999997E-2</v>
      </c>
      <c r="N338" s="78">
        <v>9.4700000000000006E-2</v>
      </c>
      <c r="O338" s="77">
        <v>300737.03999999998</v>
      </c>
      <c r="P338" s="77">
        <v>92.186833349959258</v>
      </c>
      <c r="Q338" s="77">
        <v>0</v>
      </c>
      <c r="R338" s="77">
        <v>1023.56990974859</v>
      </c>
      <c r="S338" s="78">
        <v>2.9999999999999997E-4</v>
      </c>
      <c r="T338" s="78">
        <v>2.2000000000000001E-3</v>
      </c>
      <c r="U338" s="78">
        <v>4.0000000000000002E-4</v>
      </c>
    </row>
    <row r="339" spans="2:21">
      <c r="B339" t="s">
        <v>1191</v>
      </c>
      <c r="C339" t="s">
        <v>1192</v>
      </c>
      <c r="D339" t="s">
        <v>123</v>
      </c>
      <c r="E339" t="s">
        <v>942</v>
      </c>
      <c r="F339" t="s">
        <v>1193</v>
      </c>
      <c r="G339" t="s">
        <v>1105</v>
      </c>
      <c r="H339" t="s">
        <v>1166</v>
      </c>
      <c r="I339" t="s">
        <v>945</v>
      </c>
      <c r="J339"/>
      <c r="K339" s="77">
        <v>5.12</v>
      </c>
      <c r="L339" t="s">
        <v>106</v>
      </c>
      <c r="M339" s="78">
        <v>3.7499999999999999E-2</v>
      </c>
      <c r="N339" s="78">
        <v>6.3E-2</v>
      </c>
      <c r="O339" s="77">
        <v>375921.3</v>
      </c>
      <c r="P339" s="77">
        <v>88.478666679967176</v>
      </c>
      <c r="Q339" s="77">
        <v>0</v>
      </c>
      <c r="R339" s="77">
        <v>1227.9966885901499</v>
      </c>
      <c r="S339" s="78">
        <v>5.9999999999999995E-4</v>
      </c>
      <c r="T339" s="78">
        <v>2.5999999999999999E-3</v>
      </c>
      <c r="U339" s="78">
        <v>5.0000000000000001E-4</v>
      </c>
    </row>
    <row r="340" spans="2:21">
      <c r="B340" t="s">
        <v>1194</v>
      </c>
      <c r="C340" t="s">
        <v>1195</v>
      </c>
      <c r="D340" t="s">
        <v>123</v>
      </c>
      <c r="E340" t="s">
        <v>942</v>
      </c>
      <c r="F340" t="s">
        <v>1196</v>
      </c>
      <c r="G340" t="s">
        <v>1045</v>
      </c>
      <c r="H340" t="s">
        <v>1166</v>
      </c>
      <c r="I340" t="s">
        <v>945</v>
      </c>
      <c r="J340"/>
      <c r="K340" s="77">
        <v>6.21</v>
      </c>
      <c r="L340" t="s">
        <v>106</v>
      </c>
      <c r="M340" s="78">
        <v>3.6299999999999999E-2</v>
      </c>
      <c r="N340" s="78">
        <v>6.0499999999999998E-2</v>
      </c>
      <c r="O340" s="77">
        <v>501228.4</v>
      </c>
      <c r="P340" s="77">
        <v>86.433780812899087</v>
      </c>
      <c r="Q340" s="77">
        <v>0</v>
      </c>
      <c r="R340" s="77">
        <v>1599.4875842705801</v>
      </c>
      <c r="S340" s="78">
        <v>5.9999999999999995E-4</v>
      </c>
      <c r="T340" s="78">
        <v>3.3999999999999998E-3</v>
      </c>
      <c r="U340" s="78">
        <v>5.9999999999999995E-4</v>
      </c>
    </row>
    <row r="341" spans="2:21">
      <c r="B341" t="s">
        <v>1197</v>
      </c>
      <c r="C341" t="s">
        <v>1198</v>
      </c>
      <c r="D341" t="s">
        <v>123</v>
      </c>
      <c r="E341" t="s">
        <v>942</v>
      </c>
      <c r="F341" t="s">
        <v>1199</v>
      </c>
      <c r="G341" t="s">
        <v>1151</v>
      </c>
      <c r="H341" t="s">
        <v>1155</v>
      </c>
      <c r="I341" t="s">
        <v>215</v>
      </c>
      <c r="J341"/>
      <c r="K341" s="77">
        <v>6.84</v>
      </c>
      <c r="L341" t="s">
        <v>106</v>
      </c>
      <c r="M341" s="78">
        <v>5.1299999999999998E-2</v>
      </c>
      <c r="N341" s="78">
        <v>6.4399999999999999E-2</v>
      </c>
      <c r="O341" s="77">
        <v>269410.27</v>
      </c>
      <c r="P341" s="77">
        <v>92.616638895874345</v>
      </c>
      <c r="Q341" s="77">
        <v>0</v>
      </c>
      <c r="R341" s="77">
        <v>921.22317668759604</v>
      </c>
      <c r="S341" s="78">
        <v>5.0000000000000001E-4</v>
      </c>
      <c r="T341" s="78">
        <v>1.9E-3</v>
      </c>
      <c r="U341" s="78">
        <v>4.0000000000000002E-4</v>
      </c>
    </row>
    <row r="342" spans="2:21">
      <c r="B342" t="s">
        <v>1200</v>
      </c>
      <c r="C342" t="s">
        <v>1201</v>
      </c>
      <c r="D342" t="s">
        <v>123</v>
      </c>
      <c r="E342" t="s">
        <v>942</v>
      </c>
      <c r="F342" t="s">
        <v>1202</v>
      </c>
      <c r="G342" t="s">
        <v>1027</v>
      </c>
      <c r="H342" t="s">
        <v>1155</v>
      </c>
      <c r="I342" t="s">
        <v>215</v>
      </c>
      <c r="J342"/>
      <c r="K342" s="77">
        <v>7.31</v>
      </c>
      <c r="L342" t="s">
        <v>106</v>
      </c>
      <c r="M342" s="78">
        <v>6.4000000000000001E-2</v>
      </c>
      <c r="N342" s="78">
        <v>6.4799999999999996E-2</v>
      </c>
      <c r="O342" s="77">
        <v>313267.75</v>
      </c>
      <c r="P342" s="77">
        <v>100.41655555910239</v>
      </c>
      <c r="Q342" s="77">
        <v>0</v>
      </c>
      <c r="R342" s="77">
        <v>1161.4023501679301</v>
      </c>
      <c r="S342" s="78">
        <v>2.9999999999999997E-4</v>
      </c>
      <c r="T342" s="78">
        <v>2.3999999999999998E-3</v>
      </c>
      <c r="U342" s="78">
        <v>4.0000000000000002E-4</v>
      </c>
    </row>
    <row r="343" spans="2:21">
      <c r="B343" t="s">
        <v>1203</v>
      </c>
      <c r="C343" t="s">
        <v>1204</v>
      </c>
      <c r="D343" t="s">
        <v>123</v>
      </c>
      <c r="E343" t="s">
        <v>942</v>
      </c>
      <c r="F343" t="s">
        <v>1205</v>
      </c>
      <c r="G343" t="s">
        <v>993</v>
      </c>
      <c r="H343" t="s">
        <v>1166</v>
      </c>
      <c r="I343" t="s">
        <v>945</v>
      </c>
      <c r="J343"/>
      <c r="K343" s="77">
        <v>4.2300000000000004</v>
      </c>
      <c r="L343" t="s">
        <v>106</v>
      </c>
      <c r="M343" s="78">
        <v>7.6300000000000007E-2</v>
      </c>
      <c r="N343" s="78">
        <v>9.6000000000000002E-2</v>
      </c>
      <c r="O343" s="77">
        <v>375921.3</v>
      </c>
      <c r="P343" s="77">
        <v>94.191750001662726</v>
      </c>
      <c r="Q343" s="77">
        <v>0</v>
      </c>
      <c r="R343" s="77">
        <v>1307.28865425751</v>
      </c>
      <c r="S343" s="78">
        <v>8.0000000000000004E-4</v>
      </c>
      <c r="T343" s="78">
        <v>2.8E-3</v>
      </c>
      <c r="U343" s="78">
        <v>5.0000000000000001E-4</v>
      </c>
    </row>
    <row r="344" spans="2:21">
      <c r="B344" t="s">
        <v>1206</v>
      </c>
      <c r="C344" t="s">
        <v>1207</v>
      </c>
      <c r="D344" t="s">
        <v>123</v>
      </c>
      <c r="E344" t="s">
        <v>942</v>
      </c>
      <c r="F344" t="s">
        <v>1208</v>
      </c>
      <c r="G344" t="s">
        <v>1141</v>
      </c>
      <c r="H344" t="s">
        <v>1155</v>
      </c>
      <c r="I344" t="s">
        <v>215</v>
      </c>
      <c r="J344"/>
      <c r="K344" s="77">
        <v>6.47</v>
      </c>
      <c r="L344" t="s">
        <v>106</v>
      </c>
      <c r="M344" s="78">
        <v>4.1300000000000003E-2</v>
      </c>
      <c r="N344" s="78">
        <v>7.7700000000000005E-2</v>
      </c>
      <c r="O344" s="77">
        <v>131572.46</v>
      </c>
      <c r="P344" s="77">
        <v>78.776458351542558</v>
      </c>
      <c r="Q344" s="77">
        <v>0</v>
      </c>
      <c r="R344" s="77">
        <v>382.668874376568</v>
      </c>
      <c r="S344" s="78">
        <v>1E-4</v>
      </c>
      <c r="T344" s="78">
        <v>8.0000000000000004E-4</v>
      </c>
      <c r="U344" s="78">
        <v>1E-4</v>
      </c>
    </row>
    <row r="345" spans="2:21">
      <c r="B345" t="s">
        <v>1209</v>
      </c>
      <c r="C345" t="s">
        <v>1210</v>
      </c>
      <c r="D345" t="s">
        <v>123</v>
      </c>
      <c r="E345" t="s">
        <v>942</v>
      </c>
      <c r="F345" t="s">
        <v>1208</v>
      </c>
      <c r="G345" t="s">
        <v>1141</v>
      </c>
      <c r="H345" t="s">
        <v>1155</v>
      </c>
      <c r="I345" t="s">
        <v>215</v>
      </c>
      <c r="J345"/>
      <c r="K345" s="77">
        <v>0.96</v>
      </c>
      <c r="L345" t="s">
        <v>106</v>
      </c>
      <c r="M345" s="78">
        <v>6.25E-2</v>
      </c>
      <c r="N345" s="78">
        <v>7.2099999999999997E-2</v>
      </c>
      <c r="O345" s="77">
        <v>334494.77</v>
      </c>
      <c r="P345" s="77">
        <v>103.14005555285624</v>
      </c>
      <c r="Q345" s="77">
        <v>0</v>
      </c>
      <c r="R345" s="77">
        <v>1273.7329541849799</v>
      </c>
      <c r="S345" s="78">
        <v>2.9999999999999997E-4</v>
      </c>
      <c r="T345" s="78">
        <v>2.7000000000000001E-3</v>
      </c>
      <c r="U345" s="78">
        <v>5.0000000000000001E-4</v>
      </c>
    </row>
    <row r="346" spans="2:21">
      <c r="B346" t="s">
        <v>1211</v>
      </c>
      <c r="C346" t="s">
        <v>1212</v>
      </c>
      <c r="D346" t="s">
        <v>123</v>
      </c>
      <c r="E346" t="s">
        <v>942</v>
      </c>
      <c r="F346" t="s">
        <v>1208</v>
      </c>
      <c r="G346" t="s">
        <v>1141</v>
      </c>
      <c r="H346" t="s">
        <v>1155</v>
      </c>
      <c r="I346" t="s">
        <v>215</v>
      </c>
      <c r="J346"/>
      <c r="K346" s="77">
        <v>5.05</v>
      </c>
      <c r="L346" t="s">
        <v>110</v>
      </c>
      <c r="M346" s="78">
        <v>6.5000000000000002E-2</v>
      </c>
      <c r="N346" s="78">
        <v>6.4000000000000001E-2</v>
      </c>
      <c r="O346" s="77">
        <v>150368.51999999999</v>
      </c>
      <c r="P346" s="77">
        <v>100.74324659629553</v>
      </c>
      <c r="Q346" s="77">
        <v>0</v>
      </c>
      <c r="R346" s="77">
        <v>611.004152332687</v>
      </c>
      <c r="S346" s="78">
        <v>2.0000000000000001E-4</v>
      </c>
      <c r="T346" s="78">
        <v>1.2999999999999999E-3</v>
      </c>
      <c r="U346" s="78">
        <v>2.0000000000000001E-4</v>
      </c>
    </row>
    <row r="347" spans="2:21">
      <c r="B347" t="s">
        <v>1213</v>
      </c>
      <c r="C347" t="s">
        <v>1214</v>
      </c>
      <c r="D347" t="s">
        <v>123</v>
      </c>
      <c r="E347" t="s">
        <v>942</v>
      </c>
      <c r="F347" t="s">
        <v>1215</v>
      </c>
      <c r="G347" t="s">
        <v>1027</v>
      </c>
      <c r="H347" t="s">
        <v>1155</v>
      </c>
      <c r="I347" t="s">
        <v>215</v>
      </c>
      <c r="J347"/>
      <c r="K347" s="77">
        <v>2.85</v>
      </c>
      <c r="L347" t="s">
        <v>110</v>
      </c>
      <c r="M347" s="78">
        <v>5.7500000000000002E-2</v>
      </c>
      <c r="N347" s="78">
        <v>5.6099999999999997E-2</v>
      </c>
      <c r="O347" s="77">
        <v>377174.37</v>
      </c>
      <c r="P347" s="77">
        <v>102.36275342725433</v>
      </c>
      <c r="Q347" s="77">
        <v>0</v>
      </c>
      <c r="R347" s="77">
        <v>1557.23955616542</v>
      </c>
      <c r="S347" s="78">
        <v>5.9999999999999995E-4</v>
      </c>
      <c r="T347" s="78">
        <v>3.3E-3</v>
      </c>
      <c r="U347" s="78">
        <v>5.9999999999999995E-4</v>
      </c>
    </row>
    <row r="348" spans="2:21">
      <c r="B348" t="s">
        <v>1216</v>
      </c>
      <c r="C348" t="s">
        <v>1217</v>
      </c>
      <c r="D348" t="s">
        <v>123</v>
      </c>
      <c r="E348" t="s">
        <v>942</v>
      </c>
      <c r="F348" t="s">
        <v>1218</v>
      </c>
      <c r="G348" t="s">
        <v>1027</v>
      </c>
      <c r="H348" t="s">
        <v>1219</v>
      </c>
      <c r="I348" t="s">
        <v>945</v>
      </c>
      <c r="J348"/>
      <c r="K348" s="77">
        <v>6.44</v>
      </c>
      <c r="L348" t="s">
        <v>106</v>
      </c>
      <c r="M348" s="78">
        <v>3.7499999999999999E-2</v>
      </c>
      <c r="N348" s="78">
        <v>6.3500000000000001E-2</v>
      </c>
      <c r="O348" s="77">
        <v>400982.72</v>
      </c>
      <c r="P348" s="77">
        <v>85.580083341646429</v>
      </c>
      <c r="Q348" s="77">
        <v>0</v>
      </c>
      <c r="R348" s="77">
        <v>1266.95168929023</v>
      </c>
      <c r="S348" s="78">
        <v>4.0000000000000002E-4</v>
      </c>
      <c r="T348" s="78">
        <v>2.7000000000000001E-3</v>
      </c>
      <c r="U348" s="78">
        <v>5.0000000000000001E-4</v>
      </c>
    </row>
    <row r="349" spans="2:21">
      <c r="B349" t="s">
        <v>1220</v>
      </c>
      <c r="C349" t="s">
        <v>1221</v>
      </c>
      <c r="D349" t="s">
        <v>123</v>
      </c>
      <c r="E349" t="s">
        <v>942</v>
      </c>
      <c r="F349" t="s">
        <v>1222</v>
      </c>
      <c r="G349" t="s">
        <v>1027</v>
      </c>
      <c r="H349" t="s">
        <v>1219</v>
      </c>
      <c r="I349" t="s">
        <v>945</v>
      </c>
      <c r="J349"/>
      <c r="K349" s="77">
        <v>5.04</v>
      </c>
      <c r="L349" t="s">
        <v>106</v>
      </c>
      <c r="M349" s="78">
        <v>5.8799999999999998E-2</v>
      </c>
      <c r="N349" s="78">
        <v>6.4399999999999999E-2</v>
      </c>
      <c r="O349" s="77">
        <v>37592.129999999997</v>
      </c>
      <c r="P349" s="77">
        <v>97.078944312546128</v>
      </c>
      <c r="Q349" s="77">
        <v>0</v>
      </c>
      <c r="R349" s="77">
        <v>134.736006566231</v>
      </c>
      <c r="S349" s="78">
        <v>1E-4</v>
      </c>
      <c r="T349" s="78">
        <v>2.9999999999999997E-4</v>
      </c>
      <c r="U349" s="78">
        <v>1E-4</v>
      </c>
    </row>
    <row r="350" spans="2:21">
      <c r="B350" t="s">
        <v>1223</v>
      </c>
      <c r="C350" t="s">
        <v>1224</v>
      </c>
      <c r="D350" t="s">
        <v>123</v>
      </c>
      <c r="E350" t="s">
        <v>942</v>
      </c>
      <c r="F350" t="s">
        <v>1225</v>
      </c>
      <c r="G350" t="s">
        <v>1162</v>
      </c>
      <c r="H350" t="s">
        <v>1226</v>
      </c>
      <c r="I350" t="s">
        <v>215</v>
      </c>
      <c r="J350"/>
      <c r="K350" s="77">
        <v>6.53</v>
      </c>
      <c r="L350" t="s">
        <v>106</v>
      </c>
      <c r="M350" s="78">
        <v>0.04</v>
      </c>
      <c r="N350" s="78">
        <v>6.1699999999999998E-2</v>
      </c>
      <c r="O350" s="77">
        <v>479299.66</v>
      </c>
      <c r="P350" s="77">
        <v>87.428555545355735</v>
      </c>
      <c r="Q350" s="77">
        <v>0</v>
      </c>
      <c r="R350" s="77">
        <v>1547.1132888898901</v>
      </c>
      <c r="S350" s="78">
        <v>1E-3</v>
      </c>
      <c r="T350" s="78">
        <v>3.3E-3</v>
      </c>
      <c r="U350" s="78">
        <v>5.9999999999999995E-4</v>
      </c>
    </row>
    <row r="351" spans="2:21">
      <c r="B351" t="s">
        <v>1227</v>
      </c>
      <c r="C351" t="s">
        <v>1228</v>
      </c>
      <c r="D351" t="s">
        <v>123</v>
      </c>
      <c r="E351" t="s">
        <v>942</v>
      </c>
      <c r="F351" t="s">
        <v>1186</v>
      </c>
      <c r="G351" t="s">
        <v>1187</v>
      </c>
      <c r="H351" t="s">
        <v>1219</v>
      </c>
      <c r="I351" t="s">
        <v>945</v>
      </c>
      <c r="J351"/>
      <c r="K351" s="77">
        <v>6.93</v>
      </c>
      <c r="L351" t="s">
        <v>106</v>
      </c>
      <c r="M351" s="78">
        <v>6.0999999999999999E-2</v>
      </c>
      <c r="N351" s="78">
        <v>6.6100000000000006E-2</v>
      </c>
      <c r="O351" s="77">
        <v>62653.55</v>
      </c>
      <c r="P351" s="77">
        <v>98.365777815462977</v>
      </c>
      <c r="Q351" s="77">
        <v>0</v>
      </c>
      <c r="R351" s="77">
        <v>227.53667439575801</v>
      </c>
      <c r="S351" s="78">
        <v>0</v>
      </c>
      <c r="T351" s="78">
        <v>5.0000000000000001E-4</v>
      </c>
      <c r="U351" s="78">
        <v>1E-4</v>
      </c>
    </row>
    <row r="352" spans="2:21">
      <c r="B352" t="s">
        <v>1229</v>
      </c>
      <c r="C352" t="s">
        <v>1230</v>
      </c>
      <c r="D352" t="s">
        <v>123</v>
      </c>
      <c r="E352" t="s">
        <v>942</v>
      </c>
      <c r="F352" t="s">
        <v>1231</v>
      </c>
      <c r="G352" t="s">
        <v>1187</v>
      </c>
      <c r="H352" t="s">
        <v>1219</v>
      </c>
      <c r="I352" t="s">
        <v>945</v>
      </c>
      <c r="J352"/>
      <c r="K352" s="77">
        <v>3.69</v>
      </c>
      <c r="L352" t="s">
        <v>106</v>
      </c>
      <c r="M352" s="78">
        <v>7.3499999999999996E-2</v>
      </c>
      <c r="N352" s="78">
        <v>6.7799999999999999E-2</v>
      </c>
      <c r="O352" s="77">
        <v>200491.36</v>
      </c>
      <c r="P352" s="77">
        <v>102.82791666832925</v>
      </c>
      <c r="Q352" s="77">
        <v>0</v>
      </c>
      <c r="R352" s="77">
        <v>761.14673906689598</v>
      </c>
      <c r="S352" s="78">
        <v>1E-4</v>
      </c>
      <c r="T352" s="78">
        <v>1.6000000000000001E-3</v>
      </c>
      <c r="U352" s="78">
        <v>2.9999999999999997E-4</v>
      </c>
    </row>
    <row r="353" spans="2:21">
      <c r="B353" t="s">
        <v>1232</v>
      </c>
      <c r="C353" t="s">
        <v>1233</v>
      </c>
      <c r="D353" t="s">
        <v>123</v>
      </c>
      <c r="E353" t="s">
        <v>942</v>
      </c>
      <c r="F353" t="s">
        <v>1234</v>
      </c>
      <c r="G353" t="s">
        <v>1187</v>
      </c>
      <c r="H353" t="s">
        <v>1226</v>
      </c>
      <c r="I353" t="s">
        <v>215</v>
      </c>
      <c r="J353"/>
      <c r="K353" s="77">
        <v>5.72</v>
      </c>
      <c r="L353" t="s">
        <v>106</v>
      </c>
      <c r="M353" s="78">
        <v>3.7499999999999999E-2</v>
      </c>
      <c r="N353" s="78">
        <v>6.25E-2</v>
      </c>
      <c r="O353" s="77">
        <v>300737.03999999998</v>
      </c>
      <c r="P353" s="77">
        <v>87.515666666666647</v>
      </c>
      <c r="Q353" s="77">
        <v>0</v>
      </c>
      <c r="R353" s="77">
        <v>971.70495803376298</v>
      </c>
      <c r="S353" s="78">
        <v>8.0000000000000004E-4</v>
      </c>
      <c r="T353" s="78">
        <v>2E-3</v>
      </c>
      <c r="U353" s="78">
        <v>4.0000000000000002E-4</v>
      </c>
    </row>
    <row r="354" spans="2:21">
      <c r="B354" t="s">
        <v>1235</v>
      </c>
      <c r="C354" t="s">
        <v>1236</v>
      </c>
      <c r="D354" t="s">
        <v>123</v>
      </c>
      <c r="E354" t="s">
        <v>942</v>
      </c>
      <c r="F354" t="s">
        <v>1237</v>
      </c>
      <c r="G354" t="s">
        <v>965</v>
      </c>
      <c r="H354" t="s">
        <v>1219</v>
      </c>
      <c r="I354" t="s">
        <v>945</v>
      </c>
      <c r="J354"/>
      <c r="K354" s="77">
        <v>4.4000000000000004</v>
      </c>
      <c r="L354" t="s">
        <v>106</v>
      </c>
      <c r="M354" s="78">
        <v>5.1299999999999998E-2</v>
      </c>
      <c r="N354" s="78">
        <v>6.59E-2</v>
      </c>
      <c r="O354" s="77">
        <v>446932.83</v>
      </c>
      <c r="P354" s="77">
        <v>93.768305564552151</v>
      </c>
      <c r="Q354" s="77">
        <v>0</v>
      </c>
      <c r="R354" s="77">
        <v>1547.2483135663699</v>
      </c>
      <c r="S354" s="78">
        <v>8.0000000000000004E-4</v>
      </c>
      <c r="T354" s="78">
        <v>3.3E-3</v>
      </c>
      <c r="U354" s="78">
        <v>5.9999999999999995E-4</v>
      </c>
    </row>
    <row r="355" spans="2:21">
      <c r="B355" t="s">
        <v>1238</v>
      </c>
      <c r="C355" t="s">
        <v>1239</v>
      </c>
      <c r="D355" t="s">
        <v>123</v>
      </c>
      <c r="E355" t="s">
        <v>942</v>
      </c>
      <c r="F355" t="s">
        <v>1240</v>
      </c>
      <c r="G355" t="s">
        <v>1083</v>
      </c>
      <c r="H355" t="s">
        <v>1219</v>
      </c>
      <c r="I355" t="s">
        <v>945</v>
      </c>
      <c r="J355"/>
      <c r="K355" s="77">
        <v>6.65</v>
      </c>
      <c r="L355" t="s">
        <v>106</v>
      </c>
      <c r="M355" s="78">
        <v>0.04</v>
      </c>
      <c r="N355" s="78">
        <v>6.1400000000000003E-2</v>
      </c>
      <c r="O355" s="77">
        <v>394717.37</v>
      </c>
      <c r="P355" s="77">
        <v>87.037444454015485</v>
      </c>
      <c r="Q355" s="77">
        <v>0</v>
      </c>
      <c r="R355" s="77">
        <v>1268.39365786386</v>
      </c>
      <c r="S355" s="78">
        <v>4.0000000000000002E-4</v>
      </c>
      <c r="T355" s="78">
        <v>2.7000000000000001E-3</v>
      </c>
      <c r="U355" s="78">
        <v>5.0000000000000001E-4</v>
      </c>
    </row>
    <row r="356" spans="2:21">
      <c r="B356" t="s">
        <v>1241</v>
      </c>
      <c r="C356" t="s">
        <v>1242</v>
      </c>
      <c r="D356" t="s">
        <v>123</v>
      </c>
      <c r="E356" t="s">
        <v>942</v>
      </c>
      <c r="F356" t="s">
        <v>1243</v>
      </c>
      <c r="G356" t="s">
        <v>993</v>
      </c>
      <c r="H356" t="s">
        <v>1226</v>
      </c>
      <c r="I356" t="s">
        <v>215</v>
      </c>
      <c r="J356"/>
      <c r="K356" s="77">
        <v>4.72</v>
      </c>
      <c r="L356" t="s">
        <v>110</v>
      </c>
      <c r="M356" s="78">
        <v>7.8799999999999995E-2</v>
      </c>
      <c r="N356" s="78">
        <v>8.8099999999999998E-2</v>
      </c>
      <c r="O356" s="77">
        <v>373415.16</v>
      </c>
      <c r="P356" s="77">
        <v>98.819875009038526</v>
      </c>
      <c r="Q356" s="77">
        <v>0</v>
      </c>
      <c r="R356" s="77">
        <v>1488.35845787939</v>
      </c>
      <c r="S356" s="78">
        <v>4.0000000000000002E-4</v>
      </c>
      <c r="T356" s="78">
        <v>3.0999999999999999E-3</v>
      </c>
      <c r="U356" s="78">
        <v>5.9999999999999995E-4</v>
      </c>
    </row>
    <row r="357" spans="2:21">
      <c r="B357" t="s">
        <v>1244</v>
      </c>
      <c r="C357" t="s">
        <v>1245</v>
      </c>
      <c r="D357" t="s">
        <v>123</v>
      </c>
      <c r="E357" t="s">
        <v>942</v>
      </c>
      <c r="F357" t="s">
        <v>1246</v>
      </c>
      <c r="G357" t="s">
        <v>1141</v>
      </c>
      <c r="H357" t="s">
        <v>1226</v>
      </c>
      <c r="I357" t="s">
        <v>215</v>
      </c>
      <c r="J357"/>
      <c r="K357" s="77">
        <v>5.72</v>
      </c>
      <c r="L357" t="s">
        <v>110</v>
      </c>
      <c r="M357" s="78">
        <v>6.1400000000000003E-2</v>
      </c>
      <c r="N357" s="78">
        <v>6.6299999999999998E-2</v>
      </c>
      <c r="O357" s="77">
        <v>125307.1</v>
      </c>
      <c r="P357" s="77">
        <v>98.780808198418129</v>
      </c>
      <c r="Q357" s="77">
        <v>0</v>
      </c>
      <c r="R357" s="77">
        <v>499.251695268074</v>
      </c>
      <c r="S357" s="78">
        <v>1E-4</v>
      </c>
      <c r="T357" s="78">
        <v>1.1000000000000001E-3</v>
      </c>
      <c r="U357" s="78">
        <v>2.0000000000000001E-4</v>
      </c>
    </row>
    <row r="358" spans="2:21">
      <c r="B358" t="s">
        <v>1247</v>
      </c>
      <c r="C358" t="s">
        <v>1248</v>
      </c>
      <c r="D358" t="s">
        <v>123</v>
      </c>
      <c r="E358" t="s">
        <v>942</v>
      </c>
      <c r="F358" t="s">
        <v>1249</v>
      </c>
      <c r="G358" t="s">
        <v>1141</v>
      </c>
      <c r="H358" t="s">
        <v>1226</v>
      </c>
      <c r="I358" t="s">
        <v>215</v>
      </c>
      <c r="J358"/>
      <c r="K358" s="77">
        <v>4.3099999999999996</v>
      </c>
      <c r="L358" t="s">
        <v>110</v>
      </c>
      <c r="M358" s="78">
        <v>7.1300000000000002E-2</v>
      </c>
      <c r="N358" s="78">
        <v>6.59E-2</v>
      </c>
      <c r="O358" s="77">
        <v>375921.3</v>
      </c>
      <c r="P358" s="77">
        <v>106.00547945806743</v>
      </c>
      <c r="Q358" s="77">
        <v>0</v>
      </c>
      <c r="R358" s="77">
        <v>1607.2985114934299</v>
      </c>
      <c r="S358" s="78">
        <v>5.0000000000000001E-4</v>
      </c>
      <c r="T358" s="78">
        <v>3.3999999999999998E-3</v>
      </c>
      <c r="U358" s="78">
        <v>5.9999999999999995E-4</v>
      </c>
    </row>
    <row r="359" spans="2:21">
      <c r="B359" t="s">
        <v>1250</v>
      </c>
      <c r="C359" t="s">
        <v>1251</v>
      </c>
      <c r="D359" t="s">
        <v>123</v>
      </c>
      <c r="E359" t="s">
        <v>942</v>
      </c>
      <c r="F359" t="s">
        <v>1252</v>
      </c>
      <c r="G359" t="s">
        <v>1005</v>
      </c>
      <c r="H359" t="s">
        <v>1226</v>
      </c>
      <c r="I359" t="s">
        <v>215</v>
      </c>
      <c r="J359"/>
      <c r="K359" s="77">
        <v>2.62</v>
      </c>
      <c r="L359" t="s">
        <v>106</v>
      </c>
      <c r="M359" s="78">
        <v>4.3799999999999999E-2</v>
      </c>
      <c r="N359" s="78">
        <v>6.4100000000000004E-2</v>
      </c>
      <c r="O359" s="77">
        <v>187960.65</v>
      </c>
      <c r="P359" s="77">
        <v>95.499305572735565</v>
      </c>
      <c r="Q359" s="77">
        <v>0</v>
      </c>
      <c r="R359" s="77">
        <v>662.71811842600005</v>
      </c>
      <c r="S359" s="78">
        <v>1E-4</v>
      </c>
      <c r="T359" s="78">
        <v>1.4E-3</v>
      </c>
      <c r="U359" s="78">
        <v>2.9999999999999997E-4</v>
      </c>
    </row>
    <row r="360" spans="2:21">
      <c r="B360" t="s">
        <v>1253</v>
      </c>
      <c r="C360" t="s">
        <v>1254</v>
      </c>
      <c r="D360" t="s">
        <v>123</v>
      </c>
      <c r="E360" t="s">
        <v>942</v>
      </c>
      <c r="F360" t="s">
        <v>1255</v>
      </c>
      <c r="G360" t="s">
        <v>1070</v>
      </c>
      <c r="H360" t="s">
        <v>966</v>
      </c>
      <c r="I360" t="s">
        <v>215</v>
      </c>
      <c r="J360"/>
      <c r="K360" s="77">
        <v>4.3600000000000003</v>
      </c>
      <c r="L360" t="s">
        <v>106</v>
      </c>
      <c r="M360" s="78">
        <v>4.6300000000000001E-2</v>
      </c>
      <c r="N360" s="78">
        <v>6.8400000000000002E-2</v>
      </c>
      <c r="O360" s="77">
        <v>313305.34000000003</v>
      </c>
      <c r="P360" s="77">
        <v>90.747277789392328</v>
      </c>
      <c r="Q360" s="77">
        <v>0</v>
      </c>
      <c r="R360" s="77">
        <v>1049.6949201718101</v>
      </c>
      <c r="S360" s="78">
        <v>5.9999999999999995E-4</v>
      </c>
      <c r="T360" s="78">
        <v>2.2000000000000001E-3</v>
      </c>
      <c r="U360" s="78">
        <v>4.0000000000000002E-4</v>
      </c>
    </row>
    <row r="361" spans="2:21">
      <c r="B361" t="s">
        <v>1256</v>
      </c>
      <c r="C361" t="s">
        <v>1257</v>
      </c>
      <c r="D361" t="s">
        <v>123</v>
      </c>
      <c r="E361" t="s">
        <v>942</v>
      </c>
      <c r="F361" t="s">
        <v>1258</v>
      </c>
      <c r="G361" t="s">
        <v>993</v>
      </c>
      <c r="H361" t="s">
        <v>966</v>
      </c>
      <c r="I361" t="s">
        <v>215</v>
      </c>
      <c r="J361"/>
      <c r="K361" s="77">
        <v>3.84</v>
      </c>
      <c r="L361" t="s">
        <v>113</v>
      </c>
      <c r="M361" s="78">
        <v>8.8800000000000004E-2</v>
      </c>
      <c r="N361" s="78">
        <v>0.11070000000000001</v>
      </c>
      <c r="O361" s="77">
        <v>254373.41</v>
      </c>
      <c r="P361" s="77">
        <v>91.828410972986916</v>
      </c>
      <c r="Q361" s="77">
        <v>0</v>
      </c>
      <c r="R361" s="77">
        <v>1091.2486697941199</v>
      </c>
      <c r="S361" s="78">
        <v>2.0000000000000001E-4</v>
      </c>
      <c r="T361" s="78">
        <v>2.3E-3</v>
      </c>
      <c r="U361" s="78">
        <v>4.0000000000000002E-4</v>
      </c>
    </row>
    <row r="362" spans="2:21">
      <c r="B362" t="s">
        <v>1259</v>
      </c>
      <c r="C362" t="s">
        <v>1260</v>
      </c>
      <c r="D362" t="s">
        <v>123</v>
      </c>
      <c r="E362" t="s">
        <v>942</v>
      </c>
      <c r="F362" t="s">
        <v>1261</v>
      </c>
      <c r="G362" t="s">
        <v>1070</v>
      </c>
      <c r="H362" t="s">
        <v>1262</v>
      </c>
      <c r="I362" t="s">
        <v>945</v>
      </c>
      <c r="J362"/>
      <c r="K362" s="77">
        <v>3.93</v>
      </c>
      <c r="L362" t="s">
        <v>106</v>
      </c>
      <c r="M362" s="78">
        <v>6.3799999999999996E-2</v>
      </c>
      <c r="N362" s="78">
        <v>6.3700000000000007E-2</v>
      </c>
      <c r="O362" s="77">
        <v>350859.88</v>
      </c>
      <c r="P362" s="77">
        <v>102.54279165300969</v>
      </c>
      <c r="Q362" s="77">
        <v>0</v>
      </c>
      <c r="R362" s="77">
        <v>1328.3133561209399</v>
      </c>
      <c r="S362" s="78">
        <v>6.9999999999999999E-4</v>
      </c>
      <c r="T362" s="78">
        <v>2.8E-3</v>
      </c>
      <c r="U362" s="78">
        <v>5.0000000000000001E-4</v>
      </c>
    </row>
    <row r="363" spans="2:21">
      <c r="B363" t="s">
        <v>1263</v>
      </c>
      <c r="C363" t="s">
        <v>1264</v>
      </c>
      <c r="D363" t="s">
        <v>123</v>
      </c>
      <c r="E363" t="s">
        <v>942</v>
      </c>
      <c r="F363" t="s">
        <v>1265</v>
      </c>
      <c r="G363" t="s">
        <v>993</v>
      </c>
      <c r="H363" t="s">
        <v>966</v>
      </c>
      <c r="I363" t="s">
        <v>215</v>
      </c>
      <c r="J363"/>
      <c r="K363" s="77">
        <v>3.91</v>
      </c>
      <c r="L363" t="s">
        <v>113</v>
      </c>
      <c r="M363" s="78">
        <v>8.5000000000000006E-2</v>
      </c>
      <c r="N363" s="78">
        <v>0.1016</v>
      </c>
      <c r="O363" s="77">
        <v>125307.1</v>
      </c>
      <c r="P363" s="77">
        <v>93.318575333720219</v>
      </c>
      <c r="Q363" s="77">
        <v>0</v>
      </c>
      <c r="R363" s="77">
        <v>546.28430755191096</v>
      </c>
      <c r="S363" s="78">
        <v>2.0000000000000001E-4</v>
      </c>
      <c r="T363" s="78">
        <v>1.1999999999999999E-3</v>
      </c>
      <c r="U363" s="78">
        <v>2.0000000000000001E-4</v>
      </c>
    </row>
    <row r="364" spans="2:21">
      <c r="B364" t="s">
        <v>1266</v>
      </c>
      <c r="C364" t="s">
        <v>1267</v>
      </c>
      <c r="D364" t="s">
        <v>123</v>
      </c>
      <c r="E364" t="s">
        <v>942</v>
      </c>
      <c r="F364" t="s">
        <v>1265</v>
      </c>
      <c r="G364" t="s">
        <v>993</v>
      </c>
      <c r="H364" t="s">
        <v>966</v>
      </c>
      <c r="I364" t="s">
        <v>215</v>
      </c>
      <c r="J364"/>
      <c r="K364" s="77">
        <v>4.2300000000000004</v>
      </c>
      <c r="L364" t="s">
        <v>113</v>
      </c>
      <c r="M364" s="78">
        <v>8.5000000000000006E-2</v>
      </c>
      <c r="N364" s="78">
        <v>0.1032</v>
      </c>
      <c r="O364" s="77">
        <v>125307.1</v>
      </c>
      <c r="P364" s="77">
        <v>92.181575333720033</v>
      </c>
      <c r="Q364" s="77">
        <v>0</v>
      </c>
      <c r="R364" s="77">
        <v>539.62834162588399</v>
      </c>
      <c r="S364" s="78">
        <v>2.0000000000000001E-4</v>
      </c>
      <c r="T364" s="78">
        <v>1.1000000000000001E-3</v>
      </c>
      <c r="U364" s="78">
        <v>2.0000000000000001E-4</v>
      </c>
    </row>
    <row r="365" spans="2:21">
      <c r="B365" t="s">
        <v>1268</v>
      </c>
      <c r="C365" t="s">
        <v>1269</v>
      </c>
      <c r="D365" t="s">
        <v>123</v>
      </c>
      <c r="E365" t="s">
        <v>942</v>
      </c>
      <c r="F365" t="s">
        <v>1270</v>
      </c>
      <c r="G365" t="s">
        <v>1151</v>
      </c>
      <c r="H365" t="s">
        <v>1262</v>
      </c>
      <c r="I365" t="s">
        <v>945</v>
      </c>
      <c r="J365"/>
      <c r="K365" s="77">
        <v>6</v>
      </c>
      <c r="L365" t="s">
        <v>106</v>
      </c>
      <c r="M365" s="78">
        <v>4.1300000000000003E-2</v>
      </c>
      <c r="N365" s="78">
        <v>6.7400000000000002E-2</v>
      </c>
      <c r="O365" s="77">
        <v>401308.52</v>
      </c>
      <c r="P365" s="77">
        <v>86.529833345377568</v>
      </c>
      <c r="Q365" s="77">
        <v>0</v>
      </c>
      <c r="R365" s="77">
        <v>1282.0528834117099</v>
      </c>
      <c r="S365" s="78">
        <v>8.0000000000000004E-4</v>
      </c>
      <c r="T365" s="78">
        <v>2.7000000000000001E-3</v>
      </c>
      <c r="U365" s="78">
        <v>5.0000000000000001E-4</v>
      </c>
    </row>
    <row r="366" spans="2:21">
      <c r="B366" t="s">
        <v>1271</v>
      </c>
      <c r="C366" t="s">
        <v>1272</v>
      </c>
      <c r="D366" t="s">
        <v>123</v>
      </c>
      <c r="E366" t="s">
        <v>942</v>
      </c>
      <c r="F366" t="s">
        <v>1273</v>
      </c>
      <c r="G366" t="s">
        <v>1021</v>
      </c>
      <c r="H366" t="s">
        <v>1274</v>
      </c>
      <c r="I366" t="s">
        <v>945</v>
      </c>
      <c r="J366"/>
      <c r="K366" s="77">
        <v>3.86</v>
      </c>
      <c r="L366" t="s">
        <v>110</v>
      </c>
      <c r="M366" s="78">
        <v>2.63E-2</v>
      </c>
      <c r="N366" s="78">
        <v>0.111</v>
      </c>
      <c r="O366" s="77">
        <v>226179.32</v>
      </c>
      <c r="P366" s="77">
        <v>74.159958893147248</v>
      </c>
      <c r="Q366" s="77">
        <v>0</v>
      </c>
      <c r="R366" s="77">
        <v>676.54029493780899</v>
      </c>
      <c r="S366" s="78">
        <v>8.0000000000000004E-4</v>
      </c>
      <c r="T366" s="78">
        <v>1.4E-3</v>
      </c>
      <c r="U366" s="78">
        <v>2.9999999999999997E-4</v>
      </c>
    </row>
    <row r="367" spans="2:21">
      <c r="B367" t="s">
        <v>1275</v>
      </c>
      <c r="C367" t="s">
        <v>1276</v>
      </c>
      <c r="D367" t="s">
        <v>123</v>
      </c>
      <c r="E367" t="s">
        <v>942</v>
      </c>
      <c r="F367" t="s">
        <v>1277</v>
      </c>
      <c r="G367" t="s">
        <v>1151</v>
      </c>
      <c r="H367" t="s">
        <v>1274</v>
      </c>
      <c r="I367" t="s">
        <v>945</v>
      </c>
      <c r="J367"/>
      <c r="K367" s="77">
        <v>5.59</v>
      </c>
      <c r="L367" t="s">
        <v>106</v>
      </c>
      <c r="M367" s="78">
        <v>4.7500000000000001E-2</v>
      </c>
      <c r="N367" s="78">
        <v>7.6399999999999996E-2</v>
      </c>
      <c r="O367" s="77">
        <v>150368.51999999999</v>
      </c>
      <c r="P367" s="77">
        <v>86.25564382012945</v>
      </c>
      <c r="Q367" s="77">
        <v>0</v>
      </c>
      <c r="R367" s="77">
        <v>478.85732892633001</v>
      </c>
      <c r="S367" s="78">
        <v>0</v>
      </c>
      <c r="T367" s="78">
        <v>1E-3</v>
      </c>
      <c r="U367" s="78">
        <v>2.0000000000000001E-4</v>
      </c>
    </row>
    <row r="368" spans="2:21">
      <c r="B368" t="s">
        <v>1278</v>
      </c>
      <c r="C368" t="s">
        <v>1279</v>
      </c>
      <c r="D368" t="s">
        <v>123</v>
      </c>
      <c r="E368" t="s">
        <v>942</v>
      </c>
      <c r="F368" t="s">
        <v>1277</v>
      </c>
      <c r="G368" t="s">
        <v>1151</v>
      </c>
      <c r="H368" t="s">
        <v>1274</v>
      </c>
      <c r="I368" t="s">
        <v>945</v>
      </c>
      <c r="J368"/>
      <c r="K368" s="77">
        <v>5.79</v>
      </c>
      <c r="L368" t="s">
        <v>106</v>
      </c>
      <c r="M368" s="78">
        <v>7.3800000000000004E-2</v>
      </c>
      <c r="N368" s="78">
        <v>7.8600000000000003E-2</v>
      </c>
      <c r="O368" s="77">
        <v>250614.2</v>
      </c>
      <c r="P368" s="77">
        <v>99.677111122194987</v>
      </c>
      <c r="Q368" s="77">
        <v>0</v>
      </c>
      <c r="R368" s="77">
        <v>922.28004014442399</v>
      </c>
      <c r="S368" s="78">
        <v>2.0000000000000001E-4</v>
      </c>
      <c r="T368" s="78">
        <v>1.9E-3</v>
      </c>
      <c r="U368" s="78">
        <v>4.0000000000000002E-4</v>
      </c>
    </row>
    <row r="369" spans="2:21">
      <c r="B369" t="s">
        <v>1280</v>
      </c>
      <c r="C369" t="s">
        <v>1281</v>
      </c>
      <c r="D369" t="s">
        <v>123</v>
      </c>
      <c r="E369" t="s">
        <v>942</v>
      </c>
      <c r="F369" t="s">
        <v>1282</v>
      </c>
      <c r="G369" t="s">
        <v>1079</v>
      </c>
      <c r="H369" t="s">
        <v>1283</v>
      </c>
      <c r="I369" t="s">
        <v>215</v>
      </c>
      <c r="J369"/>
      <c r="K369" s="77">
        <v>2.35</v>
      </c>
      <c r="L369" t="s">
        <v>113</v>
      </c>
      <c r="M369" s="78">
        <v>0.06</v>
      </c>
      <c r="N369" s="78">
        <v>9.9699999999999997E-2</v>
      </c>
      <c r="O369" s="77">
        <v>296977.83</v>
      </c>
      <c r="P369" s="77">
        <v>93.031000016836103</v>
      </c>
      <c r="Q369" s="77">
        <v>0</v>
      </c>
      <c r="R369" s="77">
        <v>1290.7040269676199</v>
      </c>
      <c r="S369" s="78">
        <v>2.0000000000000001E-4</v>
      </c>
      <c r="T369" s="78">
        <v>2.7000000000000001E-3</v>
      </c>
      <c r="U369" s="78">
        <v>5.0000000000000001E-4</v>
      </c>
    </row>
    <row r="370" spans="2:21">
      <c r="B370" t="s">
        <v>1284</v>
      </c>
      <c r="C370" t="s">
        <v>1285</v>
      </c>
      <c r="D370" t="s">
        <v>123</v>
      </c>
      <c r="E370" t="s">
        <v>942</v>
      </c>
      <c r="F370" t="s">
        <v>1286</v>
      </c>
      <c r="G370" t="s">
        <v>1079</v>
      </c>
      <c r="H370" t="s">
        <v>1283</v>
      </c>
      <c r="I370" t="s">
        <v>215</v>
      </c>
      <c r="J370"/>
      <c r="K370" s="77">
        <v>2.41</v>
      </c>
      <c r="L370" t="s">
        <v>110</v>
      </c>
      <c r="M370" s="78">
        <v>0.05</v>
      </c>
      <c r="N370" s="78">
        <v>7.4300000000000005E-2</v>
      </c>
      <c r="O370" s="77">
        <v>125307.1</v>
      </c>
      <c r="P370" s="77">
        <v>96.124383582414723</v>
      </c>
      <c r="Q370" s="77">
        <v>0</v>
      </c>
      <c r="R370" s="77">
        <v>485.825762467164</v>
      </c>
      <c r="S370" s="78">
        <v>1E-4</v>
      </c>
      <c r="T370" s="78">
        <v>1E-3</v>
      </c>
      <c r="U370" s="78">
        <v>2.0000000000000001E-4</v>
      </c>
    </row>
    <row r="371" spans="2:21">
      <c r="B371" t="s">
        <v>1287</v>
      </c>
      <c r="C371" t="s">
        <v>1288</v>
      </c>
      <c r="D371" t="s">
        <v>123</v>
      </c>
      <c r="E371" t="s">
        <v>942</v>
      </c>
      <c r="F371" t="s">
        <v>1289</v>
      </c>
      <c r="G371" t="s">
        <v>1070</v>
      </c>
      <c r="H371" t="s">
        <v>1274</v>
      </c>
      <c r="I371" t="s">
        <v>945</v>
      </c>
      <c r="J371"/>
      <c r="K371" s="77">
        <v>6.32</v>
      </c>
      <c r="L371" t="s">
        <v>106</v>
      </c>
      <c r="M371" s="78">
        <v>5.1299999999999998E-2</v>
      </c>
      <c r="N371" s="78">
        <v>8.1699999999999995E-2</v>
      </c>
      <c r="O371" s="77">
        <v>375921.3</v>
      </c>
      <c r="P371" s="77">
        <v>83.055930565254243</v>
      </c>
      <c r="Q371" s="77">
        <v>0</v>
      </c>
      <c r="R371" s="77">
        <v>1152.73445598834</v>
      </c>
      <c r="S371" s="78">
        <v>2.0000000000000001E-4</v>
      </c>
      <c r="T371" s="78">
        <v>2.3999999999999998E-3</v>
      </c>
      <c r="U371" s="78">
        <v>4.0000000000000002E-4</v>
      </c>
    </row>
    <row r="372" spans="2:21">
      <c r="B372" t="s">
        <v>1290</v>
      </c>
      <c r="C372" t="s">
        <v>1291</v>
      </c>
      <c r="D372" t="s">
        <v>123</v>
      </c>
      <c r="E372" t="s">
        <v>942</v>
      </c>
      <c r="F372" t="s">
        <v>1292</v>
      </c>
      <c r="G372" t="s">
        <v>1021</v>
      </c>
      <c r="H372" t="s">
        <v>1293</v>
      </c>
      <c r="I372" t="s">
        <v>945</v>
      </c>
      <c r="J372"/>
      <c r="K372" s="77">
        <v>2.92</v>
      </c>
      <c r="L372" t="s">
        <v>110</v>
      </c>
      <c r="M372" s="78">
        <v>3.6299999999999999E-2</v>
      </c>
      <c r="N372" s="78">
        <v>0.45069999999999999</v>
      </c>
      <c r="O372" s="77">
        <v>388452.01</v>
      </c>
      <c r="P372" s="77">
        <v>35.465767122996731</v>
      </c>
      <c r="Q372" s="77">
        <v>0</v>
      </c>
      <c r="R372" s="77">
        <v>555.67137501218997</v>
      </c>
      <c r="S372" s="78">
        <v>1.1000000000000001E-3</v>
      </c>
      <c r="T372" s="78">
        <v>1.1999999999999999E-3</v>
      </c>
      <c r="U372" s="78">
        <v>2.0000000000000001E-4</v>
      </c>
    </row>
    <row r="373" spans="2:21">
      <c r="B373" t="s">
        <v>1294</v>
      </c>
      <c r="C373" t="s">
        <v>1295</v>
      </c>
      <c r="D373" t="s">
        <v>123</v>
      </c>
      <c r="E373" t="s">
        <v>942</v>
      </c>
      <c r="F373" t="s">
        <v>1296</v>
      </c>
      <c r="G373" t="s">
        <v>716</v>
      </c>
      <c r="H373" t="s">
        <v>213</v>
      </c>
      <c r="I373" t="s">
        <v>214</v>
      </c>
      <c r="J373"/>
      <c r="K373" s="77">
        <v>3.83</v>
      </c>
      <c r="L373" t="s">
        <v>106</v>
      </c>
      <c r="M373" s="78">
        <v>2.5000000000000001E-2</v>
      </c>
      <c r="N373" s="78">
        <v>4.4000000000000003E-3</v>
      </c>
      <c r="O373" s="77">
        <v>237389.6</v>
      </c>
      <c r="P373" s="77">
        <v>108.76188889824996</v>
      </c>
      <c r="Q373" s="77">
        <v>0</v>
      </c>
      <c r="R373" s="77">
        <v>953.23531282553597</v>
      </c>
      <c r="S373" s="78">
        <v>5.9999999999999995E-4</v>
      </c>
      <c r="T373" s="78">
        <v>2E-3</v>
      </c>
      <c r="U373" s="78">
        <v>4.0000000000000002E-4</v>
      </c>
    </row>
    <row r="374" spans="2:21">
      <c r="B374" t="s">
        <v>237</v>
      </c>
      <c r="C374" s="16"/>
      <c r="D374" s="16"/>
      <c r="E374" s="16"/>
      <c r="F374" s="16"/>
    </row>
    <row r="375" spans="2:21">
      <c r="B375" t="s">
        <v>337</v>
      </c>
      <c r="C375" s="16"/>
      <c r="D375" s="16"/>
      <c r="E375" s="16"/>
      <c r="F375" s="16"/>
    </row>
    <row r="376" spans="2:21">
      <c r="B376" t="s">
        <v>338</v>
      </c>
      <c r="C376" s="16"/>
      <c r="D376" s="16"/>
      <c r="E376" s="16"/>
      <c r="F376" s="16"/>
    </row>
    <row r="377" spans="2:21">
      <c r="B377" t="s">
        <v>339</v>
      </c>
      <c r="C377" s="16"/>
      <c r="D377" s="16"/>
      <c r="E377" s="16"/>
      <c r="F377" s="16"/>
    </row>
    <row r="378" spans="2:21">
      <c r="B378" t="s">
        <v>340</v>
      </c>
      <c r="C378" s="16"/>
      <c r="D378" s="16"/>
      <c r="E378" s="16"/>
      <c r="F378" s="16"/>
    </row>
    <row r="379" spans="2:21">
      <c r="C379" s="16"/>
      <c r="D379" s="16"/>
      <c r="E379" s="16"/>
      <c r="F379" s="16"/>
    </row>
    <row r="380" spans="2:21">
      <c r="C380" s="16"/>
      <c r="D380" s="16"/>
      <c r="E380" s="16"/>
      <c r="F380" s="16"/>
    </row>
    <row r="381" spans="2:21">
      <c r="C381" s="16"/>
      <c r="D381" s="16"/>
      <c r="E381" s="16"/>
      <c r="F381" s="16"/>
    </row>
    <row r="382" spans="2:21">
      <c r="C382" s="16"/>
      <c r="D382" s="16"/>
      <c r="E382" s="16"/>
      <c r="F382" s="16"/>
    </row>
    <row r="383" spans="2:21">
      <c r="C383" s="16"/>
      <c r="D383" s="16"/>
      <c r="E383" s="16"/>
      <c r="F383" s="16"/>
    </row>
    <row r="384" spans="2:21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EA5E5D40-2CEA-43FD-B8A5-046E1E915525}">
      <formula1>$BN$7:$BN$11</formula1>
    </dataValidation>
    <dataValidation type="list" allowBlank="1" showInputMessage="1" showErrorMessage="1" sqref="E12:E799" xr:uid="{85B252CB-FA5B-4C88-8973-29B8C81C396F}">
      <formula1>$BI$7:$BI$11</formula1>
    </dataValidation>
    <dataValidation type="list" allowBlank="1" showInputMessage="1" showErrorMessage="1" sqref="I12:I805" xr:uid="{97E97B88-EE82-41E0-80D3-161AA9E0D322}">
      <formula1>$BM$7:$BM$10</formula1>
    </dataValidation>
    <dataValidation allowBlank="1" showInputMessage="1" showErrorMessage="1" sqref="Q9 A1:XFD4" xr:uid="{04160E2E-E6DA-4203-93EE-04A5CB60E577}"/>
    <dataValidation type="list" allowBlank="1" showInputMessage="1" showErrorMessage="1" sqref="G12:G805" xr:uid="{CD293CD8-4A29-4177-B67B-41F5ACA38CC3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s="87">
        <v>45106</v>
      </c>
      <c r="E1" s="16"/>
      <c r="F1" s="16"/>
      <c r="G1" s="16"/>
    </row>
    <row r="2" spans="2:62">
      <c r="B2" s="2" t="s">
        <v>1</v>
      </c>
      <c r="C2" s="12" t="s">
        <v>3909</v>
      </c>
      <c r="E2" s="16"/>
      <c r="F2" s="16"/>
      <c r="G2" s="16"/>
    </row>
    <row r="3" spans="2:62">
      <c r="B3" s="2" t="s">
        <v>2</v>
      </c>
      <c r="C3" s="26" t="s">
        <v>3910</v>
      </c>
      <c r="E3" s="16"/>
      <c r="F3" s="16"/>
      <c r="G3" s="16"/>
    </row>
    <row r="4" spans="2:62">
      <c r="B4" s="2" t="s">
        <v>3</v>
      </c>
      <c r="C4" s="88" t="s">
        <v>197</v>
      </c>
      <c r="E4" s="16"/>
      <c r="F4" s="16"/>
      <c r="G4" s="16"/>
    </row>
    <row r="6" spans="2:62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  <c r="BJ6" s="19"/>
    </row>
    <row r="7" spans="2:62" ht="26.25" customHeight="1">
      <c r="B7" s="115" t="s">
        <v>91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21024956.579999998</v>
      </c>
      <c r="J11" s="7"/>
      <c r="K11" s="75">
        <v>164.54563999999999</v>
      </c>
      <c r="L11" s="75">
        <v>386942.35884006071</v>
      </c>
      <c r="M11" s="7"/>
      <c r="N11" s="76">
        <v>1</v>
      </c>
      <c r="O11" s="76">
        <v>0.14829999999999999</v>
      </c>
      <c r="BF11" s="16"/>
      <c r="BG11" s="19"/>
      <c r="BH11" s="16"/>
      <c r="BJ11" s="16"/>
    </row>
    <row r="12" spans="2:62">
      <c r="B12" s="79" t="s">
        <v>205</v>
      </c>
      <c r="E12" s="16"/>
      <c r="F12" s="16"/>
      <c r="G12" s="16"/>
      <c r="I12" s="81">
        <v>18822524.030000001</v>
      </c>
      <c r="K12" s="81">
        <v>108.85799</v>
      </c>
      <c r="L12" s="81">
        <v>293001.78035757999</v>
      </c>
      <c r="N12" s="80">
        <v>0.75719999999999998</v>
      </c>
      <c r="O12" s="80">
        <v>0.1123</v>
      </c>
    </row>
    <row r="13" spans="2:62">
      <c r="B13" s="79" t="s">
        <v>1297</v>
      </c>
      <c r="E13" s="16"/>
      <c r="F13" s="16"/>
      <c r="G13" s="16"/>
      <c r="I13" s="81">
        <v>6173226.1600000001</v>
      </c>
      <c r="K13" s="81">
        <v>104.10178000000001</v>
      </c>
      <c r="L13" s="81">
        <v>180478.36427613001</v>
      </c>
      <c r="N13" s="80">
        <v>0.46639999999999998</v>
      </c>
      <c r="O13" s="80">
        <v>6.9199999999999998E-2</v>
      </c>
    </row>
    <row r="14" spans="2:62">
      <c r="B14" t="s">
        <v>1298</v>
      </c>
      <c r="C14" t="s">
        <v>1299</v>
      </c>
      <c r="D14" t="s">
        <v>100</v>
      </c>
      <c r="E14" t="s">
        <v>123</v>
      </c>
      <c r="F14" t="s">
        <v>690</v>
      </c>
      <c r="G14" t="s">
        <v>379</v>
      </c>
      <c r="H14" t="s">
        <v>102</v>
      </c>
      <c r="I14" s="77">
        <v>168665.75</v>
      </c>
      <c r="J14" s="77">
        <v>2442</v>
      </c>
      <c r="K14" s="77">
        <v>0</v>
      </c>
      <c r="L14" s="77">
        <v>4118.8176149999999</v>
      </c>
      <c r="M14" s="78">
        <v>8.0000000000000004E-4</v>
      </c>
      <c r="N14" s="78">
        <v>1.06E-2</v>
      </c>
      <c r="O14" s="78">
        <v>1.6000000000000001E-3</v>
      </c>
    </row>
    <row r="15" spans="2:62">
      <c r="B15" t="s">
        <v>1300</v>
      </c>
      <c r="C15" t="s">
        <v>1301</v>
      </c>
      <c r="D15" t="s">
        <v>100</v>
      </c>
      <c r="E15" t="s">
        <v>123</v>
      </c>
      <c r="F15" t="s">
        <v>1302</v>
      </c>
      <c r="G15" t="s">
        <v>716</v>
      </c>
      <c r="H15" t="s">
        <v>102</v>
      </c>
      <c r="I15" s="77">
        <v>20581.73</v>
      </c>
      <c r="J15" s="77">
        <v>29830</v>
      </c>
      <c r="K15" s="77">
        <v>0</v>
      </c>
      <c r="L15" s="77">
        <v>6139.5300589999997</v>
      </c>
      <c r="M15" s="78">
        <v>4.0000000000000002E-4</v>
      </c>
      <c r="N15" s="78">
        <v>1.5900000000000001E-2</v>
      </c>
      <c r="O15" s="78">
        <v>2.3999999999999998E-3</v>
      </c>
    </row>
    <row r="16" spans="2:62">
      <c r="B16" t="s">
        <v>1303</v>
      </c>
      <c r="C16" t="s">
        <v>1304</v>
      </c>
      <c r="D16" t="s">
        <v>100</v>
      </c>
      <c r="E16" t="s">
        <v>123</v>
      </c>
      <c r="F16" t="s">
        <v>867</v>
      </c>
      <c r="G16" t="s">
        <v>716</v>
      </c>
      <c r="H16" t="s">
        <v>102</v>
      </c>
      <c r="I16" s="77">
        <v>78205.350000000006</v>
      </c>
      <c r="J16" s="77">
        <v>6515</v>
      </c>
      <c r="K16" s="77">
        <v>0</v>
      </c>
      <c r="L16" s="77">
        <v>5095.0785525000001</v>
      </c>
      <c r="M16" s="78">
        <v>6.9999999999999999E-4</v>
      </c>
      <c r="N16" s="78">
        <v>1.32E-2</v>
      </c>
      <c r="O16" s="78">
        <v>2E-3</v>
      </c>
    </row>
    <row r="17" spans="2:15">
      <c r="B17" t="s">
        <v>1305</v>
      </c>
      <c r="C17" t="s">
        <v>1306</v>
      </c>
      <c r="D17" t="s">
        <v>100</v>
      </c>
      <c r="E17" t="s">
        <v>123</v>
      </c>
      <c r="F17" t="s">
        <v>872</v>
      </c>
      <c r="G17" t="s">
        <v>716</v>
      </c>
      <c r="H17" t="s">
        <v>102</v>
      </c>
      <c r="I17" s="77">
        <v>344083.20000000001</v>
      </c>
      <c r="J17" s="77">
        <v>1200</v>
      </c>
      <c r="K17" s="77">
        <v>0</v>
      </c>
      <c r="L17" s="77">
        <v>4128.9984000000004</v>
      </c>
      <c r="M17" s="78">
        <v>5.9999999999999995E-4</v>
      </c>
      <c r="N17" s="78">
        <v>1.0699999999999999E-2</v>
      </c>
      <c r="O17" s="78">
        <v>1.6000000000000001E-3</v>
      </c>
    </row>
    <row r="18" spans="2:15">
      <c r="B18" t="s">
        <v>1307</v>
      </c>
      <c r="C18" t="s">
        <v>1308</v>
      </c>
      <c r="D18" t="s">
        <v>100</v>
      </c>
      <c r="E18" t="s">
        <v>123</v>
      </c>
      <c r="F18" t="s">
        <v>570</v>
      </c>
      <c r="G18" t="s">
        <v>483</v>
      </c>
      <c r="H18" t="s">
        <v>102</v>
      </c>
      <c r="I18" s="77">
        <v>98036.160000000003</v>
      </c>
      <c r="J18" s="77">
        <v>3725</v>
      </c>
      <c r="K18" s="77">
        <v>0</v>
      </c>
      <c r="L18" s="77">
        <v>3651.8469599999999</v>
      </c>
      <c r="M18" s="78">
        <v>4.0000000000000002E-4</v>
      </c>
      <c r="N18" s="78">
        <v>9.4000000000000004E-3</v>
      </c>
      <c r="O18" s="78">
        <v>1.4E-3</v>
      </c>
    </row>
    <row r="19" spans="2:15">
      <c r="B19" t="s">
        <v>1309</v>
      </c>
      <c r="C19" t="s">
        <v>1310</v>
      </c>
      <c r="D19" t="s">
        <v>100</v>
      </c>
      <c r="E19" t="s">
        <v>123</v>
      </c>
      <c r="F19" t="s">
        <v>482</v>
      </c>
      <c r="G19" t="s">
        <v>483</v>
      </c>
      <c r="H19" t="s">
        <v>102</v>
      </c>
      <c r="I19" s="77">
        <v>79749.3</v>
      </c>
      <c r="J19" s="77">
        <v>2884</v>
      </c>
      <c r="K19" s="77">
        <v>0</v>
      </c>
      <c r="L19" s="77">
        <v>2299.9698119999998</v>
      </c>
      <c r="M19" s="78">
        <v>4.0000000000000002E-4</v>
      </c>
      <c r="N19" s="78">
        <v>5.8999999999999999E-3</v>
      </c>
      <c r="O19" s="78">
        <v>8.9999999999999998E-4</v>
      </c>
    </row>
    <row r="20" spans="2:15">
      <c r="B20" t="s">
        <v>1311</v>
      </c>
      <c r="C20" t="s">
        <v>1312</v>
      </c>
      <c r="D20" t="s">
        <v>100</v>
      </c>
      <c r="E20" t="s">
        <v>123</v>
      </c>
      <c r="F20" t="s">
        <v>933</v>
      </c>
      <c r="G20" t="s">
        <v>743</v>
      </c>
      <c r="H20" t="s">
        <v>102</v>
      </c>
      <c r="I20" s="77">
        <v>16123.42</v>
      </c>
      <c r="J20" s="77">
        <v>77200</v>
      </c>
      <c r="K20" s="77">
        <v>30.072019999999998</v>
      </c>
      <c r="L20" s="77">
        <v>12477.35226</v>
      </c>
      <c r="M20" s="78">
        <v>4.0000000000000002E-4</v>
      </c>
      <c r="N20" s="78">
        <v>3.2199999999999999E-2</v>
      </c>
      <c r="O20" s="78">
        <v>4.7999999999999996E-3</v>
      </c>
    </row>
    <row r="21" spans="2:15">
      <c r="B21" t="s">
        <v>1313</v>
      </c>
      <c r="C21" t="s">
        <v>1314</v>
      </c>
      <c r="D21" t="s">
        <v>100</v>
      </c>
      <c r="E21" t="s">
        <v>123</v>
      </c>
      <c r="F21" t="s">
        <v>681</v>
      </c>
      <c r="G21" t="s">
        <v>613</v>
      </c>
      <c r="H21" t="s">
        <v>102</v>
      </c>
      <c r="I21" s="77">
        <v>10069.530000000001</v>
      </c>
      <c r="J21" s="77">
        <v>5122</v>
      </c>
      <c r="K21" s="77">
        <v>0</v>
      </c>
      <c r="L21" s="77">
        <v>515.76132659999996</v>
      </c>
      <c r="M21" s="78">
        <v>1E-4</v>
      </c>
      <c r="N21" s="78">
        <v>1.2999999999999999E-3</v>
      </c>
      <c r="O21" s="78">
        <v>2.0000000000000001E-4</v>
      </c>
    </row>
    <row r="22" spans="2:15">
      <c r="B22" t="s">
        <v>1315</v>
      </c>
      <c r="C22" t="s">
        <v>1316</v>
      </c>
      <c r="D22" t="s">
        <v>100</v>
      </c>
      <c r="E22" t="s">
        <v>123</v>
      </c>
      <c r="F22" t="s">
        <v>1317</v>
      </c>
      <c r="G22" t="s">
        <v>613</v>
      </c>
      <c r="H22" t="s">
        <v>102</v>
      </c>
      <c r="I22" s="77">
        <v>217274.98</v>
      </c>
      <c r="J22" s="77">
        <v>789.1</v>
      </c>
      <c r="K22" s="77">
        <v>0</v>
      </c>
      <c r="L22" s="77">
        <v>1714.51686718</v>
      </c>
      <c r="M22" s="78">
        <v>5.0000000000000001E-4</v>
      </c>
      <c r="N22" s="78">
        <v>4.4000000000000003E-3</v>
      </c>
      <c r="O22" s="78">
        <v>6.9999999999999999E-4</v>
      </c>
    </row>
    <row r="23" spans="2:15">
      <c r="B23" t="s">
        <v>1318</v>
      </c>
      <c r="C23" t="s">
        <v>1319</v>
      </c>
      <c r="D23" t="s">
        <v>100</v>
      </c>
      <c r="E23" t="s">
        <v>123</v>
      </c>
      <c r="F23" t="s">
        <v>1320</v>
      </c>
      <c r="G23" t="s">
        <v>348</v>
      </c>
      <c r="H23" t="s">
        <v>102</v>
      </c>
      <c r="I23" s="77">
        <v>453906.09</v>
      </c>
      <c r="J23" s="77">
        <v>1840</v>
      </c>
      <c r="K23" s="77">
        <v>0</v>
      </c>
      <c r="L23" s="77">
        <v>8351.8720560000002</v>
      </c>
      <c r="M23" s="78">
        <v>4.0000000000000002E-4</v>
      </c>
      <c r="N23" s="78">
        <v>2.1600000000000001E-2</v>
      </c>
      <c r="O23" s="78">
        <v>3.2000000000000002E-3</v>
      </c>
    </row>
    <row r="24" spans="2:15">
      <c r="B24" t="s">
        <v>1321</v>
      </c>
      <c r="C24" t="s">
        <v>1322</v>
      </c>
      <c r="D24" t="s">
        <v>100</v>
      </c>
      <c r="E24" t="s">
        <v>123</v>
      </c>
      <c r="F24" t="s">
        <v>368</v>
      </c>
      <c r="G24" t="s">
        <v>348</v>
      </c>
      <c r="H24" t="s">
        <v>102</v>
      </c>
      <c r="I24" s="77">
        <v>541192.9</v>
      </c>
      <c r="J24" s="77">
        <v>3038</v>
      </c>
      <c r="K24" s="77">
        <v>0</v>
      </c>
      <c r="L24" s="77">
        <v>16441.440301999999</v>
      </c>
      <c r="M24" s="78">
        <v>4.0000000000000002E-4</v>
      </c>
      <c r="N24" s="78">
        <v>4.2500000000000003E-2</v>
      </c>
      <c r="O24" s="78">
        <v>6.3E-3</v>
      </c>
    </row>
    <row r="25" spans="2:15">
      <c r="B25" t="s">
        <v>1323</v>
      </c>
      <c r="C25" t="s">
        <v>1324</v>
      </c>
      <c r="D25" t="s">
        <v>100</v>
      </c>
      <c r="E25" t="s">
        <v>123</v>
      </c>
      <c r="F25" t="s">
        <v>347</v>
      </c>
      <c r="G25" t="s">
        <v>348</v>
      </c>
      <c r="H25" t="s">
        <v>102</v>
      </c>
      <c r="I25" s="77">
        <v>633106.35</v>
      </c>
      <c r="J25" s="77">
        <v>2759</v>
      </c>
      <c r="K25" s="77">
        <v>0</v>
      </c>
      <c r="L25" s="77">
        <v>17467.4041965</v>
      </c>
      <c r="M25" s="78">
        <v>4.0000000000000002E-4</v>
      </c>
      <c r="N25" s="78">
        <v>4.5100000000000001E-2</v>
      </c>
      <c r="O25" s="78">
        <v>6.7000000000000002E-3</v>
      </c>
    </row>
    <row r="26" spans="2:15">
      <c r="B26" t="s">
        <v>1325</v>
      </c>
      <c r="C26" t="s">
        <v>1326</v>
      </c>
      <c r="D26" t="s">
        <v>100</v>
      </c>
      <c r="E26" t="s">
        <v>123</v>
      </c>
      <c r="F26" t="s">
        <v>961</v>
      </c>
      <c r="G26" t="s">
        <v>348</v>
      </c>
      <c r="H26" t="s">
        <v>102</v>
      </c>
      <c r="I26" s="77">
        <v>104429.47</v>
      </c>
      <c r="J26" s="77">
        <v>12330</v>
      </c>
      <c r="K26" s="77">
        <v>0</v>
      </c>
      <c r="L26" s="77">
        <v>12876.153651000001</v>
      </c>
      <c r="M26" s="78">
        <v>4.0000000000000002E-4</v>
      </c>
      <c r="N26" s="78">
        <v>3.3300000000000003E-2</v>
      </c>
      <c r="O26" s="78">
        <v>4.8999999999999998E-3</v>
      </c>
    </row>
    <row r="27" spans="2:15">
      <c r="B27" t="s">
        <v>1327</v>
      </c>
      <c r="C27" t="s">
        <v>1328</v>
      </c>
      <c r="D27" t="s">
        <v>100</v>
      </c>
      <c r="E27" t="s">
        <v>123</v>
      </c>
      <c r="F27" t="s">
        <v>1329</v>
      </c>
      <c r="G27" t="s">
        <v>348</v>
      </c>
      <c r="H27" t="s">
        <v>102</v>
      </c>
      <c r="I27" s="77">
        <v>19421.18</v>
      </c>
      <c r="J27" s="77">
        <v>14420</v>
      </c>
      <c r="K27" s="77">
        <v>0</v>
      </c>
      <c r="L27" s="77">
        <v>2800.5341560000002</v>
      </c>
      <c r="M27" s="78">
        <v>2.0000000000000001E-4</v>
      </c>
      <c r="N27" s="78">
        <v>7.1999999999999998E-3</v>
      </c>
      <c r="O27" s="78">
        <v>1.1000000000000001E-3</v>
      </c>
    </row>
    <row r="28" spans="2:15">
      <c r="B28" t="s">
        <v>1330</v>
      </c>
      <c r="C28" t="s">
        <v>1331</v>
      </c>
      <c r="D28" t="s">
        <v>100</v>
      </c>
      <c r="E28" t="s">
        <v>123</v>
      </c>
      <c r="F28" t="s">
        <v>822</v>
      </c>
      <c r="G28" t="s">
        <v>112</v>
      </c>
      <c r="H28" t="s">
        <v>102</v>
      </c>
      <c r="I28" s="77">
        <v>3900.34</v>
      </c>
      <c r="J28" s="77">
        <v>152880</v>
      </c>
      <c r="K28" s="77">
        <v>0</v>
      </c>
      <c r="L28" s="77">
        <v>5962.8397919999998</v>
      </c>
      <c r="M28" s="78">
        <v>1E-3</v>
      </c>
      <c r="N28" s="78">
        <v>1.54E-2</v>
      </c>
      <c r="O28" s="78">
        <v>2.3E-3</v>
      </c>
    </row>
    <row r="29" spans="2:15">
      <c r="B29" t="s">
        <v>1332</v>
      </c>
      <c r="C29" t="s">
        <v>1333</v>
      </c>
      <c r="D29" t="s">
        <v>100</v>
      </c>
      <c r="E29" t="s">
        <v>123</v>
      </c>
      <c r="F29" t="s">
        <v>1334</v>
      </c>
      <c r="G29" t="s">
        <v>112</v>
      </c>
      <c r="H29" t="s">
        <v>102</v>
      </c>
      <c r="I29" s="77">
        <v>1846.57</v>
      </c>
      <c r="J29" s="77">
        <v>97110</v>
      </c>
      <c r="K29" s="77">
        <v>0</v>
      </c>
      <c r="L29" s="77">
        <v>1793.204127</v>
      </c>
      <c r="M29" s="78">
        <v>2.0000000000000001E-4</v>
      </c>
      <c r="N29" s="78">
        <v>4.5999999999999999E-3</v>
      </c>
      <c r="O29" s="78">
        <v>6.9999999999999999E-4</v>
      </c>
    </row>
    <row r="30" spans="2:15">
      <c r="B30" t="s">
        <v>1335</v>
      </c>
      <c r="C30" t="s">
        <v>1336</v>
      </c>
      <c r="D30" t="s">
        <v>100</v>
      </c>
      <c r="E30" t="s">
        <v>123</v>
      </c>
      <c r="F30" t="s">
        <v>1337</v>
      </c>
      <c r="G30" t="s">
        <v>754</v>
      </c>
      <c r="H30" t="s">
        <v>102</v>
      </c>
      <c r="I30" s="77">
        <v>32590.93</v>
      </c>
      <c r="J30" s="77">
        <v>4750</v>
      </c>
      <c r="K30" s="77">
        <v>35.574280000000002</v>
      </c>
      <c r="L30" s="77">
        <v>1583.6434549999999</v>
      </c>
      <c r="M30" s="78">
        <v>2.0000000000000001E-4</v>
      </c>
      <c r="N30" s="78">
        <v>4.1000000000000003E-3</v>
      </c>
      <c r="O30" s="78">
        <v>5.9999999999999995E-4</v>
      </c>
    </row>
    <row r="31" spans="2:15">
      <c r="B31" t="s">
        <v>1338</v>
      </c>
      <c r="C31" t="s">
        <v>1339</v>
      </c>
      <c r="D31" t="s">
        <v>100</v>
      </c>
      <c r="E31" t="s">
        <v>123</v>
      </c>
      <c r="F31" t="s">
        <v>1340</v>
      </c>
      <c r="G31" t="s">
        <v>754</v>
      </c>
      <c r="H31" t="s">
        <v>102</v>
      </c>
      <c r="I31" s="77">
        <v>318494.17</v>
      </c>
      <c r="J31" s="77">
        <v>1033</v>
      </c>
      <c r="K31" s="77">
        <v>0</v>
      </c>
      <c r="L31" s="77">
        <v>3290.0447761</v>
      </c>
      <c r="M31" s="78">
        <v>2.9999999999999997E-4</v>
      </c>
      <c r="N31" s="78">
        <v>8.5000000000000006E-3</v>
      </c>
      <c r="O31" s="78">
        <v>1.2999999999999999E-3</v>
      </c>
    </row>
    <row r="32" spans="2:15">
      <c r="B32" t="s">
        <v>1341</v>
      </c>
      <c r="C32" t="s">
        <v>1342</v>
      </c>
      <c r="D32" t="s">
        <v>100</v>
      </c>
      <c r="E32" t="s">
        <v>123</v>
      </c>
      <c r="F32" t="s">
        <v>1343</v>
      </c>
      <c r="G32" t="s">
        <v>754</v>
      </c>
      <c r="H32" t="s">
        <v>102</v>
      </c>
      <c r="I32" s="77">
        <v>1109.9100000000001</v>
      </c>
      <c r="J32" s="77">
        <v>42110</v>
      </c>
      <c r="K32" s="77">
        <v>0</v>
      </c>
      <c r="L32" s="77">
        <v>467.38310100000001</v>
      </c>
      <c r="M32" s="78">
        <v>1E-4</v>
      </c>
      <c r="N32" s="78">
        <v>1.1999999999999999E-3</v>
      </c>
      <c r="O32" s="78">
        <v>2.0000000000000001E-4</v>
      </c>
    </row>
    <row r="33" spans="2:15">
      <c r="B33" t="s">
        <v>1344</v>
      </c>
      <c r="C33" t="s">
        <v>1345</v>
      </c>
      <c r="D33" t="s">
        <v>100</v>
      </c>
      <c r="E33" t="s">
        <v>123</v>
      </c>
      <c r="F33" t="s">
        <v>746</v>
      </c>
      <c r="G33" t="s">
        <v>542</v>
      </c>
      <c r="H33" t="s">
        <v>102</v>
      </c>
      <c r="I33" s="77">
        <v>637961.46</v>
      </c>
      <c r="J33" s="77">
        <v>2010</v>
      </c>
      <c r="K33" s="77">
        <v>0</v>
      </c>
      <c r="L33" s="77">
        <v>12823.025346</v>
      </c>
      <c r="M33" s="78">
        <v>5.0000000000000001E-4</v>
      </c>
      <c r="N33" s="78">
        <v>3.3099999999999997E-2</v>
      </c>
      <c r="O33" s="78">
        <v>4.8999999999999998E-3</v>
      </c>
    </row>
    <row r="34" spans="2:15">
      <c r="B34" t="s">
        <v>1346</v>
      </c>
      <c r="C34" t="s">
        <v>1347</v>
      </c>
      <c r="D34" t="s">
        <v>100</v>
      </c>
      <c r="E34" t="s">
        <v>123</v>
      </c>
      <c r="F34" t="s">
        <v>1348</v>
      </c>
      <c r="G34" t="s">
        <v>1349</v>
      </c>
      <c r="H34" t="s">
        <v>102</v>
      </c>
      <c r="I34" s="77">
        <v>19706.830000000002</v>
      </c>
      <c r="J34" s="77">
        <v>13670</v>
      </c>
      <c r="K34" s="77">
        <v>0</v>
      </c>
      <c r="L34" s="77">
        <v>2693.9236609999998</v>
      </c>
      <c r="M34" s="78">
        <v>2.0000000000000001E-4</v>
      </c>
      <c r="N34" s="78">
        <v>7.0000000000000001E-3</v>
      </c>
      <c r="O34" s="78">
        <v>1E-3</v>
      </c>
    </row>
    <row r="35" spans="2:15">
      <c r="B35" t="s">
        <v>1350</v>
      </c>
      <c r="C35" t="s">
        <v>1351</v>
      </c>
      <c r="D35" t="s">
        <v>100</v>
      </c>
      <c r="E35" t="s">
        <v>123</v>
      </c>
      <c r="F35" t="s">
        <v>1352</v>
      </c>
      <c r="G35" t="s">
        <v>1349</v>
      </c>
      <c r="H35" t="s">
        <v>102</v>
      </c>
      <c r="I35" s="77">
        <v>4367.34</v>
      </c>
      <c r="J35" s="77">
        <v>41920</v>
      </c>
      <c r="K35" s="77">
        <v>0</v>
      </c>
      <c r="L35" s="77">
        <v>1830.7889279999999</v>
      </c>
      <c r="M35" s="78">
        <v>2.0000000000000001E-4</v>
      </c>
      <c r="N35" s="78">
        <v>4.7000000000000002E-3</v>
      </c>
      <c r="O35" s="78">
        <v>6.9999999999999999E-4</v>
      </c>
    </row>
    <row r="36" spans="2:15">
      <c r="B36" t="s">
        <v>1353</v>
      </c>
      <c r="C36" t="s">
        <v>1354</v>
      </c>
      <c r="D36" t="s">
        <v>100</v>
      </c>
      <c r="E36" t="s">
        <v>123</v>
      </c>
      <c r="F36" t="s">
        <v>1355</v>
      </c>
      <c r="G36" t="s">
        <v>1356</v>
      </c>
      <c r="H36" t="s">
        <v>102</v>
      </c>
      <c r="I36" s="77">
        <v>51551.75</v>
      </c>
      <c r="J36" s="77">
        <v>8344</v>
      </c>
      <c r="K36" s="77">
        <v>0</v>
      </c>
      <c r="L36" s="77">
        <v>4301.4780199999996</v>
      </c>
      <c r="M36" s="78">
        <v>4.0000000000000002E-4</v>
      </c>
      <c r="N36" s="78">
        <v>1.11E-2</v>
      </c>
      <c r="O36" s="78">
        <v>1.6000000000000001E-3</v>
      </c>
    </row>
    <row r="37" spans="2:15">
      <c r="B37" t="s">
        <v>1357</v>
      </c>
      <c r="C37" t="s">
        <v>1358</v>
      </c>
      <c r="D37" t="s">
        <v>100</v>
      </c>
      <c r="E37" t="s">
        <v>123</v>
      </c>
      <c r="F37" t="s">
        <v>840</v>
      </c>
      <c r="G37" t="s">
        <v>841</v>
      </c>
      <c r="H37" t="s">
        <v>102</v>
      </c>
      <c r="I37" s="77">
        <v>225871.48</v>
      </c>
      <c r="J37" s="77">
        <v>2553</v>
      </c>
      <c r="K37" s="77">
        <v>0</v>
      </c>
      <c r="L37" s="77">
        <v>5766.4988844</v>
      </c>
      <c r="M37" s="78">
        <v>5.9999999999999995E-4</v>
      </c>
      <c r="N37" s="78">
        <v>1.49E-2</v>
      </c>
      <c r="O37" s="78">
        <v>2.2000000000000001E-3</v>
      </c>
    </row>
    <row r="38" spans="2:15">
      <c r="B38" t="s">
        <v>1359</v>
      </c>
      <c r="C38" t="s">
        <v>1360</v>
      </c>
      <c r="D38" t="s">
        <v>100</v>
      </c>
      <c r="E38" t="s">
        <v>123</v>
      </c>
      <c r="F38" t="s">
        <v>468</v>
      </c>
      <c r="G38" t="s">
        <v>365</v>
      </c>
      <c r="H38" t="s">
        <v>102</v>
      </c>
      <c r="I38" s="77">
        <v>45331.87</v>
      </c>
      <c r="J38" s="77">
        <v>4872</v>
      </c>
      <c r="K38" s="77">
        <v>0</v>
      </c>
      <c r="L38" s="77">
        <v>2208.5687063999999</v>
      </c>
      <c r="M38" s="78">
        <v>4.0000000000000002E-4</v>
      </c>
      <c r="N38" s="78">
        <v>5.7000000000000002E-3</v>
      </c>
      <c r="O38" s="78">
        <v>8.0000000000000004E-4</v>
      </c>
    </row>
    <row r="39" spans="2:15">
      <c r="B39" t="s">
        <v>1361</v>
      </c>
      <c r="C39" t="s">
        <v>1362</v>
      </c>
      <c r="D39" t="s">
        <v>100</v>
      </c>
      <c r="E39" t="s">
        <v>123</v>
      </c>
      <c r="F39" t="s">
        <v>1363</v>
      </c>
      <c r="G39" t="s">
        <v>365</v>
      </c>
      <c r="H39" t="s">
        <v>102</v>
      </c>
      <c r="I39" s="77">
        <v>13037.04</v>
      </c>
      <c r="J39" s="77">
        <v>2886</v>
      </c>
      <c r="K39" s="77">
        <v>0</v>
      </c>
      <c r="L39" s="77">
        <v>376.24897440000001</v>
      </c>
      <c r="M39" s="78">
        <v>1E-4</v>
      </c>
      <c r="N39" s="78">
        <v>1E-3</v>
      </c>
      <c r="O39" s="78">
        <v>1E-4</v>
      </c>
    </row>
    <row r="40" spans="2:15">
      <c r="B40" t="s">
        <v>1364</v>
      </c>
      <c r="C40" t="s">
        <v>1365</v>
      </c>
      <c r="D40" t="s">
        <v>100</v>
      </c>
      <c r="E40" t="s">
        <v>123</v>
      </c>
      <c r="F40" t="s">
        <v>471</v>
      </c>
      <c r="G40" t="s">
        <v>365</v>
      </c>
      <c r="H40" t="s">
        <v>102</v>
      </c>
      <c r="I40" s="77">
        <v>176526.72</v>
      </c>
      <c r="J40" s="77">
        <v>1943</v>
      </c>
      <c r="K40" s="77">
        <v>0</v>
      </c>
      <c r="L40" s="77">
        <v>3429.9141696000002</v>
      </c>
      <c r="M40" s="78">
        <v>4.0000000000000002E-4</v>
      </c>
      <c r="N40" s="78">
        <v>8.8999999999999999E-3</v>
      </c>
      <c r="O40" s="78">
        <v>1.2999999999999999E-3</v>
      </c>
    </row>
    <row r="41" spans="2:15">
      <c r="B41" t="s">
        <v>1366</v>
      </c>
      <c r="C41" t="s">
        <v>1367</v>
      </c>
      <c r="D41" t="s">
        <v>100</v>
      </c>
      <c r="E41" t="s">
        <v>123</v>
      </c>
      <c r="F41" t="s">
        <v>411</v>
      </c>
      <c r="G41" t="s">
        <v>365</v>
      </c>
      <c r="H41" t="s">
        <v>102</v>
      </c>
      <c r="I41" s="77">
        <v>12017.36</v>
      </c>
      <c r="J41" s="77">
        <v>33330</v>
      </c>
      <c r="K41" s="77">
        <v>0</v>
      </c>
      <c r="L41" s="77">
        <v>4005.3860880000002</v>
      </c>
      <c r="M41" s="78">
        <v>5.0000000000000001E-4</v>
      </c>
      <c r="N41" s="78">
        <v>1.04E-2</v>
      </c>
      <c r="O41" s="78">
        <v>1.5E-3</v>
      </c>
    </row>
    <row r="42" spans="2:15">
      <c r="B42" t="s">
        <v>1368</v>
      </c>
      <c r="C42" t="s">
        <v>1369</v>
      </c>
      <c r="D42" t="s">
        <v>100</v>
      </c>
      <c r="E42" t="s">
        <v>123</v>
      </c>
      <c r="F42" t="s">
        <v>426</v>
      </c>
      <c r="G42" t="s">
        <v>365</v>
      </c>
      <c r="H42" t="s">
        <v>102</v>
      </c>
      <c r="I42" s="77">
        <v>681525.23</v>
      </c>
      <c r="J42" s="77">
        <v>902.1</v>
      </c>
      <c r="K42" s="77">
        <v>0</v>
      </c>
      <c r="L42" s="77">
        <v>6148.0390998299999</v>
      </c>
      <c r="M42" s="78">
        <v>8.9999999999999998E-4</v>
      </c>
      <c r="N42" s="78">
        <v>1.5900000000000001E-2</v>
      </c>
      <c r="O42" s="78">
        <v>2.3999999999999998E-3</v>
      </c>
    </row>
    <row r="43" spans="2:15">
      <c r="B43" t="s">
        <v>1370</v>
      </c>
      <c r="C43" t="s">
        <v>1371</v>
      </c>
      <c r="D43" t="s">
        <v>100</v>
      </c>
      <c r="E43" t="s">
        <v>123</v>
      </c>
      <c r="F43" t="s">
        <v>437</v>
      </c>
      <c r="G43" t="s">
        <v>365</v>
      </c>
      <c r="H43" t="s">
        <v>102</v>
      </c>
      <c r="I43" s="77">
        <v>30442.79</v>
      </c>
      <c r="J43" s="77">
        <v>24000</v>
      </c>
      <c r="K43" s="77">
        <v>38.455480000000001</v>
      </c>
      <c r="L43" s="77">
        <v>7344.7250800000002</v>
      </c>
      <c r="M43" s="78">
        <v>5.9999999999999995E-4</v>
      </c>
      <c r="N43" s="78">
        <v>1.9E-2</v>
      </c>
      <c r="O43" s="78">
        <v>2.8E-3</v>
      </c>
    </row>
    <row r="44" spans="2:15">
      <c r="B44" t="s">
        <v>1372</v>
      </c>
      <c r="C44" t="s">
        <v>1373</v>
      </c>
      <c r="D44" t="s">
        <v>100</v>
      </c>
      <c r="E44" t="s">
        <v>123</v>
      </c>
      <c r="F44" t="s">
        <v>398</v>
      </c>
      <c r="G44" t="s">
        <v>365</v>
      </c>
      <c r="H44" t="s">
        <v>102</v>
      </c>
      <c r="I44" s="77">
        <v>39223.339999999997</v>
      </c>
      <c r="J44" s="77">
        <v>20800</v>
      </c>
      <c r="K44" s="77">
        <v>0</v>
      </c>
      <c r="L44" s="77">
        <v>8158.4547199999997</v>
      </c>
      <c r="M44" s="78">
        <v>2.9999999999999997E-4</v>
      </c>
      <c r="N44" s="78">
        <v>2.1100000000000001E-2</v>
      </c>
      <c r="O44" s="78">
        <v>3.0999999999999999E-3</v>
      </c>
    </row>
    <row r="45" spans="2:15">
      <c r="B45" t="s">
        <v>1374</v>
      </c>
      <c r="C45" t="s">
        <v>1375</v>
      </c>
      <c r="D45" t="s">
        <v>100</v>
      </c>
      <c r="E45" t="s">
        <v>123</v>
      </c>
      <c r="F45" t="s">
        <v>969</v>
      </c>
      <c r="G45" t="s">
        <v>970</v>
      </c>
      <c r="H45" t="s">
        <v>102</v>
      </c>
      <c r="I45" s="77">
        <v>93881.56</v>
      </c>
      <c r="J45" s="77">
        <v>2795</v>
      </c>
      <c r="K45" s="77">
        <v>0</v>
      </c>
      <c r="L45" s="77">
        <v>2623.9896020000001</v>
      </c>
      <c r="M45" s="78">
        <v>1E-4</v>
      </c>
      <c r="N45" s="78">
        <v>6.7999999999999996E-3</v>
      </c>
      <c r="O45" s="78">
        <v>1E-3</v>
      </c>
    </row>
    <row r="46" spans="2:15">
      <c r="B46" t="s">
        <v>1376</v>
      </c>
      <c r="C46" t="s">
        <v>1377</v>
      </c>
      <c r="D46" t="s">
        <v>100</v>
      </c>
      <c r="E46" t="s">
        <v>123</v>
      </c>
      <c r="F46" t="s">
        <v>1378</v>
      </c>
      <c r="G46" t="s">
        <v>129</v>
      </c>
      <c r="H46" t="s">
        <v>102</v>
      </c>
      <c r="I46" s="77">
        <v>4079.19</v>
      </c>
      <c r="J46" s="77">
        <v>75700</v>
      </c>
      <c r="K46" s="77">
        <v>0</v>
      </c>
      <c r="L46" s="77">
        <v>3087.9468299999999</v>
      </c>
      <c r="M46" s="78">
        <v>1E-4</v>
      </c>
      <c r="N46" s="78">
        <v>8.0000000000000002E-3</v>
      </c>
      <c r="O46" s="78">
        <v>1.1999999999999999E-3</v>
      </c>
    </row>
    <row r="47" spans="2:15">
      <c r="B47" t="s">
        <v>1379</v>
      </c>
      <c r="C47" t="s">
        <v>1380</v>
      </c>
      <c r="D47" t="s">
        <v>100</v>
      </c>
      <c r="E47" t="s">
        <v>123</v>
      </c>
      <c r="F47" t="s">
        <v>545</v>
      </c>
      <c r="G47" t="s">
        <v>132</v>
      </c>
      <c r="H47" t="s">
        <v>102</v>
      </c>
      <c r="I47" s="77">
        <v>994914.87</v>
      </c>
      <c r="J47" s="77">
        <v>452.6</v>
      </c>
      <c r="K47" s="77">
        <v>0</v>
      </c>
      <c r="L47" s="77">
        <v>4502.9847016200001</v>
      </c>
      <c r="M47" s="78">
        <v>4.0000000000000002E-4</v>
      </c>
      <c r="N47" s="78">
        <v>1.1599999999999999E-2</v>
      </c>
      <c r="O47" s="78">
        <v>1.6999999999999999E-3</v>
      </c>
    </row>
    <row r="48" spans="2:15">
      <c r="B48" s="79" t="s">
        <v>1381</v>
      </c>
      <c r="E48" s="16"/>
      <c r="F48" s="16"/>
      <c r="G48" s="16"/>
      <c r="I48" s="81">
        <v>9861541.1199999992</v>
      </c>
      <c r="K48" s="81">
        <v>0</v>
      </c>
      <c r="L48" s="81">
        <v>90702.38028872</v>
      </c>
      <c r="N48" s="80">
        <v>0.2344</v>
      </c>
      <c r="O48" s="80">
        <v>3.4799999999999998E-2</v>
      </c>
    </row>
    <row r="49" spans="2:15">
      <c r="B49" t="s">
        <v>1382</v>
      </c>
      <c r="C49" t="s">
        <v>1383</v>
      </c>
      <c r="D49" t="s">
        <v>100</v>
      </c>
      <c r="E49" t="s">
        <v>123</v>
      </c>
      <c r="F49" t="s">
        <v>1384</v>
      </c>
      <c r="G49" t="s">
        <v>101</v>
      </c>
      <c r="H49" t="s">
        <v>102</v>
      </c>
      <c r="I49" s="77">
        <v>8324.65</v>
      </c>
      <c r="J49" s="77">
        <v>14500</v>
      </c>
      <c r="K49" s="77">
        <v>0</v>
      </c>
      <c r="L49" s="77">
        <v>1207.0742499999999</v>
      </c>
      <c r="M49" s="78">
        <v>2.9999999999999997E-4</v>
      </c>
      <c r="N49" s="78">
        <v>3.0999999999999999E-3</v>
      </c>
      <c r="O49" s="78">
        <v>5.0000000000000001E-4</v>
      </c>
    </row>
    <row r="50" spans="2:15">
      <c r="B50" t="s">
        <v>1385</v>
      </c>
      <c r="C50" t="s">
        <v>1386</v>
      </c>
      <c r="D50" t="s">
        <v>100</v>
      </c>
      <c r="E50" t="s">
        <v>123</v>
      </c>
      <c r="F50" t="s">
        <v>854</v>
      </c>
      <c r="G50" t="s">
        <v>379</v>
      </c>
      <c r="H50" t="s">
        <v>102</v>
      </c>
      <c r="I50" s="77">
        <v>889219.87</v>
      </c>
      <c r="J50" s="77">
        <v>105.8</v>
      </c>
      <c r="K50" s="77">
        <v>0</v>
      </c>
      <c r="L50" s="77">
        <v>940.79462246000003</v>
      </c>
      <c r="M50" s="78">
        <v>2.9999999999999997E-4</v>
      </c>
      <c r="N50" s="78">
        <v>2.3999999999999998E-3</v>
      </c>
      <c r="O50" s="78">
        <v>4.0000000000000002E-4</v>
      </c>
    </row>
    <row r="51" spans="2:15">
      <c r="B51" t="s">
        <v>1387</v>
      </c>
      <c r="C51" t="s">
        <v>1388</v>
      </c>
      <c r="D51" t="s">
        <v>100</v>
      </c>
      <c r="E51" t="s">
        <v>123</v>
      </c>
      <c r="F51" t="s">
        <v>735</v>
      </c>
      <c r="G51" t="s">
        <v>379</v>
      </c>
      <c r="H51" t="s">
        <v>102</v>
      </c>
      <c r="I51" s="77">
        <v>176321.12</v>
      </c>
      <c r="J51" s="77">
        <v>311.60000000000002</v>
      </c>
      <c r="K51" s="77">
        <v>0</v>
      </c>
      <c r="L51" s="77">
        <v>549.41660992000004</v>
      </c>
      <c r="M51" s="78">
        <v>2.9999999999999997E-4</v>
      </c>
      <c r="N51" s="78">
        <v>1.4E-3</v>
      </c>
      <c r="O51" s="78">
        <v>2.0000000000000001E-4</v>
      </c>
    </row>
    <row r="52" spans="2:15">
      <c r="B52" t="s">
        <v>1389</v>
      </c>
      <c r="C52" t="s">
        <v>1390</v>
      </c>
      <c r="D52" t="s">
        <v>100</v>
      </c>
      <c r="E52" t="s">
        <v>123</v>
      </c>
      <c r="F52" t="s">
        <v>639</v>
      </c>
      <c r="G52" t="s">
        <v>379</v>
      </c>
      <c r="H52" t="s">
        <v>102</v>
      </c>
      <c r="I52" s="77">
        <v>8379.9699999999993</v>
      </c>
      <c r="J52" s="77">
        <v>39800</v>
      </c>
      <c r="K52" s="77">
        <v>0</v>
      </c>
      <c r="L52" s="77">
        <v>3335.2280599999999</v>
      </c>
      <c r="M52" s="78">
        <v>8.0000000000000004E-4</v>
      </c>
      <c r="N52" s="78">
        <v>8.6E-3</v>
      </c>
      <c r="O52" s="78">
        <v>1.2999999999999999E-3</v>
      </c>
    </row>
    <row r="53" spans="2:15">
      <c r="B53" t="s">
        <v>1391</v>
      </c>
      <c r="C53" t="s">
        <v>1392</v>
      </c>
      <c r="D53" t="s">
        <v>100</v>
      </c>
      <c r="E53" t="s">
        <v>123</v>
      </c>
      <c r="F53" t="s">
        <v>715</v>
      </c>
      <c r="G53" t="s">
        <v>716</v>
      </c>
      <c r="H53" t="s">
        <v>102</v>
      </c>
      <c r="I53" s="77">
        <v>19760.32</v>
      </c>
      <c r="J53" s="77">
        <v>8242</v>
      </c>
      <c r="K53" s="77">
        <v>0</v>
      </c>
      <c r="L53" s="77">
        <v>1628.6455744</v>
      </c>
      <c r="M53" s="78">
        <v>5.9999999999999995E-4</v>
      </c>
      <c r="N53" s="78">
        <v>4.1999999999999997E-3</v>
      </c>
      <c r="O53" s="78">
        <v>5.9999999999999995E-4</v>
      </c>
    </row>
    <row r="54" spans="2:15">
      <c r="B54" t="s">
        <v>1393</v>
      </c>
      <c r="C54" t="s">
        <v>1394</v>
      </c>
      <c r="D54" t="s">
        <v>100</v>
      </c>
      <c r="E54" t="s">
        <v>123</v>
      </c>
      <c r="F54" t="s">
        <v>1395</v>
      </c>
      <c r="G54" t="s">
        <v>716</v>
      </c>
      <c r="H54" t="s">
        <v>102</v>
      </c>
      <c r="I54" s="77">
        <v>86282.54</v>
      </c>
      <c r="J54" s="77">
        <v>742</v>
      </c>
      <c r="K54" s="77">
        <v>0</v>
      </c>
      <c r="L54" s="77">
        <v>640.21644679999997</v>
      </c>
      <c r="M54" s="78">
        <v>5.0000000000000001E-4</v>
      </c>
      <c r="N54" s="78">
        <v>1.6999999999999999E-3</v>
      </c>
      <c r="O54" s="78">
        <v>2.0000000000000001E-4</v>
      </c>
    </row>
    <row r="55" spans="2:15">
      <c r="B55" t="s">
        <v>1396</v>
      </c>
      <c r="C55" t="s">
        <v>1397</v>
      </c>
      <c r="D55" t="s">
        <v>100</v>
      </c>
      <c r="E55" t="s">
        <v>123</v>
      </c>
      <c r="F55" t="s">
        <v>629</v>
      </c>
      <c r="G55" t="s">
        <v>630</v>
      </c>
      <c r="H55" t="s">
        <v>102</v>
      </c>
      <c r="I55" s="77">
        <v>1431.27</v>
      </c>
      <c r="J55" s="77">
        <v>45610</v>
      </c>
      <c r="K55" s="77">
        <v>0</v>
      </c>
      <c r="L55" s="77">
        <v>652.80224699999997</v>
      </c>
      <c r="M55" s="78">
        <v>5.0000000000000001E-4</v>
      </c>
      <c r="N55" s="78">
        <v>1.6999999999999999E-3</v>
      </c>
      <c r="O55" s="78">
        <v>2.9999999999999997E-4</v>
      </c>
    </row>
    <row r="56" spans="2:15">
      <c r="B56" t="s">
        <v>1398</v>
      </c>
      <c r="C56" t="s">
        <v>1399</v>
      </c>
      <c r="D56" t="s">
        <v>100</v>
      </c>
      <c r="E56" t="s">
        <v>123</v>
      </c>
      <c r="F56" t="s">
        <v>1400</v>
      </c>
      <c r="G56" t="s">
        <v>483</v>
      </c>
      <c r="H56" t="s">
        <v>102</v>
      </c>
      <c r="I56" s="77">
        <v>4887.87</v>
      </c>
      <c r="J56" s="77">
        <v>8395</v>
      </c>
      <c r="K56" s="77">
        <v>0</v>
      </c>
      <c r="L56" s="77">
        <v>410.33668649999998</v>
      </c>
      <c r="M56" s="78">
        <v>2.9999999999999997E-4</v>
      </c>
      <c r="N56" s="78">
        <v>1.1000000000000001E-3</v>
      </c>
      <c r="O56" s="78">
        <v>2.0000000000000001E-4</v>
      </c>
    </row>
    <row r="57" spans="2:15">
      <c r="B57" t="s">
        <v>1401</v>
      </c>
      <c r="C57" t="s">
        <v>1402</v>
      </c>
      <c r="D57" t="s">
        <v>100</v>
      </c>
      <c r="E57" t="s">
        <v>123</v>
      </c>
      <c r="F57" t="s">
        <v>582</v>
      </c>
      <c r="G57" t="s">
        <v>483</v>
      </c>
      <c r="H57" t="s">
        <v>102</v>
      </c>
      <c r="I57" s="77">
        <v>25999.15</v>
      </c>
      <c r="J57" s="77">
        <v>5758</v>
      </c>
      <c r="K57" s="77">
        <v>0</v>
      </c>
      <c r="L57" s="77">
        <v>1497.0310569999999</v>
      </c>
      <c r="M57" s="78">
        <v>2.9999999999999997E-4</v>
      </c>
      <c r="N57" s="78">
        <v>3.8999999999999998E-3</v>
      </c>
      <c r="O57" s="78">
        <v>5.9999999999999995E-4</v>
      </c>
    </row>
    <row r="58" spans="2:15">
      <c r="B58" t="s">
        <v>1403</v>
      </c>
      <c r="C58" t="s">
        <v>1404</v>
      </c>
      <c r="D58" t="s">
        <v>100</v>
      </c>
      <c r="E58" t="s">
        <v>123</v>
      </c>
      <c r="F58" t="s">
        <v>1405</v>
      </c>
      <c r="G58" t="s">
        <v>483</v>
      </c>
      <c r="H58" t="s">
        <v>102</v>
      </c>
      <c r="I58" s="77">
        <v>24305.63</v>
      </c>
      <c r="J58" s="77">
        <v>7851</v>
      </c>
      <c r="K58" s="77">
        <v>0</v>
      </c>
      <c r="L58" s="77">
        <v>1908.2350113</v>
      </c>
      <c r="M58" s="78">
        <v>4.0000000000000002E-4</v>
      </c>
      <c r="N58" s="78">
        <v>4.8999999999999998E-3</v>
      </c>
      <c r="O58" s="78">
        <v>6.9999999999999999E-4</v>
      </c>
    </row>
    <row r="59" spans="2:15">
      <c r="B59" t="s">
        <v>1406</v>
      </c>
      <c r="C59" t="s">
        <v>1407</v>
      </c>
      <c r="D59" t="s">
        <v>100</v>
      </c>
      <c r="E59" t="s">
        <v>123</v>
      </c>
      <c r="F59" t="s">
        <v>862</v>
      </c>
      <c r="G59" t="s">
        <v>613</v>
      </c>
      <c r="H59" t="s">
        <v>102</v>
      </c>
      <c r="I59" s="77">
        <v>132033.29</v>
      </c>
      <c r="J59" s="77">
        <v>1125</v>
      </c>
      <c r="K59" s="77">
        <v>0</v>
      </c>
      <c r="L59" s="77">
        <v>1485.3745125</v>
      </c>
      <c r="M59" s="78">
        <v>5.9999999999999995E-4</v>
      </c>
      <c r="N59" s="78">
        <v>3.8E-3</v>
      </c>
      <c r="O59" s="78">
        <v>5.9999999999999995E-4</v>
      </c>
    </row>
    <row r="60" spans="2:15">
      <c r="B60" t="s">
        <v>1408</v>
      </c>
      <c r="C60" t="s">
        <v>1409</v>
      </c>
      <c r="D60" t="s">
        <v>100</v>
      </c>
      <c r="E60" t="s">
        <v>123</v>
      </c>
      <c r="F60" t="s">
        <v>877</v>
      </c>
      <c r="G60" t="s">
        <v>613</v>
      </c>
      <c r="H60" t="s">
        <v>102</v>
      </c>
      <c r="I60" s="77">
        <v>11789.98</v>
      </c>
      <c r="J60" s="77">
        <v>17820</v>
      </c>
      <c r="K60" s="77">
        <v>0</v>
      </c>
      <c r="L60" s="77">
        <v>2100.974436</v>
      </c>
      <c r="M60" s="78">
        <v>8.9999999999999998E-4</v>
      </c>
      <c r="N60" s="78">
        <v>5.4000000000000003E-3</v>
      </c>
      <c r="O60" s="78">
        <v>8.0000000000000004E-4</v>
      </c>
    </row>
    <row r="61" spans="2:15">
      <c r="B61" t="s">
        <v>1410</v>
      </c>
      <c r="C61" t="s">
        <v>1411</v>
      </c>
      <c r="D61" t="s">
        <v>100</v>
      </c>
      <c r="E61" t="s">
        <v>123</v>
      </c>
      <c r="F61" t="s">
        <v>1412</v>
      </c>
      <c r="G61" t="s">
        <v>613</v>
      </c>
      <c r="H61" t="s">
        <v>102</v>
      </c>
      <c r="I61" s="77">
        <v>6296.63</v>
      </c>
      <c r="J61" s="77">
        <v>8995</v>
      </c>
      <c r="K61" s="77">
        <v>0</v>
      </c>
      <c r="L61" s="77">
        <v>566.3818685</v>
      </c>
      <c r="M61" s="78">
        <v>2.0000000000000001E-4</v>
      </c>
      <c r="N61" s="78">
        <v>1.5E-3</v>
      </c>
      <c r="O61" s="78">
        <v>2.0000000000000001E-4</v>
      </c>
    </row>
    <row r="62" spans="2:15">
      <c r="B62" t="s">
        <v>1413</v>
      </c>
      <c r="C62" t="s">
        <v>1414</v>
      </c>
      <c r="D62" t="s">
        <v>100</v>
      </c>
      <c r="E62" t="s">
        <v>123</v>
      </c>
      <c r="F62" t="s">
        <v>612</v>
      </c>
      <c r="G62" t="s">
        <v>613</v>
      </c>
      <c r="H62" t="s">
        <v>102</v>
      </c>
      <c r="I62" s="77">
        <v>9354.75</v>
      </c>
      <c r="J62" s="77">
        <v>22990</v>
      </c>
      <c r="K62" s="77">
        <v>0</v>
      </c>
      <c r="L62" s="77">
        <v>2150.657025</v>
      </c>
      <c r="M62" s="78">
        <v>5.0000000000000001E-4</v>
      </c>
      <c r="N62" s="78">
        <v>5.5999999999999999E-3</v>
      </c>
      <c r="O62" s="78">
        <v>8.0000000000000004E-4</v>
      </c>
    </row>
    <row r="63" spans="2:15">
      <c r="B63" t="s">
        <v>1415</v>
      </c>
      <c r="C63" t="s">
        <v>1416</v>
      </c>
      <c r="D63" t="s">
        <v>100</v>
      </c>
      <c r="E63" t="s">
        <v>123</v>
      </c>
      <c r="F63" t="s">
        <v>1417</v>
      </c>
      <c r="G63" t="s">
        <v>613</v>
      </c>
      <c r="H63" t="s">
        <v>102</v>
      </c>
      <c r="I63" s="77">
        <v>144235.59</v>
      </c>
      <c r="J63" s="77">
        <v>855</v>
      </c>
      <c r="K63" s="77">
        <v>0</v>
      </c>
      <c r="L63" s="77">
        <v>1233.2142945000001</v>
      </c>
      <c r="M63" s="78">
        <v>5.0000000000000001E-4</v>
      </c>
      <c r="N63" s="78">
        <v>3.2000000000000002E-3</v>
      </c>
      <c r="O63" s="78">
        <v>5.0000000000000001E-4</v>
      </c>
    </row>
    <row r="64" spans="2:15">
      <c r="B64" t="s">
        <v>1418</v>
      </c>
      <c r="C64" t="s">
        <v>1419</v>
      </c>
      <c r="D64" t="s">
        <v>100</v>
      </c>
      <c r="E64" t="s">
        <v>123</v>
      </c>
      <c r="F64" t="s">
        <v>1420</v>
      </c>
      <c r="G64" t="s">
        <v>613</v>
      </c>
      <c r="H64" t="s">
        <v>102</v>
      </c>
      <c r="I64" s="77">
        <v>3248.02</v>
      </c>
      <c r="J64" s="77">
        <v>8997</v>
      </c>
      <c r="K64" s="77">
        <v>0</v>
      </c>
      <c r="L64" s="77">
        <v>292.22435940000003</v>
      </c>
      <c r="M64" s="78">
        <v>2.0000000000000001E-4</v>
      </c>
      <c r="N64" s="78">
        <v>8.0000000000000004E-4</v>
      </c>
      <c r="O64" s="78">
        <v>1E-4</v>
      </c>
    </row>
    <row r="65" spans="2:15">
      <c r="B65" t="s">
        <v>1421</v>
      </c>
      <c r="C65" t="s">
        <v>1422</v>
      </c>
      <c r="D65" t="s">
        <v>100</v>
      </c>
      <c r="E65" t="s">
        <v>123</v>
      </c>
      <c r="F65" t="s">
        <v>1423</v>
      </c>
      <c r="G65" t="s">
        <v>348</v>
      </c>
      <c r="H65" t="s">
        <v>102</v>
      </c>
      <c r="I65" s="77">
        <v>912.15</v>
      </c>
      <c r="J65" s="77">
        <v>14950</v>
      </c>
      <c r="K65" s="77">
        <v>0</v>
      </c>
      <c r="L65" s="77">
        <v>136.36642499999999</v>
      </c>
      <c r="M65" s="78">
        <v>0</v>
      </c>
      <c r="N65" s="78">
        <v>4.0000000000000002E-4</v>
      </c>
      <c r="O65" s="78">
        <v>1E-4</v>
      </c>
    </row>
    <row r="66" spans="2:15">
      <c r="B66" t="s">
        <v>1424</v>
      </c>
      <c r="C66" t="s">
        <v>1425</v>
      </c>
      <c r="D66" t="s">
        <v>100</v>
      </c>
      <c r="E66" t="s">
        <v>123</v>
      </c>
      <c r="F66" t="s">
        <v>1426</v>
      </c>
      <c r="G66" t="s">
        <v>112</v>
      </c>
      <c r="H66" t="s">
        <v>102</v>
      </c>
      <c r="I66" s="77">
        <v>9141.2800000000007</v>
      </c>
      <c r="J66" s="77">
        <v>10400</v>
      </c>
      <c r="K66" s="77">
        <v>0</v>
      </c>
      <c r="L66" s="77">
        <v>950.69312000000002</v>
      </c>
      <c r="M66" s="78">
        <v>2.9999999999999997E-4</v>
      </c>
      <c r="N66" s="78">
        <v>2.5000000000000001E-3</v>
      </c>
      <c r="O66" s="78">
        <v>4.0000000000000002E-4</v>
      </c>
    </row>
    <row r="67" spans="2:15">
      <c r="B67" t="s">
        <v>1427</v>
      </c>
      <c r="C67" t="s">
        <v>1428</v>
      </c>
      <c r="D67" t="s">
        <v>100</v>
      </c>
      <c r="E67" t="s">
        <v>123</v>
      </c>
      <c r="F67" t="s">
        <v>606</v>
      </c>
      <c r="G67" t="s">
        <v>112</v>
      </c>
      <c r="H67" t="s">
        <v>102</v>
      </c>
      <c r="I67" s="77">
        <v>1505862.52</v>
      </c>
      <c r="J67" s="77">
        <v>78.599999999999994</v>
      </c>
      <c r="K67" s="77">
        <v>0</v>
      </c>
      <c r="L67" s="77">
        <v>1183.60794072</v>
      </c>
      <c r="M67" s="78">
        <v>1.1999999999999999E-3</v>
      </c>
      <c r="N67" s="78">
        <v>3.0999999999999999E-3</v>
      </c>
      <c r="O67" s="78">
        <v>5.0000000000000001E-4</v>
      </c>
    </row>
    <row r="68" spans="2:15">
      <c r="B68" t="s">
        <v>1429</v>
      </c>
      <c r="C68" t="s">
        <v>1430</v>
      </c>
      <c r="D68" t="s">
        <v>100</v>
      </c>
      <c r="E68" t="s">
        <v>123</v>
      </c>
      <c r="F68" t="s">
        <v>1431</v>
      </c>
      <c r="G68" t="s">
        <v>112</v>
      </c>
      <c r="H68" t="s">
        <v>102</v>
      </c>
      <c r="I68" s="77">
        <v>3474.27</v>
      </c>
      <c r="J68" s="77">
        <v>40330</v>
      </c>
      <c r="K68" s="77">
        <v>0</v>
      </c>
      <c r="L68" s="77">
        <v>1401.1730910000001</v>
      </c>
      <c r="M68" s="78">
        <v>5.0000000000000001E-4</v>
      </c>
      <c r="N68" s="78">
        <v>3.5999999999999999E-3</v>
      </c>
      <c r="O68" s="78">
        <v>5.0000000000000001E-4</v>
      </c>
    </row>
    <row r="69" spans="2:15">
      <c r="B69" t="s">
        <v>1432</v>
      </c>
      <c r="C69" t="s">
        <v>1433</v>
      </c>
      <c r="D69" t="s">
        <v>100</v>
      </c>
      <c r="E69" t="s">
        <v>123</v>
      </c>
      <c r="F69" t="s">
        <v>753</v>
      </c>
      <c r="G69" t="s">
        <v>754</v>
      </c>
      <c r="H69" t="s">
        <v>102</v>
      </c>
      <c r="I69" s="77">
        <v>3336308.03</v>
      </c>
      <c r="J69" s="77">
        <v>125.8</v>
      </c>
      <c r="K69" s="77">
        <v>0</v>
      </c>
      <c r="L69" s="77">
        <v>4197.0755017399997</v>
      </c>
      <c r="M69" s="78">
        <v>1.2999999999999999E-3</v>
      </c>
      <c r="N69" s="78">
        <v>1.0800000000000001E-2</v>
      </c>
      <c r="O69" s="78">
        <v>1.6000000000000001E-3</v>
      </c>
    </row>
    <row r="70" spans="2:15">
      <c r="B70" t="s">
        <v>1434</v>
      </c>
      <c r="C70" t="s">
        <v>1435</v>
      </c>
      <c r="D70" t="s">
        <v>100</v>
      </c>
      <c r="E70" t="s">
        <v>123</v>
      </c>
      <c r="F70" t="s">
        <v>1436</v>
      </c>
      <c r="G70" t="s">
        <v>754</v>
      </c>
      <c r="H70" t="s">
        <v>102</v>
      </c>
      <c r="I70" s="77">
        <v>28784.13</v>
      </c>
      <c r="J70" s="77">
        <v>1892</v>
      </c>
      <c r="K70" s="77">
        <v>0</v>
      </c>
      <c r="L70" s="77">
        <v>544.5957396</v>
      </c>
      <c r="M70" s="78">
        <v>2.9999999999999997E-4</v>
      </c>
      <c r="N70" s="78">
        <v>1.4E-3</v>
      </c>
      <c r="O70" s="78">
        <v>2.0000000000000001E-4</v>
      </c>
    </row>
    <row r="71" spans="2:15">
      <c r="B71" t="s">
        <v>1437</v>
      </c>
      <c r="C71" t="s">
        <v>1438</v>
      </c>
      <c r="D71" t="s">
        <v>100</v>
      </c>
      <c r="E71" t="s">
        <v>123</v>
      </c>
      <c r="F71" t="s">
        <v>1439</v>
      </c>
      <c r="G71" t="s">
        <v>754</v>
      </c>
      <c r="H71" t="s">
        <v>102</v>
      </c>
      <c r="I71" s="77">
        <v>61791.21</v>
      </c>
      <c r="J71" s="77">
        <v>1540</v>
      </c>
      <c r="K71" s="77">
        <v>0</v>
      </c>
      <c r="L71" s="77">
        <v>951.58463400000005</v>
      </c>
      <c r="M71" s="78">
        <v>6.9999999999999999E-4</v>
      </c>
      <c r="N71" s="78">
        <v>2.5000000000000001E-3</v>
      </c>
      <c r="O71" s="78">
        <v>4.0000000000000002E-4</v>
      </c>
    </row>
    <row r="72" spans="2:15">
      <c r="B72" t="s">
        <v>1440</v>
      </c>
      <c r="C72" t="s">
        <v>1441</v>
      </c>
      <c r="D72" t="s">
        <v>100</v>
      </c>
      <c r="E72" t="s">
        <v>123</v>
      </c>
      <c r="F72" t="s">
        <v>1442</v>
      </c>
      <c r="G72" t="s">
        <v>754</v>
      </c>
      <c r="H72" t="s">
        <v>102</v>
      </c>
      <c r="I72" s="77">
        <v>382991.8</v>
      </c>
      <c r="J72" s="77">
        <v>282</v>
      </c>
      <c r="K72" s="77">
        <v>0</v>
      </c>
      <c r="L72" s="77">
        <v>1080.0368759999999</v>
      </c>
      <c r="M72" s="78">
        <v>2.9999999999999997E-4</v>
      </c>
      <c r="N72" s="78">
        <v>2.8E-3</v>
      </c>
      <c r="O72" s="78">
        <v>4.0000000000000002E-4</v>
      </c>
    </row>
    <row r="73" spans="2:15">
      <c r="B73" t="s">
        <v>1443</v>
      </c>
      <c r="C73" t="s">
        <v>1444</v>
      </c>
      <c r="D73" t="s">
        <v>100</v>
      </c>
      <c r="E73" t="s">
        <v>123</v>
      </c>
      <c r="F73" t="s">
        <v>1445</v>
      </c>
      <c r="G73" t="s">
        <v>542</v>
      </c>
      <c r="H73" t="s">
        <v>102</v>
      </c>
      <c r="I73" s="77">
        <v>5049.1499999999996</v>
      </c>
      <c r="J73" s="77">
        <v>15850</v>
      </c>
      <c r="K73" s="77">
        <v>0</v>
      </c>
      <c r="L73" s="77">
        <v>800.29027499999995</v>
      </c>
      <c r="M73" s="78">
        <v>5.0000000000000001E-4</v>
      </c>
      <c r="N73" s="78">
        <v>2.0999999999999999E-3</v>
      </c>
      <c r="O73" s="78">
        <v>2.9999999999999997E-4</v>
      </c>
    </row>
    <row r="74" spans="2:15">
      <c r="B74" t="s">
        <v>1446</v>
      </c>
      <c r="C74" t="s">
        <v>1447</v>
      </c>
      <c r="D74" t="s">
        <v>100</v>
      </c>
      <c r="E74" t="s">
        <v>123</v>
      </c>
      <c r="F74" t="s">
        <v>1448</v>
      </c>
      <c r="G74" t="s">
        <v>1349</v>
      </c>
      <c r="H74" t="s">
        <v>102</v>
      </c>
      <c r="I74" s="77">
        <v>10833.01</v>
      </c>
      <c r="J74" s="77">
        <v>12800</v>
      </c>
      <c r="K74" s="77">
        <v>0</v>
      </c>
      <c r="L74" s="77">
        <v>1386.62528</v>
      </c>
      <c r="M74" s="78">
        <v>2.0000000000000001E-4</v>
      </c>
      <c r="N74" s="78">
        <v>3.5999999999999999E-3</v>
      </c>
      <c r="O74" s="78">
        <v>5.0000000000000001E-4</v>
      </c>
    </row>
    <row r="75" spans="2:15">
      <c r="B75" t="s">
        <v>1449</v>
      </c>
      <c r="C75" t="s">
        <v>1450</v>
      </c>
      <c r="D75" t="s">
        <v>100</v>
      </c>
      <c r="E75" t="s">
        <v>123</v>
      </c>
      <c r="F75" t="s">
        <v>1451</v>
      </c>
      <c r="G75" t="s">
        <v>1356</v>
      </c>
      <c r="H75" t="s">
        <v>102</v>
      </c>
      <c r="I75" s="77">
        <v>51977.7</v>
      </c>
      <c r="J75" s="77">
        <v>1105</v>
      </c>
      <c r="K75" s="77">
        <v>0</v>
      </c>
      <c r="L75" s="77">
        <v>574.35358499999995</v>
      </c>
      <c r="M75" s="78">
        <v>5.0000000000000001E-4</v>
      </c>
      <c r="N75" s="78">
        <v>1.5E-3</v>
      </c>
      <c r="O75" s="78">
        <v>2.0000000000000001E-4</v>
      </c>
    </row>
    <row r="76" spans="2:15">
      <c r="B76" t="s">
        <v>1452</v>
      </c>
      <c r="C76" t="s">
        <v>1453</v>
      </c>
      <c r="D76" t="s">
        <v>100</v>
      </c>
      <c r="E76" t="s">
        <v>123</v>
      </c>
      <c r="F76" t="s">
        <v>700</v>
      </c>
      <c r="G76" t="s">
        <v>905</v>
      </c>
      <c r="H76" t="s">
        <v>102</v>
      </c>
      <c r="I76" s="77">
        <v>15949.85</v>
      </c>
      <c r="J76" s="77">
        <v>35950</v>
      </c>
      <c r="K76" s="77">
        <v>0</v>
      </c>
      <c r="L76" s="77">
        <v>5733.9710750000004</v>
      </c>
      <c r="M76" s="78">
        <v>1E-3</v>
      </c>
      <c r="N76" s="78">
        <v>1.4800000000000001E-2</v>
      </c>
      <c r="O76" s="78">
        <v>2.2000000000000001E-3</v>
      </c>
    </row>
    <row r="77" spans="2:15">
      <c r="B77" t="s">
        <v>1454</v>
      </c>
      <c r="C77" t="s">
        <v>1455</v>
      </c>
      <c r="D77" t="s">
        <v>100</v>
      </c>
      <c r="E77" t="s">
        <v>123</v>
      </c>
      <c r="F77" t="s">
        <v>1456</v>
      </c>
      <c r="G77" t="s">
        <v>793</v>
      </c>
      <c r="H77" t="s">
        <v>102</v>
      </c>
      <c r="I77" s="77">
        <v>4423.8100000000004</v>
      </c>
      <c r="J77" s="77">
        <v>3189</v>
      </c>
      <c r="K77" s="77">
        <v>0</v>
      </c>
      <c r="L77" s="77">
        <v>141.0753009</v>
      </c>
      <c r="M77" s="78">
        <v>2.0000000000000001E-4</v>
      </c>
      <c r="N77" s="78">
        <v>4.0000000000000002E-4</v>
      </c>
      <c r="O77" s="78">
        <v>1E-4</v>
      </c>
    </row>
    <row r="78" spans="2:15">
      <c r="B78" t="s">
        <v>1457</v>
      </c>
      <c r="C78" t="s">
        <v>1458</v>
      </c>
      <c r="D78" t="s">
        <v>100</v>
      </c>
      <c r="E78" t="s">
        <v>123</v>
      </c>
      <c r="F78" t="s">
        <v>1459</v>
      </c>
      <c r="G78" t="s">
        <v>793</v>
      </c>
      <c r="H78" t="s">
        <v>102</v>
      </c>
      <c r="I78" s="77">
        <v>8475.61</v>
      </c>
      <c r="J78" s="77">
        <v>13450</v>
      </c>
      <c r="K78" s="77">
        <v>0</v>
      </c>
      <c r="L78" s="77">
        <v>1139.9695449999999</v>
      </c>
      <c r="M78" s="78">
        <v>6.9999999999999999E-4</v>
      </c>
      <c r="N78" s="78">
        <v>2.8999999999999998E-3</v>
      </c>
      <c r="O78" s="78">
        <v>4.0000000000000002E-4</v>
      </c>
    </row>
    <row r="79" spans="2:15">
      <c r="B79" t="s">
        <v>1460</v>
      </c>
      <c r="C79" t="s">
        <v>1461</v>
      </c>
      <c r="D79" t="s">
        <v>100</v>
      </c>
      <c r="E79" t="s">
        <v>123</v>
      </c>
      <c r="F79" t="s">
        <v>1462</v>
      </c>
      <c r="G79" t="s">
        <v>793</v>
      </c>
      <c r="H79" t="s">
        <v>102</v>
      </c>
      <c r="I79" s="77">
        <v>3954.08</v>
      </c>
      <c r="J79" s="77">
        <v>28130</v>
      </c>
      <c r="K79" s="77">
        <v>0</v>
      </c>
      <c r="L79" s="77">
        <v>1112.282704</v>
      </c>
      <c r="M79" s="78">
        <v>5.0000000000000001E-4</v>
      </c>
      <c r="N79" s="78">
        <v>2.8999999999999998E-3</v>
      </c>
      <c r="O79" s="78">
        <v>4.0000000000000002E-4</v>
      </c>
    </row>
    <row r="80" spans="2:15">
      <c r="B80" t="s">
        <v>1463</v>
      </c>
      <c r="C80" t="s">
        <v>1464</v>
      </c>
      <c r="D80" t="s">
        <v>100</v>
      </c>
      <c r="E80" t="s">
        <v>123</v>
      </c>
      <c r="F80" t="s">
        <v>1465</v>
      </c>
      <c r="G80" t="s">
        <v>841</v>
      </c>
      <c r="H80" t="s">
        <v>102</v>
      </c>
      <c r="I80" s="77">
        <v>133106.79</v>
      </c>
      <c r="J80" s="77">
        <v>1281</v>
      </c>
      <c r="K80" s="77">
        <v>0</v>
      </c>
      <c r="L80" s="77">
        <v>1705.0979798999999</v>
      </c>
      <c r="M80" s="78">
        <v>1.1000000000000001E-3</v>
      </c>
      <c r="N80" s="78">
        <v>4.4000000000000003E-3</v>
      </c>
      <c r="O80" s="78">
        <v>6.9999999999999999E-4</v>
      </c>
    </row>
    <row r="81" spans="2:15">
      <c r="B81" t="s">
        <v>1466</v>
      </c>
      <c r="C81" t="s">
        <v>1467</v>
      </c>
      <c r="D81" t="s">
        <v>100</v>
      </c>
      <c r="E81" t="s">
        <v>123</v>
      </c>
      <c r="F81" t="s">
        <v>1468</v>
      </c>
      <c r="G81" t="s">
        <v>664</v>
      </c>
      <c r="H81" t="s">
        <v>102</v>
      </c>
      <c r="I81" s="77">
        <v>9700.67</v>
      </c>
      <c r="J81" s="77">
        <v>4213</v>
      </c>
      <c r="K81" s="77">
        <v>0</v>
      </c>
      <c r="L81" s="77">
        <v>408.68922709999998</v>
      </c>
      <c r="M81" s="78">
        <v>2.0000000000000001E-4</v>
      </c>
      <c r="N81" s="78">
        <v>1.1000000000000001E-3</v>
      </c>
      <c r="O81" s="78">
        <v>2.0000000000000001E-4</v>
      </c>
    </row>
    <row r="82" spans="2:15">
      <c r="B82" t="s">
        <v>1469</v>
      </c>
      <c r="C82" t="s">
        <v>1470</v>
      </c>
      <c r="D82" t="s">
        <v>100</v>
      </c>
      <c r="E82" t="s">
        <v>123</v>
      </c>
      <c r="F82" t="s">
        <v>1471</v>
      </c>
      <c r="G82" t="s">
        <v>664</v>
      </c>
      <c r="H82" t="s">
        <v>102</v>
      </c>
      <c r="I82" s="77">
        <v>667.67</v>
      </c>
      <c r="J82" s="77">
        <v>4615</v>
      </c>
      <c r="K82" s="77">
        <v>0</v>
      </c>
      <c r="L82" s="77">
        <v>30.812970499999999</v>
      </c>
      <c r="M82" s="78">
        <v>0</v>
      </c>
      <c r="N82" s="78">
        <v>1E-4</v>
      </c>
      <c r="O82" s="78">
        <v>0</v>
      </c>
    </row>
    <row r="83" spans="2:15">
      <c r="B83" t="s">
        <v>1472</v>
      </c>
      <c r="C83" t="s">
        <v>1473</v>
      </c>
      <c r="D83" t="s">
        <v>100</v>
      </c>
      <c r="E83" t="s">
        <v>123</v>
      </c>
      <c r="F83" t="s">
        <v>663</v>
      </c>
      <c r="G83" t="s">
        <v>664</v>
      </c>
      <c r="H83" t="s">
        <v>102</v>
      </c>
      <c r="I83" s="77">
        <v>120547.08</v>
      </c>
      <c r="J83" s="77">
        <v>1216</v>
      </c>
      <c r="K83" s="77">
        <v>0</v>
      </c>
      <c r="L83" s="77">
        <v>1465.8524927999999</v>
      </c>
      <c r="M83" s="78">
        <v>6.9999999999999999E-4</v>
      </c>
      <c r="N83" s="78">
        <v>3.8E-3</v>
      </c>
      <c r="O83" s="78">
        <v>5.9999999999999995E-4</v>
      </c>
    </row>
    <row r="84" spans="2:15">
      <c r="B84" t="s">
        <v>1474</v>
      </c>
      <c r="C84" t="s">
        <v>1475</v>
      </c>
      <c r="D84" t="s">
        <v>100</v>
      </c>
      <c r="E84" t="s">
        <v>123</v>
      </c>
      <c r="F84" t="s">
        <v>1476</v>
      </c>
      <c r="G84" t="s">
        <v>664</v>
      </c>
      <c r="H84" t="s">
        <v>102</v>
      </c>
      <c r="I84" s="77">
        <v>10608.74</v>
      </c>
      <c r="J84" s="77">
        <v>4749</v>
      </c>
      <c r="K84" s="77">
        <v>0</v>
      </c>
      <c r="L84" s="77">
        <v>503.8090626</v>
      </c>
      <c r="M84" s="78">
        <v>1E-4</v>
      </c>
      <c r="N84" s="78">
        <v>1.2999999999999999E-3</v>
      </c>
      <c r="O84" s="78">
        <v>2.0000000000000001E-4</v>
      </c>
    </row>
    <row r="85" spans="2:15">
      <c r="B85" t="s">
        <v>1477</v>
      </c>
      <c r="C85" t="s">
        <v>1478</v>
      </c>
      <c r="D85" t="s">
        <v>100</v>
      </c>
      <c r="E85" t="s">
        <v>123</v>
      </c>
      <c r="F85" t="s">
        <v>487</v>
      </c>
      <c r="G85" t="s">
        <v>365</v>
      </c>
      <c r="H85" t="s">
        <v>102</v>
      </c>
      <c r="I85" s="77">
        <v>2096.7199999999998</v>
      </c>
      <c r="J85" s="77">
        <v>68330</v>
      </c>
      <c r="K85" s="77">
        <v>0</v>
      </c>
      <c r="L85" s="77">
        <v>1432.688776</v>
      </c>
      <c r="M85" s="78">
        <v>4.0000000000000002E-4</v>
      </c>
      <c r="N85" s="78">
        <v>3.7000000000000002E-3</v>
      </c>
      <c r="O85" s="78">
        <v>5.0000000000000001E-4</v>
      </c>
    </row>
    <row r="86" spans="2:15">
      <c r="B86" t="s">
        <v>1479</v>
      </c>
      <c r="C86" t="s">
        <v>1480</v>
      </c>
      <c r="D86" t="s">
        <v>100</v>
      </c>
      <c r="E86" t="s">
        <v>123</v>
      </c>
      <c r="F86" t="s">
        <v>1481</v>
      </c>
      <c r="G86" t="s">
        <v>365</v>
      </c>
      <c r="H86" t="s">
        <v>102</v>
      </c>
      <c r="I86" s="77">
        <v>37216.160000000003</v>
      </c>
      <c r="J86" s="77">
        <v>808</v>
      </c>
      <c r="K86" s="77">
        <v>0</v>
      </c>
      <c r="L86" s="77">
        <v>300.7065728</v>
      </c>
      <c r="M86" s="78">
        <v>2.0000000000000001E-4</v>
      </c>
      <c r="N86" s="78">
        <v>8.0000000000000004E-4</v>
      </c>
      <c r="O86" s="78">
        <v>1E-4</v>
      </c>
    </row>
    <row r="87" spans="2:15">
      <c r="B87" t="s">
        <v>1482</v>
      </c>
      <c r="C87" t="s">
        <v>1483</v>
      </c>
      <c r="D87" t="s">
        <v>100</v>
      </c>
      <c r="E87" t="s">
        <v>123</v>
      </c>
      <c r="F87" t="s">
        <v>534</v>
      </c>
      <c r="G87" t="s">
        <v>365</v>
      </c>
      <c r="H87" t="s">
        <v>102</v>
      </c>
      <c r="I87" s="77">
        <v>24750.22</v>
      </c>
      <c r="J87" s="77">
        <v>7673</v>
      </c>
      <c r="K87" s="77">
        <v>0</v>
      </c>
      <c r="L87" s="77">
        <v>1899.0843806</v>
      </c>
      <c r="M87" s="78">
        <v>6.9999999999999999E-4</v>
      </c>
      <c r="N87" s="78">
        <v>4.8999999999999998E-3</v>
      </c>
      <c r="O87" s="78">
        <v>6.9999999999999999E-4</v>
      </c>
    </row>
    <row r="88" spans="2:15">
      <c r="B88" t="s">
        <v>1484</v>
      </c>
      <c r="C88" t="s">
        <v>1485</v>
      </c>
      <c r="D88" t="s">
        <v>100</v>
      </c>
      <c r="E88" t="s">
        <v>123</v>
      </c>
      <c r="F88" t="s">
        <v>728</v>
      </c>
      <c r="G88" t="s">
        <v>365</v>
      </c>
      <c r="H88" t="s">
        <v>102</v>
      </c>
      <c r="I88" s="77">
        <v>829180.51</v>
      </c>
      <c r="J88" s="77">
        <v>159</v>
      </c>
      <c r="K88" s="77">
        <v>0</v>
      </c>
      <c r="L88" s="77">
        <v>1318.3970108999999</v>
      </c>
      <c r="M88" s="78">
        <v>1.1999999999999999E-3</v>
      </c>
      <c r="N88" s="78">
        <v>3.3999999999999998E-3</v>
      </c>
      <c r="O88" s="78">
        <v>5.0000000000000001E-4</v>
      </c>
    </row>
    <row r="89" spans="2:15">
      <c r="B89" t="s">
        <v>1486</v>
      </c>
      <c r="C89" t="s">
        <v>1487</v>
      </c>
      <c r="D89" t="s">
        <v>100</v>
      </c>
      <c r="E89" t="s">
        <v>123</v>
      </c>
      <c r="F89" t="s">
        <v>456</v>
      </c>
      <c r="G89" t="s">
        <v>365</v>
      </c>
      <c r="H89" t="s">
        <v>102</v>
      </c>
      <c r="I89" s="77">
        <v>10479.459999999999</v>
      </c>
      <c r="J89" s="77">
        <v>21470</v>
      </c>
      <c r="K89" s="77">
        <v>0</v>
      </c>
      <c r="L89" s="77">
        <v>2249.9400620000001</v>
      </c>
      <c r="M89" s="78">
        <v>8.9999999999999998E-4</v>
      </c>
      <c r="N89" s="78">
        <v>5.7999999999999996E-3</v>
      </c>
      <c r="O89" s="78">
        <v>8.9999999999999998E-4</v>
      </c>
    </row>
    <row r="90" spans="2:15">
      <c r="B90" t="s">
        <v>1488</v>
      </c>
      <c r="C90" t="s">
        <v>1489</v>
      </c>
      <c r="D90" t="s">
        <v>100</v>
      </c>
      <c r="E90" t="s">
        <v>123</v>
      </c>
      <c r="F90" t="s">
        <v>459</v>
      </c>
      <c r="G90" t="s">
        <v>365</v>
      </c>
      <c r="H90" t="s">
        <v>102</v>
      </c>
      <c r="I90" s="77">
        <v>150429.72</v>
      </c>
      <c r="J90" s="77">
        <v>1625</v>
      </c>
      <c r="K90" s="77">
        <v>0</v>
      </c>
      <c r="L90" s="77">
        <v>2444.4829500000001</v>
      </c>
      <c r="M90" s="78">
        <v>8.0000000000000004E-4</v>
      </c>
      <c r="N90" s="78">
        <v>6.3E-3</v>
      </c>
      <c r="O90" s="78">
        <v>8.9999999999999998E-4</v>
      </c>
    </row>
    <row r="91" spans="2:15">
      <c r="B91" t="s">
        <v>1490</v>
      </c>
      <c r="C91" t="s">
        <v>1491</v>
      </c>
      <c r="D91" t="s">
        <v>100</v>
      </c>
      <c r="E91" t="s">
        <v>123</v>
      </c>
      <c r="F91" t="s">
        <v>1492</v>
      </c>
      <c r="G91" t="s">
        <v>125</v>
      </c>
      <c r="H91" t="s">
        <v>102</v>
      </c>
      <c r="I91" s="77">
        <v>39511.81</v>
      </c>
      <c r="J91" s="77">
        <v>1766</v>
      </c>
      <c r="K91" s="77">
        <v>0</v>
      </c>
      <c r="L91" s="77">
        <v>697.77856459999998</v>
      </c>
      <c r="M91" s="78">
        <v>2.9999999999999997E-4</v>
      </c>
      <c r="N91" s="78">
        <v>1.8E-3</v>
      </c>
      <c r="O91" s="78">
        <v>2.9999999999999997E-4</v>
      </c>
    </row>
    <row r="92" spans="2:15">
      <c r="B92" t="s">
        <v>1493</v>
      </c>
      <c r="C92" t="s">
        <v>1494</v>
      </c>
      <c r="D92" t="s">
        <v>100</v>
      </c>
      <c r="E92" t="s">
        <v>123</v>
      </c>
      <c r="F92" t="s">
        <v>1495</v>
      </c>
      <c r="G92" t="s">
        <v>1496</v>
      </c>
      <c r="H92" t="s">
        <v>102</v>
      </c>
      <c r="I92" s="77">
        <v>62694.19</v>
      </c>
      <c r="J92" s="77">
        <v>5064</v>
      </c>
      <c r="K92" s="77">
        <v>0</v>
      </c>
      <c r="L92" s="77">
        <v>3174.8337815999998</v>
      </c>
      <c r="M92" s="78">
        <v>5.9999999999999995E-4</v>
      </c>
      <c r="N92" s="78">
        <v>8.2000000000000007E-3</v>
      </c>
      <c r="O92" s="78">
        <v>1.1999999999999999E-3</v>
      </c>
    </row>
    <row r="93" spans="2:15">
      <c r="B93" t="s">
        <v>1497</v>
      </c>
      <c r="C93" t="s">
        <v>1498</v>
      </c>
      <c r="D93" t="s">
        <v>100</v>
      </c>
      <c r="E93" t="s">
        <v>123</v>
      </c>
      <c r="F93" t="s">
        <v>1499</v>
      </c>
      <c r="G93" t="s">
        <v>758</v>
      </c>
      <c r="H93" t="s">
        <v>102</v>
      </c>
      <c r="I93" s="77">
        <v>11759.71</v>
      </c>
      <c r="J93" s="77">
        <v>9180</v>
      </c>
      <c r="K93" s="77">
        <v>0</v>
      </c>
      <c r="L93" s="77">
        <v>1079.5413779999999</v>
      </c>
      <c r="M93" s="78">
        <v>5.0000000000000001E-4</v>
      </c>
      <c r="N93" s="78">
        <v>2.8E-3</v>
      </c>
      <c r="O93" s="78">
        <v>4.0000000000000002E-4</v>
      </c>
    </row>
    <row r="94" spans="2:15">
      <c r="B94" t="s">
        <v>1500</v>
      </c>
      <c r="C94" t="s">
        <v>1501</v>
      </c>
      <c r="D94" t="s">
        <v>100</v>
      </c>
      <c r="E94" t="s">
        <v>123</v>
      </c>
      <c r="F94" t="s">
        <v>1502</v>
      </c>
      <c r="G94" t="s">
        <v>758</v>
      </c>
      <c r="H94" t="s">
        <v>102</v>
      </c>
      <c r="I94" s="77">
        <v>8676.74</v>
      </c>
      <c r="J94" s="77">
        <v>16480</v>
      </c>
      <c r="K94" s="77">
        <v>0</v>
      </c>
      <c r="L94" s="77">
        <v>1429.9267520000001</v>
      </c>
      <c r="M94" s="78">
        <v>5.9999999999999995E-4</v>
      </c>
      <c r="N94" s="78">
        <v>3.7000000000000002E-3</v>
      </c>
      <c r="O94" s="78">
        <v>5.0000000000000001E-4</v>
      </c>
    </row>
    <row r="95" spans="2:15">
      <c r="B95" t="s">
        <v>1503</v>
      </c>
      <c r="C95" t="s">
        <v>1504</v>
      </c>
      <c r="D95" t="s">
        <v>100</v>
      </c>
      <c r="E95" t="s">
        <v>123</v>
      </c>
      <c r="F95" t="s">
        <v>1505</v>
      </c>
      <c r="G95" t="s">
        <v>758</v>
      </c>
      <c r="H95" t="s">
        <v>102</v>
      </c>
      <c r="I95" s="77">
        <v>4303.21</v>
      </c>
      <c r="J95" s="77">
        <v>30370</v>
      </c>
      <c r="K95" s="77">
        <v>0</v>
      </c>
      <c r="L95" s="77">
        <v>1306.884877</v>
      </c>
      <c r="M95" s="78">
        <v>2.9999999999999997E-4</v>
      </c>
      <c r="N95" s="78">
        <v>3.3999999999999998E-3</v>
      </c>
      <c r="O95" s="78">
        <v>5.0000000000000001E-4</v>
      </c>
    </row>
    <row r="96" spans="2:15">
      <c r="B96" t="s">
        <v>1506</v>
      </c>
      <c r="C96" t="s">
        <v>1507</v>
      </c>
      <c r="D96" t="s">
        <v>100</v>
      </c>
      <c r="E96" t="s">
        <v>123</v>
      </c>
      <c r="F96" t="s">
        <v>1508</v>
      </c>
      <c r="G96" t="s">
        <v>758</v>
      </c>
      <c r="H96" t="s">
        <v>102</v>
      </c>
      <c r="I96" s="77">
        <v>15408.83</v>
      </c>
      <c r="J96" s="77">
        <v>7180</v>
      </c>
      <c r="K96" s="77">
        <v>0</v>
      </c>
      <c r="L96" s="77">
        <v>1106.3539940000001</v>
      </c>
      <c r="M96" s="78">
        <v>2.9999999999999997E-4</v>
      </c>
      <c r="N96" s="78">
        <v>2.8999999999999998E-3</v>
      </c>
      <c r="O96" s="78">
        <v>4.0000000000000002E-4</v>
      </c>
    </row>
    <row r="97" spans="2:15">
      <c r="B97" t="s">
        <v>1509</v>
      </c>
      <c r="C97" t="s">
        <v>1510</v>
      </c>
      <c r="D97" t="s">
        <v>100</v>
      </c>
      <c r="E97" t="s">
        <v>123</v>
      </c>
      <c r="F97" t="s">
        <v>1511</v>
      </c>
      <c r="G97" t="s">
        <v>758</v>
      </c>
      <c r="H97" t="s">
        <v>102</v>
      </c>
      <c r="I97" s="77">
        <v>3850.22</v>
      </c>
      <c r="J97" s="77">
        <v>21910</v>
      </c>
      <c r="K97" s="77">
        <v>0</v>
      </c>
      <c r="L97" s="77">
        <v>843.58320200000003</v>
      </c>
      <c r="M97" s="78">
        <v>2.9999999999999997E-4</v>
      </c>
      <c r="N97" s="78">
        <v>2.2000000000000001E-3</v>
      </c>
      <c r="O97" s="78">
        <v>2.9999999999999997E-4</v>
      </c>
    </row>
    <row r="98" spans="2:15">
      <c r="B98" t="s">
        <v>1512</v>
      </c>
      <c r="C98" t="s">
        <v>1513</v>
      </c>
      <c r="D98" t="s">
        <v>100</v>
      </c>
      <c r="E98" t="s">
        <v>123</v>
      </c>
      <c r="F98" t="s">
        <v>757</v>
      </c>
      <c r="G98" t="s">
        <v>758</v>
      </c>
      <c r="H98" t="s">
        <v>102</v>
      </c>
      <c r="I98" s="77">
        <v>276546.09999999998</v>
      </c>
      <c r="J98" s="77">
        <v>1935</v>
      </c>
      <c r="K98" s="77">
        <v>0</v>
      </c>
      <c r="L98" s="77">
        <v>5351.1670350000004</v>
      </c>
      <c r="M98" s="78">
        <v>1E-3</v>
      </c>
      <c r="N98" s="78">
        <v>1.38E-2</v>
      </c>
      <c r="O98" s="78">
        <v>2.0999999999999999E-3</v>
      </c>
    </row>
    <row r="99" spans="2:15">
      <c r="B99" t="s">
        <v>1514</v>
      </c>
      <c r="C99" t="s">
        <v>1515</v>
      </c>
      <c r="D99" t="s">
        <v>100</v>
      </c>
      <c r="E99" t="s">
        <v>123</v>
      </c>
      <c r="F99" t="s">
        <v>1516</v>
      </c>
      <c r="G99" t="s">
        <v>1517</v>
      </c>
      <c r="H99" t="s">
        <v>102</v>
      </c>
      <c r="I99" s="77">
        <v>85817.26</v>
      </c>
      <c r="J99" s="77">
        <v>4990</v>
      </c>
      <c r="K99" s="77">
        <v>0</v>
      </c>
      <c r="L99" s="77">
        <v>4282.2812739999999</v>
      </c>
      <c r="M99" s="78">
        <v>1.1999999999999999E-3</v>
      </c>
      <c r="N99" s="78">
        <v>1.11E-2</v>
      </c>
      <c r="O99" s="78">
        <v>1.6000000000000001E-3</v>
      </c>
    </row>
    <row r="100" spans="2:15">
      <c r="B100" t="s">
        <v>1518</v>
      </c>
      <c r="C100" t="s">
        <v>1519</v>
      </c>
      <c r="D100" t="s">
        <v>100</v>
      </c>
      <c r="E100" t="s">
        <v>123</v>
      </c>
      <c r="F100" t="s">
        <v>1520</v>
      </c>
      <c r="G100" t="s">
        <v>1517</v>
      </c>
      <c r="H100" t="s">
        <v>102</v>
      </c>
      <c r="I100" s="77">
        <v>20859.919999999998</v>
      </c>
      <c r="J100" s="77">
        <v>18310</v>
      </c>
      <c r="K100" s="77">
        <v>0</v>
      </c>
      <c r="L100" s="77">
        <v>3819.451352</v>
      </c>
      <c r="M100" s="78">
        <v>8.9999999999999998E-4</v>
      </c>
      <c r="N100" s="78">
        <v>9.9000000000000008E-3</v>
      </c>
      <c r="O100" s="78">
        <v>1.5E-3</v>
      </c>
    </row>
    <row r="101" spans="2:15">
      <c r="B101" t="s">
        <v>1521</v>
      </c>
      <c r="C101" t="s">
        <v>1522</v>
      </c>
      <c r="D101" t="s">
        <v>100</v>
      </c>
      <c r="E101" t="s">
        <v>123</v>
      </c>
      <c r="F101" t="s">
        <v>1523</v>
      </c>
      <c r="G101" t="s">
        <v>1517</v>
      </c>
      <c r="H101" t="s">
        <v>102</v>
      </c>
      <c r="I101" s="77">
        <v>57186.23</v>
      </c>
      <c r="J101" s="77">
        <v>7553</v>
      </c>
      <c r="K101" s="77">
        <v>0</v>
      </c>
      <c r="L101" s="77">
        <v>4319.2759519000001</v>
      </c>
      <c r="M101" s="78">
        <v>8.9999999999999998E-4</v>
      </c>
      <c r="N101" s="78">
        <v>1.12E-2</v>
      </c>
      <c r="O101" s="78">
        <v>1.6999999999999999E-3</v>
      </c>
    </row>
    <row r="102" spans="2:15">
      <c r="B102" t="s">
        <v>1524</v>
      </c>
      <c r="C102" t="s">
        <v>1525</v>
      </c>
      <c r="D102" t="s">
        <v>100</v>
      </c>
      <c r="E102" t="s">
        <v>123</v>
      </c>
      <c r="F102" t="s">
        <v>1526</v>
      </c>
      <c r="G102" t="s">
        <v>127</v>
      </c>
      <c r="H102" t="s">
        <v>102</v>
      </c>
      <c r="I102" s="77">
        <v>5328.9</v>
      </c>
      <c r="J102" s="77">
        <v>26200</v>
      </c>
      <c r="K102" s="77">
        <v>0</v>
      </c>
      <c r="L102" s="77">
        <v>1396.1718000000001</v>
      </c>
      <c r="M102" s="78">
        <v>8.9999999999999998E-4</v>
      </c>
      <c r="N102" s="78">
        <v>3.5999999999999999E-3</v>
      </c>
      <c r="O102" s="78">
        <v>5.0000000000000001E-4</v>
      </c>
    </row>
    <row r="103" spans="2:15">
      <c r="B103" t="s">
        <v>1527</v>
      </c>
      <c r="C103" t="s">
        <v>1528</v>
      </c>
      <c r="D103" t="s">
        <v>100</v>
      </c>
      <c r="E103" t="s">
        <v>123</v>
      </c>
      <c r="F103" t="s">
        <v>1529</v>
      </c>
      <c r="G103" t="s">
        <v>127</v>
      </c>
      <c r="H103" t="s">
        <v>102</v>
      </c>
      <c r="I103" s="77">
        <v>610016.76</v>
      </c>
      <c r="J103" s="77">
        <v>180</v>
      </c>
      <c r="K103" s="77">
        <v>0</v>
      </c>
      <c r="L103" s="77">
        <v>1098.030168</v>
      </c>
      <c r="M103" s="78">
        <v>1.1999999999999999E-3</v>
      </c>
      <c r="N103" s="78">
        <v>2.8E-3</v>
      </c>
      <c r="O103" s="78">
        <v>4.0000000000000002E-4</v>
      </c>
    </row>
    <row r="104" spans="2:15">
      <c r="B104" t="s">
        <v>1530</v>
      </c>
      <c r="C104" t="s">
        <v>1531</v>
      </c>
      <c r="D104" t="s">
        <v>100</v>
      </c>
      <c r="E104" t="s">
        <v>123</v>
      </c>
      <c r="F104" t="s">
        <v>1532</v>
      </c>
      <c r="G104" t="s">
        <v>128</v>
      </c>
      <c r="H104" t="s">
        <v>102</v>
      </c>
      <c r="I104" s="77">
        <v>20373.88</v>
      </c>
      <c r="J104" s="77">
        <v>657.6</v>
      </c>
      <c r="K104" s="77">
        <v>0</v>
      </c>
      <c r="L104" s="77">
        <v>133.97863487999999</v>
      </c>
      <c r="M104" s="78">
        <v>1E-4</v>
      </c>
      <c r="N104" s="78">
        <v>2.9999999999999997E-4</v>
      </c>
      <c r="O104" s="78">
        <v>1E-4</v>
      </c>
    </row>
    <row r="105" spans="2:15">
      <c r="B105" t="s">
        <v>1533</v>
      </c>
      <c r="C105" t="s">
        <v>1534</v>
      </c>
      <c r="D105" t="s">
        <v>100</v>
      </c>
      <c r="E105" t="s">
        <v>123</v>
      </c>
      <c r="F105" t="s">
        <v>1535</v>
      </c>
      <c r="G105" t="s">
        <v>128</v>
      </c>
      <c r="H105" t="s">
        <v>102</v>
      </c>
      <c r="I105" s="77">
        <v>53785.96</v>
      </c>
      <c r="J105" s="77">
        <v>1546</v>
      </c>
      <c r="K105" s="77">
        <v>0</v>
      </c>
      <c r="L105" s="77">
        <v>831.53094160000001</v>
      </c>
      <c r="M105" s="78">
        <v>2.9999999999999997E-4</v>
      </c>
      <c r="N105" s="78">
        <v>2.0999999999999999E-3</v>
      </c>
      <c r="O105" s="78">
        <v>2.9999999999999997E-4</v>
      </c>
    </row>
    <row r="106" spans="2:15">
      <c r="B106" t="s">
        <v>1536</v>
      </c>
      <c r="C106" t="s">
        <v>1537</v>
      </c>
      <c r="D106" t="s">
        <v>100</v>
      </c>
      <c r="E106" t="s">
        <v>123</v>
      </c>
      <c r="F106" t="s">
        <v>1538</v>
      </c>
      <c r="G106" t="s">
        <v>129</v>
      </c>
      <c r="H106" t="s">
        <v>102</v>
      </c>
      <c r="I106" s="77">
        <v>5974.76</v>
      </c>
      <c r="J106" s="77">
        <v>7005</v>
      </c>
      <c r="K106" s="77">
        <v>0</v>
      </c>
      <c r="L106" s="77">
        <v>418.53193800000003</v>
      </c>
      <c r="M106" s="78">
        <v>2.0000000000000001E-4</v>
      </c>
      <c r="N106" s="78">
        <v>1.1000000000000001E-3</v>
      </c>
      <c r="O106" s="78">
        <v>2.0000000000000001E-4</v>
      </c>
    </row>
    <row r="107" spans="2:15">
      <c r="B107" t="s">
        <v>1539</v>
      </c>
      <c r="C107" t="s">
        <v>1540</v>
      </c>
      <c r="D107" t="s">
        <v>100</v>
      </c>
      <c r="E107" t="s">
        <v>123</v>
      </c>
      <c r="F107" t="s">
        <v>1541</v>
      </c>
      <c r="G107" t="s">
        <v>129</v>
      </c>
      <c r="H107" t="s">
        <v>102</v>
      </c>
      <c r="I107" s="77">
        <v>239.79</v>
      </c>
      <c r="J107" s="77">
        <v>11580</v>
      </c>
      <c r="K107" s="77">
        <v>0</v>
      </c>
      <c r="L107" s="77">
        <v>27.767682000000001</v>
      </c>
      <c r="M107" s="78">
        <v>0</v>
      </c>
      <c r="N107" s="78">
        <v>1E-4</v>
      </c>
      <c r="O107" s="78">
        <v>0</v>
      </c>
    </row>
    <row r="108" spans="2:15">
      <c r="B108" t="s">
        <v>1542</v>
      </c>
      <c r="C108" t="s">
        <v>1543</v>
      </c>
      <c r="D108" t="s">
        <v>100</v>
      </c>
      <c r="E108" t="s">
        <v>123</v>
      </c>
      <c r="F108" t="s">
        <v>835</v>
      </c>
      <c r="G108" t="s">
        <v>132</v>
      </c>
      <c r="H108" t="s">
        <v>102</v>
      </c>
      <c r="I108" s="77">
        <v>142387.93</v>
      </c>
      <c r="J108" s="77">
        <v>1460</v>
      </c>
      <c r="K108" s="77">
        <v>0</v>
      </c>
      <c r="L108" s="77">
        <v>2078.8637779999999</v>
      </c>
      <c r="M108" s="78">
        <v>8.0000000000000004E-4</v>
      </c>
      <c r="N108" s="78">
        <v>5.4000000000000003E-3</v>
      </c>
      <c r="O108" s="78">
        <v>8.0000000000000004E-4</v>
      </c>
    </row>
    <row r="109" spans="2:15">
      <c r="B109" t="s">
        <v>1544</v>
      </c>
      <c r="C109" t="s">
        <v>1545</v>
      </c>
      <c r="D109" t="s">
        <v>100</v>
      </c>
      <c r="E109" t="s">
        <v>123</v>
      </c>
      <c r="F109" t="s">
        <v>668</v>
      </c>
      <c r="G109" t="s">
        <v>132</v>
      </c>
      <c r="H109" t="s">
        <v>102</v>
      </c>
      <c r="I109" s="77">
        <v>126235.93</v>
      </c>
      <c r="J109" s="77">
        <v>1279</v>
      </c>
      <c r="K109" s="77">
        <v>0</v>
      </c>
      <c r="L109" s="77">
        <v>1614.5575447000001</v>
      </c>
      <c r="M109" s="78">
        <v>8.0000000000000004E-4</v>
      </c>
      <c r="N109" s="78">
        <v>4.1999999999999997E-3</v>
      </c>
      <c r="O109" s="78">
        <v>5.9999999999999995E-4</v>
      </c>
    </row>
    <row r="110" spans="2:15">
      <c r="B110" s="79" t="s">
        <v>1546</v>
      </c>
      <c r="E110" s="16"/>
      <c r="F110" s="16"/>
      <c r="G110" s="16"/>
      <c r="I110" s="81">
        <v>2787756.75</v>
      </c>
      <c r="K110" s="81">
        <v>4.7562100000000003</v>
      </c>
      <c r="L110" s="81">
        <v>21821.035792729999</v>
      </c>
      <c r="N110" s="80">
        <v>5.6399999999999999E-2</v>
      </c>
      <c r="O110" s="80">
        <v>8.3999999999999995E-3</v>
      </c>
    </row>
    <row r="111" spans="2:15">
      <c r="B111" t="s">
        <v>1547</v>
      </c>
      <c r="C111" t="s">
        <v>1548</v>
      </c>
      <c r="D111" t="s">
        <v>100</v>
      </c>
      <c r="E111" t="s">
        <v>123</v>
      </c>
      <c r="F111" t="s">
        <v>1549</v>
      </c>
      <c r="G111" t="s">
        <v>1550</v>
      </c>
      <c r="H111" t="s">
        <v>102</v>
      </c>
      <c r="I111" s="77">
        <v>9460.4599999999991</v>
      </c>
      <c r="J111" s="77">
        <v>206</v>
      </c>
      <c r="K111" s="77">
        <v>0</v>
      </c>
      <c r="L111" s="77">
        <v>19.4885476</v>
      </c>
      <c r="M111" s="78">
        <v>2.9999999999999997E-4</v>
      </c>
      <c r="N111" s="78">
        <v>1E-4</v>
      </c>
      <c r="O111" s="78">
        <v>0</v>
      </c>
    </row>
    <row r="112" spans="2:15">
      <c r="B112" t="s">
        <v>1551</v>
      </c>
      <c r="C112" t="s">
        <v>1552</v>
      </c>
      <c r="D112" t="s">
        <v>100</v>
      </c>
      <c r="E112" t="s">
        <v>123</v>
      </c>
      <c r="F112" t="s">
        <v>1553</v>
      </c>
      <c r="G112" t="s">
        <v>1550</v>
      </c>
      <c r="H112" t="s">
        <v>102</v>
      </c>
      <c r="I112" s="77">
        <v>21106.65</v>
      </c>
      <c r="J112" s="77">
        <v>5770</v>
      </c>
      <c r="K112" s="77">
        <v>0</v>
      </c>
      <c r="L112" s="77">
        <v>1217.853705</v>
      </c>
      <c r="M112" s="78">
        <v>8.9999999999999998E-4</v>
      </c>
      <c r="N112" s="78">
        <v>3.0999999999999999E-3</v>
      </c>
      <c r="O112" s="78">
        <v>5.0000000000000001E-4</v>
      </c>
    </row>
    <row r="113" spans="2:15">
      <c r="B113" t="s">
        <v>1554</v>
      </c>
      <c r="C113" t="s">
        <v>1555</v>
      </c>
      <c r="D113" t="s">
        <v>100</v>
      </c>
      <c r="E113" t="s">
        <v>123</v>
      </c>
      <c r="F113" t="s">
        <v>1556</v>
      </c>
      <c r="G113" t="s">
        <v>379</v>
      </c>
      <c r="H113" t="s">
        <v>102</v>
      </c>
      <c r="I113" s="77">
        <v>11986.37</v>
      </c>
      <c r="J113" s="77">
        <v>4378</v>
      </c>
      <c r="K113" s="77">
        <v>0</v>
      </c>
      <c r="L113" s="77">
        <v>524.76327860000004</v>
      </c>
      <c r="M113" s="78">
        <v>6.9999999999999999E-4</v>
      </c>
      <c r="N113" s="78">
        <v>1.4E-3</v>
      </c>
      <c r="O113" s="78">
        <v>2.0000000000000001E-4</v>
      </c>
    </row>
    <row r="114" spans="2:15">
      <c r="B114" t="s">
        <v>1557</v>
      </c>
      <c r="C114" t="s">
        <v>1558</v>
      </c>
      <c r="D114" t="s">
        <v>100</v>
      </c>
      <c r="E114" t="s">
        <v>123</v>
      </c>
      <c r="F114" t="s">
        <v>1559</v>
      </c>
      <c r="G114" t="s">
        <v>379</v>
      </c>
      <c r="H114" t="s">
        <v>102</v>
      </c>
      <c r="I114" s="77">
        <v>366459.02</v>
      </c>
      <c r="J114" s="77">
        <v>315</v>
      </c>
      <c r="K114" s="77">
        <v>0</v>
      </c>
      <c r="L114" s="77">
        <v>1154.3459130000001</v>
      </c>
      <c r="M114" s="78">
        <v>4.0000000000000002E-4</v>
      </c>
      <c r="N114" s="78">
        <v>3.0000000000000001E-3</v>
      </c>
      <c r="O114" s="78">
        <v>4.0000000000000002E-4</v>
      </c>
    </row>
    <row r="115" spans="2:15">
      <c r="B115" t="s">
        <v>1560</v>
      </c>
      <c r="C115" t="s">
        <v>1561</v>
      </c>
      <c r="D115" t="s">
        <v>100</v>
      </c>
      <c r="E115" t="s">
        <v>123</v>
      </c>
      <c r="F115" t="s">
        <v>918</v>
      </c>
      <c r="G115" t="s">
        <v>716</v>
      </c>
      <c r="H115" t="s">
        <v>102</v>
      </c>
      <c r="I115" s="77">
        <v>1858.54</v>
      </c>
      <c r="J115" s="77">
        <v>6622</v>
      </c>
      <c r="K115" s="77">
        <v>0</v>
      </c>
      <c r="L115" s="77">
        <v>123.0725188</v>
      </c>
      <c r="M115" s="78">
        <v>1E-4</v>
      </c>
      <c r="N115" s="78">
        <v>2.9999999999999997E-4</v>
      </c>
      <c r="O115" s="78">
        <v>0</v>
      </c>
    </row>
    <row r="116" spans="2:15">
      <c r="B116" t="s">
        <v>1562</v>
      </c>
      <c r="C116" t="s">
        <v>1563</v>
      </c>
      <c r="D116" t="s">
        <v>100</v>
      </c>
      <c r="E116" t="s">
        <v>123</v>
      </c>
      <c r="F116" t="s">
        <v>1564</v>
      </c>
      <c r="G116" t="s">
        <v>716</v>
      </c>
      <c r="H116" t="s">
        <v>102</v>
      </c>
      <c r="I116" s="77">
        <v>19183</v>
      </c>
      <c r="J116" s="77">
        <v>956.7</v>
      </c>
      <c r="K116" s="77">
        <v>0</v>
      </c>
      <c r="L116" s="77">
        <v>183.52376100000001</v>
      </c>
      <c r="M116" s="78">
        <v>4.0000000000000002E-4</v>
      </c>
      <c r="N116" s="78">
        <v>5.0000000000000001E-4</v>
      </c>
      <c r="O116" s="78">
        <v>1E-4</v>
      </c>
    </row>
    <row r="117" spans="2:15">
      <c r="B117" t="s">
        <v>1565</v>
      </c>
      <c r="C117" t="s">
        <v>1566</v>
      </c>
      <c r="D117" t="s">
        <v>100</v>
      </c>
      <c r="E117" t="s">
        <v>123</v>
      </c>
      <c r="F117" t="s">
        <v>1567</v>
      </c>
      <c r="G117" t="s">
        <v>716</v>
      </c>
      <c r="H117" t="s">
        <v>102</v>
      </c>
      <c r="I117" s="77">
        <v>21957.11</v>
      </c>
      <c r="J117" s="77">
        <v>531.6</v>
      </c>
      <c r="K117" s="77">
        <v>0</v>
      </c>
      <c r="L117" s="77">
        <v>116.72399676000001</v>
      </c>
      <c r="M117" s="78">
        <v>2.9999999999999997E-4</v>
      </c>
      <c r="N117" s="78">
        <v>2.9999999999999997E-4</v>
      </c>
      <c r="O117" s="78">
        <v>0</v>
      </c>
    </row>
    <row r="118" spans="2:15">
      <c r="B118" t="s">
        <v>1568</v>
      </c>
      <c r="C118" t="s">
        <v>1569</v>
      </c>
      <c r="D118" t="s">
        <v>100</v>
      </c>
      <c r="E118" t="s">
        <v>123</v>
      </c>
      <c r="F118" t="s">
        <v>1570</v>
      </c>
      <c r="G118" t="s">
        <v>716</v>
      </c>
      <c r="H118" t="s">
        <v>102</v>
      </c>
      <c r="I118" s="77">
        <v>20735.12</v>
      </c>
      <c r="J118" s="77">
        <v>510.4</v>
      </c>
      <c r="K118" s="77">
        <v>0</v>
      </c>
      <c r="L118" s="77">
        <v>105.83205248</v>
      </c>
      <c r="M118" s="78">
        <v>4.0000000000000002E-4</v>
      </c>
      <c r="N118" s="78">
        <v>2.9999999999999997E-4</v>
      </c>
      <c r="O118" s="78">
        <v>0</v>
      </c>
    </row>
    <row r="119" spans="2:15">
      <c r="B119" t="s">
        <v>1571</v>
      </c>
      <c r="C119" t="s">
        <v>1572</v>
      </c>
      <c r="D119" t="s">
        <v>100</v>
      </c>
      <c r="E119" t="s">
        <v>123</v>
      </c>
      <c r="F119" t="s">
        <v>1573</v>
      </c>
      <c r="G119" t="s">
        <v>630</v>
      </c>
      <c r="H119" t="s">
        <v>102</v>
      </c>
      <c r="I119" s="77">
        <v>215548.75</v>
      </c>
      <c r="J119" s="77">
        <v>182.7</v>
      </c>
      <c r="K119" s="77">
        <v>0</v>
      </c>
      <c r="L119" s="77">
        <v>393.80756624999998</v>
      </c>
      <c r="M119" s="78">
        <v>8.9999999999999998E-4</v>
      </c>
      <c r="N119" s="78">
        <v>1E-3</v>
      </c>
      <c r="O119" s="78">
        <v>2.0000000000000001E-4</v>
      </c>
    </row>
    <row r="120" spans="2:15">
      <c r="B120" t="s">
        <v>1574</v>
      </c>
      <c r="C120" t="s">
        <v>1575</v>
      </c>
      <c r="D120" t="s">
        <v>100</v>
      </c>
      <c r="E120" t="s">
        <v>123</v>
      </c>
      <c r="F120" t="s">
        <v>1576</v>
      </c>
      <c r="G120" t="s">
        <v>1577</v>
      </c>
      <c r="H120" t="s">
        <v>102</v>
      </c>
      <c r="I120" s="77">
        <v>6365.64</v>
      </c>
      <c r="J120" s="77">
        <v>1951</v>
      </c>
      <c r="K120" s="77">
        <v>0</v>
      </c>
      <c r="L120" s="77">
        <v>124.1936364</v>
      </c>
      <c r="M120" s="78">
        <v>1E-4</v>
      </c>
      <c r="N120" s="78">
        <v>2.9999999999999997E-4</v>
      </c>
      <c r="O120" s="78">
        <v>0</v>
      </c>
    </row>
    <row r="121" spans="2:15">
      <c r="B121" t="s">
        <v>1578</v>
      </c>
      <c r="C121" t="s">
        <v>1579</v>
      </c>
      <c r="D121" t="s">
        <v>100</v>
      </c>
      <c r="E121" t="s">
        <v>123</v>
      </c>
      <c r="F121" t="s">
        <v>910</v>
      </c>
      <c r="G121" t="s">
        <v>613</v>
      </c>
      <c r="H121" t="s">
        <v>102</v>
      </c>
      <c r="I121" s="77">
        <v>4256.83</v>
      </c>
      <c r="J121" s="77">
        <v>3235</v>
      </c>
      <c r="K121" s="77">
        <v>0</v>
      </c>
      <c r="L121" s="77">
        <v>137.7084505</v>
      </c>
      <c r="M121" s="78">
        <v>1E-4</v>
      </c>
      <c r="N121" s="78">
        <v>4.0000000000000002E-4</v>
      </c>
      <c r="O121" s="78">
        <v>1E-4</v>
      </c>
    </row>
    <row r="122" spans="2:15">
      <c r="B122" t="s">
        <v>1580</v>
      </c>
      <c r="C122" t="s">
        <v>1581</v>
      </c>
      <c r="D122" t="s">
        <v>100</v>
      </c>
      <c r="E122" t="s">
        <v>123</v>
      </c>
      <c r="F122" t="s">
        <v>1582</v>
      </c>
      <c r="G122" t="s">
        <v>613</v>
      </c>
      <c r="H122" t="s">
        <v>102</v>
      </c>
      <c r="I122" s="77">
        <v>4720.26</v>
      </c>
      <c r="J122" s="77">
        <v>28700</v>
      </c>
      <c r="K122" s="77">
        <v>0</v>
      </c>
      <c r="L122" s="77">
        <v>1354.71462</v>
      </c>
      <c r="M122" s="78">
        <v>1.2999999999999999E-3</v>
      </c>
      <c r="N122" s="78">
        <v>3.5000000000000001E-3</v>
      </c>
      <c r="O122" s="78">
        <v>5.0000000000000001E-4</v>
      </c>
    </row>
    <row r="123" spans="2:15">
      <c r="B123" t="s">
        <v>1583</v>
      </c>
      <c r="C123" t="s">
        <v>1584</v>
      </c>
      <c r="D123" t="s">
        <v>100</v>
      </c>
      <c r="E123" t="s">
        <v>123</v>
      </c>
      <c r="F123" t="s">
        <v>1585</v>
      </c>
      <c r="G123" t="s">
        <v>613</v>
      </c>
      <c r="H123" t="s">
        <v>102</v>
      </c>
      <c r="I123" s="77">
        <v>146.68</v>
      </c>
      <c r="J123" s="77">
        <v>158.5</v>
      </c>
      <c r="K123" s="77">
        <v>0</v>
      </c>
      <c r="L123" s="77">
        <v>0.23248779999999999</v>
      </c>
      <c r="M123" s="78">
        <v>0</v>
      </c>
      <c r="N123" s="78">
        <v>0</v>
      </c>
      <c r="O123" s="78">
        <v>0</v>
      </c>
    </row>
    <row r="124" spans="2:15">
      <c r="B124" t="s">
        <v>1586</v>
      </c>
      <c r="C124" t="s">
        <v>1587</v>
      </c>
      <c r="D124" t="s">
        <v>100</v>
      </c>
      <c r="E124" t="s">
        <v>123</v>
      </c>
      <c r="F124" t="s">
        <v>900</v>
      </c>
      <c r="G124" t="s">
        <v>613</v>
      </c>
      <c r="H124" t="s">
        <v>102</v>
      </c>
      <c r="I124" s="77">
        <v>30203.48</v>
      </c>
      <c r="J124" s="77">
        <v>2255</v>
      </c>
      <c r="K124" s="77">
        <v>0</v>
      </c>
      <c r="L124" s="77">
        <v>681.08847400000002</v>
      </c>
      <c r="M124" s="78">
        <v>5.9999999999999995E-4</v>
      </c>
      <c r="N124" s="78">
        <v>1.8E-3</v>
      </c>
      <c r="O124" s="78">
        <v>2.9999999999999997E-4</v>
      </c>
    </row>
    <row r="125" spans="2:15">
      <c r="B125" t="s">
        <v>1588</v>
      </c>
      <c r="C125" t="s">
        <v>1589</v>
      </c>
      <c r="D125" t="s">
        <v>100</v>
      </c>
      <c r="E125" t="s">
        <v>123</v>
      </c>
      <c r="F125" t="s">
        <v>1590</v>
      </c>
      <c r="G125" t="s">
        <v>613</v>
      </c>
      <c r="H125" t="s">
        <v>102</v>
      </c>
      <c r="I125" s="77">
        <v>22004.81</v>
      </c>
      <c r="J125" s="77">
        <v>3471</v>
      </c>
      <c r="K125" s="77">
        <v>0</v>
      </c>
      <c r="L125" s="77">
        <v>763.7869551</v>
      </c>
      <c r="M125" s="78">
        <v>5.9999999999999995E-4</v>
      </c>
      <c r="N125" s="78">
        <v>2E-3</v>
      </c>
      <c r="O125" s="78">
        <v>2.9999999999999997E-4</v>
      </c>
    </row>
    <row r="126" spans="2:15">
      <c r="B126" t="s">
        <v>1591</v>
      </c>
      <c r="C126" t="s">
        <v>1592</v>
      </c>
      <c r="D126" t="s">
        <v>100</v>
      </c>
      <c r="E126" t="s">
        <v>123</v>
      </c>
      <c r="F126" t="s">
        <v>1593</v>
      </c>
      <c r="G126" t="s">
        <v>1594</v>
      </c>
      <c r="H126" t="s">
        <v>102</v>
      </c>
      <c r="I126" s="77">
        <v>3203.08</v>
      </c>
      <c r="J126" s="77">
        <v>1975</v>
      </c>
      <c r="K126" s="77">
        <v>0</v>
      </c>
      <c r="L126" s="77">
        <v>63.260829999999999</v>
      </c>
      <c r="M126" s="78">
        <v>6.9999999999999999E-4</v>
      </c>
      <c r="N126" s="78">
        <v>2.0000000000000001E-4</v>
      </c>
      <c r="O126" s="78">
        <v>0</v>
      </c>
    </row>
    <row r="127" spans="2:15">
      <c r="B127" t="s">
        <v>1595</v>
      </c>
      <c r="C127" t="s">
        <v>1596</v>
      </c>
      <c r="D127" t="s">
        <v>100</v>
      </c>
      <c r="E127" t="s">
        <v>123</v>
      </c>
      <c r="F127" t="s">
        <v>1597</v>
      </c>
      <c r="G127" t="s">
        <v>1594</v>
      </c>
      <c r="H127" t="s">
        <v>102</v>
      </c>
      <c r="I127" s="77">
        <v>12590.37</v>
      </c>
      <c r="J127" s="77">
        <v>474.8</v>
      </c>
      <c r="K127" s="77">
        <v>0</v>
      </c>
      <c r="L127" s="77">
        <v>59.779076760000002</v>
      </c>
      <c r="M127" s="78">
        <v>2.0000000000000001E-4</v>
      </c>
      <c r="N127" s="78">
        <v>2.0000000000000001E-4</v>
      </c>
      <c r="O127" s="78">
        <v>0</v>
      </c>
    </row>
    <row r="128" spans="2:15">
      <c r="B128" t="s">
        <v>1598</v>
      </c>
      <c r="C128" t="s">
        <v>1599</v>
      </c>
      <c r="D128" t="s">
        <v>100</v>
      </c>
      <c r="E128" t="s">
        <v>123</v>
      </c>
      <c r="F128" t="s">
        <v>1600</v>
      </c>
      <c r="G128" t="s">
        <v>112</v>
      </c>
      <c r="H128" t="s">
        <v>102</v>
      </c>
      <c r="I128" s="77">
        <v>6042.64</v>
      </c>
      <c r="J128" s="77">
        <v>9912</v>
      </c>
      <c r="K128" s="77">
        <v>0</v>
      </c>
      <c r="L128" s="77">
        <v>598.94647680000003</v>
      </c>
      <c r="M128" s="78">
        <v>1.5E-3</v>
      </c>
      <c r="N128" s="78">
        <v>1.5E-3</v>
      </c>
      <c r="O128" s="78">
        <v>2.0000000000000001E-4</v>
      </c>
    </row>
    <row r="129" spans="2:15">
      <c r="B129" t="s">
        <v>1601</v>
      </c>
      <c r="C129" t="s">
        <v>1602</v>
      </c>
      <c r="D129" t="s">
        <v>100</v>
      </c>
      <c r="E129" t="s">
        <v>123</v>
      </c>
      <c r="F129" t="s">
        <v>1603</v>
      </c>
      <c r="G129" t="s">
        <v>112</v>
      </c>
      <c r="H129" t="s">
        <v>102</v>
      </c>
      <c r="I129" s="77">
        <v>13198.47</v>
      </c>
      <c r="J129" s="77">
        <v>2461</v>
      </c>
      <c r="K129" s="77">
        <v>0</v>
      </c>
      <c r="L129" s="77">
        <v>324.81434669999999</v>
      </c>
      <c r="M129" s="78">
        <v>5.0000000000000001E-4</v>
      </c>
      <c r="N129" s="78">
        <v>8.0000000000000004E-4</v>
      </c>
      <c r="O129" s="78">
        <v>1E-4</v>
      </c>
    </row>
    <row r="130" spans="2:15">
      <c r="B130" t="s">
        <v>1604</v>
      </c>
      <c r="C130" t="s">
        <v>1605</v>
      </c>
      <c r="D130" t="s">
        <v>100</v>
      </c>
      <c r="E130" t="s">
        <v>123</v>
      </c>
      <c r="F130" t="s">
        <v>1606</v>
      </c>
      <c r="G130" t="s">
        <v>112</v>
      </c>
      <c r="H130" t="s">
        <v>102</v>
      </c>
      <c r="I130" s="77">
        <v>3071.75</v>
      </c>
      <c r="J130" s="77">
        <v>7850</v>
      </c>
      <c r="K130" s="77">
        <v>0</v>
      </c>
      <c r="L130" s="77">
        <v>241.132375</v>
      </c>
      <c r="M130" s="78">
        <v>5.9999999999999995E-4</v>
      </c>
      <c r="N130" s="78">
        <v>5.9999999999999995E-4</v>
      </c>
      <c r="O130" s="78">
        <v>1E-4</v>
      </c>
    </row>
    <row r="131" spans="2:15">
      <c r="B131" t="s">
        <v>1607</v>
      </c>
      <c r="C131" t="s">
        <v>1608</v>
      </c>
      <c r="D131" t="s">
        <v>100</v>
      </c>
      <c r="E131" t="s">
        <v>123</v>
      </c>
      <c r="F131" t="s">
        <v>1609</v>
      </c>
      <c r="G131" t="s">
        <v>112</v>
      </c>
      <c r="H131" t="s">
        <v>102</v>
      </c>
      <c r="I131" s="77">
        <v>72530.92</v>
      </c>
      <c r="J131" s="77">
        <v>636.5</v>
      </c>
      <c r="K131" s="77">
        <v>4.7562100000000003</v>
      </c>
      <c r="L131" s="77">
        <v>466.41551579999998</v>
      </c>
      <c r="M131" s="78">
        <v>5.0000000000000001E-4</v>
      </c>
      <c r="N131" s="78">
        <v>1.1999999999999999E-3</v>
      </c>
      <c r="O131" s="78">
        <v>2.0000000000000001E-4</v>
      </c>
    </row>
    <row r="132" spans="2:15">
      <c r="B132" t="s">
        <v>1610</v>
      </c>
      <c r="C132" t="s">
        <v>1611</v>
      </c>
      <c r="D132" t="s">
        <v>100</v>
      </c>
      <c r="E132" t="s">
        <v>123</v>
      </c>
      <c r="F132" t="s">
        <v>719</v>
      </c>
      <c r="G132" t="s">
        <v>112</v>
      </c>
      <c r="H132" t="s">
        <v>102</v>
      </c>
      <c r="I132" s="77">
        <v>10281.030000000001</v>
      </c>
      <c r="J132" s="77">
        <v>6.5</v>
      </c>
      <c r="K132" s="77">
        <v>0</v>
      </c>
      <c r="L132" s="77">
        <v>0.66826695000000003</v>
      </c>
      <c r="M132" s="78">
        <v>4.0000000000000002E-4</v>
      </c>
      <c r="N132" s="78">
        <v>0</v>
      </c>
      <c r="O132" s="78">
        <v>0</v>
      </c>
    </row>
    <row r="133" spans="2:15">
      <c r="B133" t="s">
        <v>1612</v>
      </c>
      <c r="C133" t="s">
        <v>1613</v>
      </c>
      <c r="D133" t="s">
        <v>100</v>
      </c>
      <c r="E133" t="s">
        <v>123</v>
      </c>
      <c r="F133" t="s">
        <v>1614</v>
      </c>
      <c r="G133" t="s">
        <v>112</v>
      </c>
      <c r="H133" t="s">
        <v>102</v>
      </c>
      <c r="I133" s="77">
        <v>15160.64</v>
      </c>
      <c r="J133" s="77">
        <v>8907</v>
      </c>
      <c r="K133" s="77">
        <v>0</v>
      </c>
      <c r="L133" s="77">
        <v>1350.3582048000001</v>
      </c>
      <c r="M133" s="78">
        <v>5.9999999999999995E-4</v>
      </c>
      <c r="N133" s="78">
        <v>3.5000000000000001E-3</v>
      </c>
      <c r="O133" s="78">
        <v>5.0000000000000001E-4</v>
      </c>
    </row>
    <row r="134" spans="2:15">
      <c r="B134" t="s">
        <v>1615</v>
      </c>
      <c r="C134" t="s">
        <v>1616</v>
      </c>
      <c r="D134" t="s">
        <v>100</v>
      </c>
      <c r="E134" t="s">
        <v>123</v>
      </c>
      <c r="F134" t="s">
        <v>1617</v>
      </c>
      <c r="G134" t="s">
        <v>754</v>
      </c>
      <c r="H134" t="s">
        <v>102</v>
      </c>
      <c r="I134" s="77">
        <v>15255.28</v>
      </c>
      <c r="J134" s="77">
        <v>862.9</v>
      </c>
      <c r="K134" s="77">
        <v>0</v>
      </c>
      <c r="L134" s="77">
        <v>131.63781112000001</v>
      </c>
      <c r="M134" s="78">
        <v>8.0000000000000004E-4</v>
      </c>
      <c r="N134" s="78">
        <v>2.9999999999999997E-4</v>
      </c>
      <c r="O134" s="78">
        <v>1E-4</v>
      </c>
    </row>
    <row r="135" spans="2:15">
      <c r="B135" t="s">
        <v>1618</v>
      </c>
      <c r="C135" t="s">
        <v>1619</v>
      </c>
      <c r="D135" t="s">
        <v>100</v>
      </c>
      <c r="E135" t="s">
        <v>123</v>
      </c>
      <c r="F135" t="s">
        <v>936</v>
      </c>
      <c r="G135" t="s">
        <v>754</v>
      </c>
      <c r="H135" t="s">
        <v>102</v>
      </c>
      <c r="I135" s="77">
        <v>46428.04</v>
      </c>
      <c r="J135" s="77">
        <v>1176</v>
      </c>
      <c r="K135" s="77">
        <v>0</v>
      </c>
      <c r="L135" s="77">
        <v>545.99375039999995</v>
      </c>
      <c r="M135" s="78">
        <v>5.0000000000000001E-4</v>
      </c>
      <c r="N135" s="78">
        <v>1.4E-3</v>
      </c>
      <c r="O135" s="78">
        <v>2.0000000000000001E-4</v>
      </c>
    </row>
    <row r="136" spans="2:15">
      <c r="B136" t="s">
        <v>1620</v>
      </c>
      <c r="C136" t="s">
        <v>1621</v>
      </c>
      <c r="D136" t="s">
        <v>100</v>
      </c>
      <c r="E136" t="s">
        <v>123</v>
      </c>
      <c r="F136" t="s">
        <v>1622</v>
      </c>
      <c r="G136" t="s">
        <v>1623</v>
      </c>
      <c r="H136" t="s">
        <v>102</v>
      </c>
      <c r="I136" s="77">
        <v>20977.06</v>
      </c>
      <c r="J136" s="77">
        <v>343.1</v>
      </c>
      <c r="K136" s="77">
        <v>0</v>
      </c>
      <c r="L136" s="77">
        <v>71.972292859999996</v>
      </c>
      <c r="M136" s="78">
        <v>1.1000000000000001E-3</v>
      </c>
      <c r="N136" s="78">
        <v>2.0000000000000001E-4</v>
      </c>
      <c r="O136" s="78">
        <v>0</v>
      </c>
    </row>
    <row r="137" spans="2:15">
      <c r="B137" t="s">
        <v>1624</v>
      </c>
      <c r="C137" t="s">
        <v>1625</v>
      </c>
      <c r="D137" t="s">
        <v>100</v>
      </c>
      <c r="E137" t="s">
        <v>123</v>
      </c>
      <c r="F137" t="s">
        <v>1626</v>
      </c>
      <c r="G137" t="s">
        <v>542</v>
      </c>
      <c r="H137" t="s">
        <v>102</v>
      </c>
      <c r="I137" s="77">
        <v>25961.16</v>
      </c>
      <c r="J137" s="77">
        <v>1067</v>
      </c>
      <c r="K137" s="77">
        <v>0</v>
      </c>
      <c r="L137" s="77">
        <v>277.0055772</v>
      </c>
      <c r="M137" s="78">
        <v>8.0000000000000004E-4</v>
      </c>
      <c r="N137" s="78">
        <v>6.9999999999999999E-4</v>
      </c>
      <c r="O137" s="78">
        <v>1E-4</v>
      </c>
    </row>
    <row r="138" spans="2:15">
      <c r="B138" t="s">
        <v>1627</v>
      </c>
      <c r="C138" t="s">
        <v>1628</v>
      </c>
      <c r="D138" t="s">
        <v>100</v>
      </c>
      <c r="E138" t="s">
        <v>123</v>
      </c>
      <c r="F138" t="s">
        <v>1629</v>
      </c>
      <c r="G138" t="s">
        <v>542</v>
      </c>
      <c r="H138" t="s">
        <v>102</v>
      </c>
      <c r="I138" s="77">
        <v>16208.18</v>
      </c>
      <c r="J138" s="77">
        <v>619.70000000000005</v>
      </c>
      <c r="K138" s="77">
        <v>0</v>
      </c>
      <c r="L138" s="77">
        <v>100.44209146</v>
      </c>
      <c r="M138" s="78">
        <v>1.1000000000000001E-3</v>
      </c>
      <c r="N138" s="78">
        <v>2.9999999999999997E-4</v>
      </c>
      <c r="O138" s="78">
        <v>0</v>
      </c>
    </row>
    <row r="139" spans="2:15">
      <c r="B139" t="s">
        <v>1630</v>
      </c>
      <c r="C139" t="s">
        <v>1631</v>
      </c>
      <c r="D139" t="s">
        <v>100</v>
      </c>
      <c r="E139" t="s">
        <v>123</v>
      </c>
      <c r="F139" t="s">
        <v>1632</v>
      </c>
      <c r="G139" t="s">
        <v>542</v>
      </c>
      <c r="H139" t="s">
        <v>102</v>
      </c>
      <c r="I139" s="77">
        <v>7081.47</v>
      </c>
      <c r="J139" s="77">
        <v>553.5</v>
      </c>
      <c r="K139" s="77">
        <v>0</v>
      </c>
      <c r="L139" s="77">
        <v>39.195936449999998</v>
      </c>
      <c r="M139" s="78">
        <v>5.0000000000000001E-4</v>
      </c>
      <c r="N139" s="78">
        <v>1E-4</v>
      </c>
      <c r="O139" s="78">
        <v>0</v>
      </c>
    </row>
    <row r="140" spans="2:15">
      <c r="B140" t="s">
        <v>1633</v>
      </c>
      <c r="C140" t="s">
        <v>1634</v>
      </c>
      <c r="D140" t="s">
        <v>100</v>
      </c>
      <c r="E140" t="s">
        <v>123</v>
      </c>
      <c r="F140" t="s">
        <v>1635</v>
      </c>
      <c r="G140" t="s">
        <v>542</v>
      </c>
      <c r="H140" t="s">
        <v>102</v>
      </c>
      <c r="I140" s="77">
        <v>123638.22</v>
      </c>
      <c r="J140" s="77">
        <v>933</v>
      </c>
      <c r="K140" s="77">
        <v>0</v>
      </c>
      <c r="L140" s="77">
        <v>1153.5445926</v>
      </c>
      <c r="M140" s="78">
        <v>1.1999999999999999E-3</v>
      </c>
      <c r="N140" s="78">
        <v>3.0000000000000001E-3</v>
      </c>
      <c r="O140" s="78">
        <v>4.0000000000000002E-4</v>
      </c>
    </row>
    <row r="141" spans="2:15">
      <c r="B141" t="s">
        <v>1636</v>
      </c>
      <c r="C141" t="s">
        <v>1637</v>
      </c>
      <c r="D141" t="s">
        <v>100</v>
      </c>
      <c r="E141" t="s">
        <v>123</v>
      </c>
      <c r="F141" t="s">
        <v>1638</v>
      </c>
      <c r="G141" t="s">
        <v>542</v>
      </c>
      <c r="H141" t="s">
        <v>102</v>
      </c>
      <c r="I141" s="77">
        <v>15536.47</v>
      </c>
      <c r="J141" s="77">
        <v>2450</v>
      </c>
      <c r="K141" s="77">
        <v>0</v>
      </c>
      <c r="L141" s="77">
        <v>380.64351499999998</v>
      </c>
      <c r="M141" s="78">
        <v>5.9999999999999995E-4</v>
      </c>
      <c r="N141" s="78">
        <v>1E-3</v>
      </c>
      <c r="O141" s="78">
        <v>1E-4</v>
      </c>
    </row>
    <row r="142" spans="2:15">
      <c r="B142" t="s">
        <v>1639</v>
      </c>
      <c r="C142" t="s">
        <v>1640</v>
      </c>
      <c r="D142" t="s">
        <v>100</v>
      </c>
      <c r="E142" t="s">
        <v>123</v>
      </c>
      <c r="F142" t="s">
        <v>1641</v>
      </c>
      <c r="G142" t="s">
        <v>542</v>
      </c>
      <c r="H142" t="s">
        <v>102</v>
      </c>
      <c r="I142" s="77">
        <v>79415.14</v>
      </c>
      <c r="J142" s="77">
        <v>415.6</v>
      </c>
      <c r="K142" s="77">
        <v>0</v>
      </c>
      <c r="L142" s="77">
        <v>330.04932184</v>
      </c>
      <c r="M142" s="78">
        <v>8.9999999999999998E-4</v>
      </c>
      <c r="N142" s="78">
        <v>8.9999999999999998E-4</v>
      </c>
      <c r="O142" s="78">
        <v>1E-4</v>
      </c>
    </row>
    <row r="143" spans="2:15">
      <c r="B143" t="s">
        <v>1642</v>
      </c>
      <c r="C143" t="s">
        <v>1643</v>
      </c>
      <c r="D143" t="s">
        <v>100</v>
      </c>
      <c r="E143" t="s">
        <v>123</v>
      </c>
      <c r="F143" t="s">
        <v>1644</v>
      </c>
      <c r="G143" t="s">
        <v>542</v>
      </c>
      <c r="H143" t="s">
        <v>102</v>
      </c>
      <c r="I143" s="77">
        <v>4795.75</v>
      </c>
      <c r="J143" s="77">
        <v>6021</v>
      </c>
      <c r="K143" s="77">
        <v>0</v>
      </c>
      <c r="L143" s="77">
        <v>288.75210750000002</v>
      </c>
      <c r="M143" s="78">
        <v>5.9999999999999995E-4</v>
      </c>
      <c r="N143" s="78">
        <v>6.9999999999999999E-4</v>
      </c>
      <c r="O143" s="78">
        <v>1E-4</v>
      </c>
    </row>
    <row r="144" spans="2:15">
      <c r="B144" t="s">
        <v>1645</v>
      </c>
      <c r="C144" t="s">
        <v>1646</v>
      </c>
      <c r="D144" t="s">
        <v>100</v>
      </c>
      <c r="E144" t="s">
        <v>123</v>
      </c>
      <c r="F144" t="s">
        <v>1647</v>
      </c>
      <c r="G144" t="s">
        <v>542</v>
      </c>
      <c r="H144" t="s">
        <v>102</v>
      </c>
      <c r="I144" s="77">
        <v>18805.02</v>
      </c>
      <c r="J144" s="77">
        <v>1028</v>
      </c>
      <c r="K144" s="77">
        <v>0</v>
      </c>
      <c r="L144" s="77">
        <v>193.3156056</v>
      </c>
      <c r="M144" s="78">
        <v>1.1000000000000001E-3</v>
      </c>
      <c r="N144" s="78">
        <v>5.0000000000000001E-4</v>
      </c>
      <c r="O144" s="78">
        <v>1E-4</v>
      </c>
    </row>
    <row r="145" spans="2:15">
      <c r="B145" t="s">
        <v>1648</v>
      </c>
      <c r="C145" t="s">
        <v>1649</v>
      </c>
      <c r="D145" t="s">
        <v>100</v>
      </c>
      <c r="E145" t="s">
        <v>123</v>
      </c>
      <c r="F145" t="s">
        <v>1650</v>
      </c>
      <c r="G145" t="s">
        <v>1356</v>
      </c>
      <c r="H145" t="s">
        <v>102</v>
      </c>
      <c r="I145" s="77">
        <v>11243.59</v>
      </c>
      <c r="J145" s="77">
        <v>1900</v>
      </c>
      <c r="K145" s="77">
        <v>0</v>
      </c>
      <c r="L145" s="77">
        <v>213.62821</v>
      </c>
      <c r="M145" s="78">
        <v>8.0000000000000004E-4</v>
      </c>
      <c r="N145" s="78">
        <v>5.9999999999999995E-4</v>
      </c>
      <c r="O145" s="78">
        <v>1E-4</v>
      </c>
    </row>
    <row r="146" spans="2:15">
      <c r="B146" t="s">
        <v>1651</v>
      </c>
      <c r="C146" t="s">
        <v>1652</v>
      </c>
      <c r="D146" t="s">
        <v>100</v>
      </c>
      <c r="E146" t="s">
        <v>123</v>
      </c>
      <c r="F146" t="s">
        <v>1653</v>
      </c>
      <c r="G146" t="s">
        <v>1356</v>
      </c>
      <c r="H146" t="s">
        <v>102</v>
      </c>
      <c r="I146" s="77">
        <v>474.17</v>
      </c>
      <c r="J146" s="77">
        <v>12670</v>
      </c>
      <c r="K146" s="77">
        <v>0</v>
      </c>
      <c r="L146" s="77">
        <v>60.077339000000002</v>
      </c>
      <c r="M146" s="78">
        <v>1E-4</v>
      </c>
      <c r="N146" s="78">
        <v>2.0000000000000001E-4</v>
      </c>
      <c r="O146" s="78">
        <v>0</v>
      </c>
    </row>
    <row r="147" spans="2:15">
      <c r="B147" t="s">
        <v>1654</v>
      </c>
      <c r="C147" t="s">
        <v>1655</v>
      </c>
      <c r="D147" t="s">
        <v>100</v>
      </c>
      <c r="E147" t="s">
        <v>123</v>
      </c>
      <c r="F147" t="s">
        <v>1656</v>
      </c>
      <c r="G147" t="s">
        <v>1356</v>
      </c>
      <c r="H147" t="s">
        <v>102</v>
      </c>
      <c r="I147" s="77">
        <v>8185.75</v>
      </c>
      <c r="J147" s="77">
        <v>8116</v>
      </c>
      <c r="K147" s="77">
        <v>0</v>
      </c>
      <c r="L147" s="77">
        <v>664.35546999999997</v>
      </c>
      <c r="M147" s="78">
        <v>6.9999999999999999E-4</v>
      </c>
      <c r="N147" s="78">
        <v>1.6999999999999999E-3</v>
      </c>
      <c r="O147" s="78">
        <v>2.9999999999999997E-4</v>
      </c>
    </row>
    <row r="148" spans="2:15">
      <c r="B148" t="s">
        <v>1657</v>
      </c>
      <c r="C148" t="s">
        <v>1658</v>
      </c>
      <c r="D148" t="s">
        <v>100</v>
      </c>
      <c r="E148" t="s">
        <v>123</v>
      </c>
      <c r="F148" t="s">
        <v>1659</v>
      </c>
      <c r="G148" t="s">
        <v>1660</v>
      </c>
      <c r="H148" t="s">
        <v>102</v>
      </c>
      <c r="I148" s="77">
        <v>15586.19</v>
      </c>
      <c r="J148" s="77">
        <v>635.5</v>
      </c>
      <c r="K148" s="77">
        <v>0</v>
      </c>
      <c r="L148" s="77">
        <v>99.050237449999997</v>
      </c>
      <c r="M148" s="78">
        <v>2.9999999999999997E-4</v>
      </c>
      <c r="N148" s="78">
        <v>2.9999999999999997E-4</v>
      </c>
      <c r="O148" s="78">
        <v>0</v>
      </c>
    </row>
    <row r="149" spans="2:15">
      <c r="B149" t="s">
        <v>1661</v>
      </c>
      <c r="C149" t="s">
        <v>1662</v>
      </c>
      <c r="D149" t="s">
        <v>100</v>
      </c>
      <c r="E149" t="s">
        <v>123</v>
      </c>
      <c r="F149" t="s">
        <v>1663</v>
      </c>
      <c r="G149" t="s">
        <v>905</v>
      </c>
      <c r="H149" t="s">
        <v>102</v>
      </c>
      <c r="I149" s="77">
        <v>7735.08</v>
      </c>
      <c r="J149" s="77">
        <v>7412</v>
      </c>
      <c r="K149" s="77">
        <v>0</v>
      </c>
      <c r="L149" s="77">
        <v>573.32412959999999</v>
      </c>
      <c r="M149" s="78">
        <v>1E-4</v>
      </c>
      <c r="N149" s="78">
        <v>1.5E-3</v>
      </c>
      <c r="O149" s="78">
        <v>2.0000000000000001E-4</v>
      </c>
    </row>
    <row r="150" spans="2:15">
      <c r="B150" t="s">
        <v>1664</v>
      </c>
      <c r="C150" t="s">
        <v>1665</v>
      </c>
      <c r="D150" t="s">
        <v>100</v>
      </c>
      <c r="E150" t="s">
        <v>123</v>
      </c>
      <c r="F150" t="s">
        <v>1666</v>
      </c>
      <c r="G150" t="s">
        <v>793</v>
      </c>
      <c r="H150" t="s">
        <v>102</v>
      </c>
      <c r="I150" s="77">
        <v>23019.599999999999</v>
      </c>
      <c r="J150" s="77">
        <v>625.9</v>
      </c>
      <c r="K150" s="77">
        <v>0</v>
      </c>
      <c r="L150" s="77">
        <v>144.07967640000001</v>
      </c>
      <c r="M150" s="78">
        <v>4.0000000000000002E-4</v>
      </c>
      <c r="N150" s="78">
        <v>4.0000000000000002E-4</v>
      </c>
      <c r="O150" s="78">
        <v>1E-4</v>
      </c>
    </row>
    <row r="151" spans="2:15">
      <c r="B151" t="s">
        <v>1667</v>
      </c>
      <c r="C151" t="s">
        <v>1668</v>
      </c>
      <c r="D151" t="s">
        <v>100</v>
      </c>
      <c r="E151" t="s">
        <v>123</v>
      </c>
      <c r="F151" t="s">
        <v>1669</v>
      </c>
      <c r="G151" t="s">
        <v>793</v>
      </c>
      <c r="H151" t="s">
        <v>102</v>
      </c>
      <c r="I151" s="77">
        <v>1177.24</v>
      </c>
      <c r="J151" s="77">
        <v>6915</v>
      </c>
      <c r="K151" s="77">
        <v>0</v>
      </c>
      <c r="L151" s="77">
        <v>81.406146000000007</v>
      </c>
      <c r="M151" s="78">
        <v>1E-4</v>
      </c>
      <c r="N151" s="78">
        <v>2.0000000000000001E-4</v>
      </c>
      <c r="O151" s="78">
        <v>0</v>
      </c>
    </row>
    <row r="152" spans="2:15">
      <c r="B152" t="s">
        <v>1670</v>
      </c>
      <c r="C152" t="s">
        <v>1671</v>
      </c>
      <c r="D152" t="s">
        <v>100</v>
      </c>
      <c r="E152" t="s">
        <v>123</v>
      </c>
      <c r="F152" t="s">
        <v>1672</v>
      </c>
      <c r="G152" t="s">
        <v>793</v>
      </c>
      <c r="H152" t="s">
        <v>102</v>
      </c>
      <c r="I152" s="77">
        <v>79417.61</v>
      </c>
      <c r="J152" s="77">
        <v>187.1</v>
      </c>
      <c r="K152" s="77">
        <v>0</v>
      </c>
      <c r="L152" s="77">
        <v>148.59034831</v>
      </c>
      <c r="M152" s="78">
        <v>5.0000000000000001E-4</v>
      </c>
      <c r="N152" s="78">
        <v>4.0000000000000002E-4</v>
      </c>
      <c r="O152" s="78">
        <v>1E-4</v>
      </c>
    </row>
    <row r="153" spans="2:15">
      <c r="B153" t="s">
        <v>1673</v>
      </c>
      <c r="C153" t="s">
        <v>1674</v>
      </c>
      <c r="D153" t="s">
        <v>100</v>
      </c>
      <c r="E153" t="s">
        <v>123</v>
      </c>
      <c r="F153" t="s">
        <v>1675</v>
      </c>
      <c r="G153" t="s">
        <v>793</v>
      </c>
      <c r="H153" t="s">
        <v>102</v>
      </c>
      <c r="I153" s="77">
        <v>30493.9</v>
      </c>
      <c r="J153" s="77">
        <v>839.3</v>
      </c>
      <c r="K153" s="77">
        <v>0</v>
      </c>
      <c r="L153" s="77">
        <v>255.93530269999999</v>
      </c>
      <c r="M153" s="78">
        <v>8.0000000000000004E-4</v>
      </c>
      <c r="N153" s="78">
        <v>6.9999999999999999E-4</v>
      </c>
      <c r="O153" s="78">
        <v>1E-4</v>
      </c>
    </row>
    <row r="154" spans="2:15">
      <c r="B154" t="s">
        <v>1676</v>
      </c>
      <c r="C154" t="s">
        <v>1677</v>
      </c>
      <c r="D154" t="s">
        <v>100</v>
      </c>
      <c r="E154" t="s">
        <v>123</v>
      </c>
      <c r="F154" t="s">
        <v>1678</v>
      </c>
      <c r="G154" t="s">
        <v>841</v>
      </c>
      <c r="H154" t="s">
        <v>102</v>
      </c>
      <c r="I154" s="77">
        <v>6398.78</v>
      </c>
      <c r="J154" s="77">
        <v>9957</v>
      </c>
      <c r="K154" s="77">
        <v>0</v>
      </c>
      <c r="L154" s="77">
        <v>637.12652460000004</v>
      </c>
      <c r="M154" s="78">
        <v>6.9999999999999999E-4</v>
      </c>
      <c r="N154" s="78">
        <v>1.6000000000000001E-3</v>
      </c>
      <c r="O154" s="78">
        <v>2.0000000000000001E-4</v>
      </c>
    </row>
    <row r="155" spans="2:15">
      <c r="B155" t="s">
        <v>1679</v>
      </c>
      <c r="C155" t="s">
        <v>1680</v>
      </c>
      <c r="D155" t="s">
        <v>100</v>
      </c>
      <c r="E155" t="s">
        <v>123</v>
      </c>
      <c r="F155" t="s">
        <v>1681</v>
      </c>
      <c r="G155" t="s">
        <v>841</v>
      </c>
      <c r="H155" t="s">
        <v>102</v>
      </c>
      <c r="I155" s="77">
        <v>86323.49</v>
      </c>
      <c r="J155" s="77">
        <v>452.9</v>
      </c>
      <c r="K155" s="77">
        <v>0</v>
      </c>
      <c r="L155" s="77">
        <v>390.95908621000001</v>
      </c>
      <c r="M155" s="78">
        <v>2.9999999999999997E-4</v>
      </c>
      <c r="N155" s="78">
        <v>1E-3</v>
      </c>
      <c r="O155" s="78">
        <v>1E-4</v>
      </c>
    </row>
    <row r="156" spans="2:15">
      <c r="B156" t="s">
        <v>1682</v>
      </c>
      <c r="C156" t="s">
        <v>1683</v>
      </c>
      <c r="D156" t="s">
        <v>100</v>
      </c>
      <c r="E156" t="s">
        <v>123</v>
      </c>
      <c r="F156" t="s">
        <v>1684</v>
      </c>
      <c r="G156" t="s">
        <v>841</v>
      </c>
      <c r="H156" t="s">
        <v>102</v>
      </c>
      <c r="I156" s="77">
        <v>1346.62</v>
      </c>
      <c r="J156" s="77">
        <v>18910</v>
      </c>
      <c r="K156" s="77">
        <v>0</v>
      </c>
      <c r="L156" s="77">
        <v>254.64584199999999</v>
      </c>
      <c r="M156" s="78">
        <v>5.9999999999999995E-4</v>
      </c>
      <c r="N156" s="78">
        <v>6.9999999999999999E-4</v>
      </c>
      <c r="O156" s="78">
        <v>1E-4</v>
      </c>
    </row>
    <row r="157" spans="2:15">
      <c r="B157" t="s">
        <v>1685</v>
      </c>
      <c r="C157" t="s">
        <v>1686</v>
      </c>
      <c r="D157" t="s">
        <v>100</v>
      </c>
      <c r="E157" t="s">
        <v>123</v>
      </c>
      <c r="F157" t="s">
        <v>1687</v>
      </c>
      <c r="G157" t="s">
        <v>841</v>
      </c>
      <c r="H157" t="s">
        <v>102</v>
      </c>
      <c r="I157" s="77">
        <v>9719.49</v>
      </c>
      <c r="J157" s="77">
        <v>245.7</v>
      </c>
      <c r="K157" s="77">
        <v>0</v>
      </c>
      <c r="L157" s="77">
        <v>23.880786929999999</v>
      </c>
      <c r="M157" s="78">
        <v>1E-4</v>
      </c>
      <c r="N157" s="78">
        <v>1E-4</v>
      </c>
      <c r="O157" s="78">
        <v>0</v>
      </c>
    </row>
    <row r="158" spans="2:15">
      <c r="B158" t="s">
        <v>1688</v>
      </c>
      <c r="C158" t="s">
        <v>1689</v>
      </c>
      <c r="D158" t="s">
        <v>100</v>
      </c>
      <c r="E158" t="s">
        <v>123</v>
      </c>
      <c r="F158" t="s">
        <v>1690</v>
      </c>
      <c r="G158" t="s">
        <v>664</v>
      </c>
      <c r="H158" t="s">
        <v>102</v>
      </c>
      <c r="I158" s="77">
        <v>93987.51</v>
      </c>
      <c r="J158" s="77">
        <v>427.1</v>
      </c>
      <c r="K158" s="77">
        <v>0</v>
      </c>
      <c r="L158" s="77">
        <v>401.42065521000001</v>
      </c>
      <c r="M158" s="78">
        <v>5.9999999999999995E-4</v>
      </c>
      <c r="N158" s="78">
        <v>1E-3</v>
      </c>
      <c r="O158" s="78">
        <v>2.0000000000000001E-4</v>
      </c>
    </row>
    <row r="159" spans="2:15">
      <c r="B159" t="s">
        <v>1691</v>
      </c>
      <c r="C159" t="s">
        <v>1692</v>
      </c>
      <c r="D159" t="s">
        <v>100</v>
      </c>
      <c r="E159" t="s">
        <v>123</v>
      </c>
      <c r="F159" t="s">
        <v>923</v>
      </c>
      <c r="G159" t="s">
        <v>365</v>
      </c>
      <c r="H159" t="s">
        <v>102</v>
      </c>
      <c r="I159" s="77">
        <v>106465.64</v>
      </c>
      <c r="J159" s="77">
        <v>566.6</v>
      </c>
      <c r="K159" s="77">
        <v>0</v>
      </c>
      <c r="L159" s="77">
        <v>603.23431624</v>
      </c>
      <c r="M159" s="78">
        <v>1.5E-3</v>
      </c>
      <c r="N159" s="78">
        <v>1.6000000000000001E-3</v>
      </c>
      <c r="O159" s="78">
        <v>2.0000000000000001E-4</v>
      </c>
    </row>
    <row r="160" spans="2:15">
      <c r="B160" t="s">
        <v>1693</v>
      </c>
      <c r="C160" t="s">
        <v>1694</v>
      </c>
      <c r="D160" t="s">
        <v>100</v>
      </c>
      <c r="E160" t="s">
        <v>123</v>
      </c>
      <c r="F160" t="s">
        <v>1695</v>
      </c>
      <c r="G160" t="s">
        <v>1696</v>
      </c>
      <c r="H160" t="s">
        <v>102</v>
      </c>
      <c r="I160" s="77">
        <v>232010.6</v>
      </c>
      <c r="J160" s="77">
        <v>147.80000000000001</v>
      </c>
      <c r="K160" s="77">
        <v>0</v>
      </c>
      <c r="L160" s="77">
        <v>342.91166679999998</v>
      </c>
      <c r="M160" s="78">
        <v>8.0000000000000004E-4</v>
      </c>
      <c r="N160" s="78">
        <v>8.9999999999999998E-4</v>
      </c>
      <c r="O160" s="78">
        <v>1E-4</v>
      </c>
    </row>
    <row r="161" spans="2:15">
      <c r="B161" t="s">
        <v>1697</v>
      </c>
      <c r="C161" t="s">
        <v>1698</v>
      </c>
      <c r="D161" t="s">
        <v>100</v>
      </c>
      <c r="E161" t="s">
        <v>123</v>
      </c>
      <c r="F161" t="s">
        <v>1699</v>
      </c>
      <c r="G161" t="s">
        <v>1696</v>
      </c>
      <c r="H161" t="s">
        <v>102</v>
      </c>
      <c r="I161" s="77">
        <v>1311.17</v>
      </c>
      <c r="J161" s="77">
        <v>927</v>
      </c>
      <c r="K161" s="77">
        <v>0</v>
      </c>
      <c r="L161" s="77">
        <v>12.1545459</v>
      </c>
      <c r="M161" s="78">
        <v>1E-4</v>
      </c>
      <c r="N161" s="78">
        <v>0</v>
      </c>
      <c r="O161" s="78">
        <v>0</v>
      </c>
    </row>
    <row r="162" spans="2:15">
      <c r="B162" t="s">
        <v>1700</v>
      </c>
      <c r="C162" t="s">
        <v>1701</v>
      </c>
      <c r="D162" t="s">
        <v>100</v>
      </c>
      <c r="E162" t="s">
        <v>123</v>
      </c>
      <c r="F162" t="s">
        <v>1702</v>
      </c>
      <c r="G162" t="s">
        <v>1703</v>
      </c>
      <c r="H162" t="s">
        <v>102</v>
      </c>
      <c r="I162" s="77">
        <v>68869.850000000006</v>
      </c>
      <c r="J162" s="77">
        <v>764.7</v>
      </c>
      <c r="K162" s="77">
        <v>0</v>
      </c>
      <c r="L162" s="77">
        <v>526.64774294999995</v>
      </c>
      <c r="M162" s="78">
        <v>6.9999999999999999E-4</v>
      </c>
      <c r="N162" s="78">
        <v>1.4E-3</v>
      </c>
      <c r="O162" s="78">
        <v>2.0000000000000001E-4</v>
      </c>
    </row>
    <row r="163" spans="2:15">
      <c r="B163" t="s">
        <v>1704</v>
      </c>
      <c r="C163" t="s">
        <v>1705</v>
      </c>
      <c r="D163" t="s">
        <v>100</v>
      </c>
      <c r="E163" t="s">
        <v>123</v>
      </c>
      <c r="F163" t="s">
        <v>1706</v>
      </c>
      <c r="G163" t="s">
        <v>125</v>
      </c>
      <c r="H163" t="s">
        <v>102</v>
      </c>
      <c r="I163" s="77">
        <v>1225.1199999999999</v>
      </c>
      <c r="J163" s="77">
        <v>8800</v>
      </c>
      <c r="K163" s="77">
        <v>0</v>
      </c>
      <c r="L163" s="77">
        <v>107.81056</v>
      </c>
      <c r="M163" s="78">
        <v>1E-4</v>
      </c>
      <c r="N163" s="78">
        <v>2.9999999999999997E-4</v>
      </c>
      <c r="O163" s="78">
        <v>0</v>
      </c>
    </row>
    <row r="164" spans="2:15">
      <c r="B164" t="s">
        <v>1707</v>
      </c>
      <c r="C164" t="s">
        <v>1708</v>
      </c>
      <c r="D164" t="s">
        <v>100</v>
      </c>
      <c r="E164" t="s">
        <v>123</v>
      </c>
      <c r="F164" t="s">
        <v>1709</v>
      </c>
      <c r="G164" t="s">
        <v>125</v>
      </c>
      <c r="H164" t="s">
        <v>102</v>
      </c>
      <c r="I164" s="77">
        <v>9272.34</v>
      </c>
      <c r="J164" s="77">
        <v>326.2</v>
      </c>
      <c r="K164" s="77">
        <v>0</v>
      </c>
      <c r="L164" s="77">
        <v>30.246373080000001</v>
      </c>
      <c r="M164" s="78">
        <v>5.0000000000000001E-4</v>
      </c>
      <c r="N164" s="78">
        <v>1E-4</v>
      </c>
      <c r="O164" s="78">
        <v>0</v>
      </c>
    </row>
    <row r="165" spans="2:15">
      <c r="B165" t="s">
        <v>1710</v>
      </c>
      <c r="C165" t="s">
        <v>1711</v>
      </c>
      <c r="D165" t="s">
        <v>100</v>
      </c>
      <c r="E165" t="s">
        <v>123</v>
      </c>
      <c r="F165" t="s">
        <v>1712</v>
      </c>
      <c r="G165" t="s">
        <v>125</v>
      </c>
      <c r="H165" t="s">
        <v>102</v>
      </c>
      <c r="I165" s="77">
        <v>77409.33</v>
      </c>
      <c r="J165" s="77">
        <v>169.8</v>
      </c>
      <c r="K165" s="77">
        <v>0</v>
      </c>
      <c r="L165" s="77">
        <v>131.44104234</v>
      </c>
      <c r="M165" s="78">
        <v>6.9999999999999999E-4</v>
      </c>
      <c r="N165" s="78">
        <v>2.9999999999999997E-4</v>
      </c>
      <c r="O165" s="78">
        <v>1E-4</v>
      </c>
    </row>
    <row r="166" spans="2:15">
      <c r="B166" t="s">
        <v>1713</v>
      </c>
      <c r="C166" t="s">
        <v>1714</v>
      </c>
      <c r="D166" t="s">
        <v>100</v>
      </c>
      <c r="E166" t="s">
        <v>123</v>
      </c>
      <c r="F166" t="s">
        <v>1715</v>
      </c>
      <c r="G166" t="s">
        <v>125</v>
      </c>
      <c r="H166" t="s">
        <v>102</v>
      </c>
      <c r="I166" s="77">
        <v>19495.68</v>
      </c>
      <c r="J166" s="77">
        <v>456.4</v>
      </c>
      <c r="K166" s="77">
        <v>0</v>
      </c>
      <c r="L166" s="77">
        <v>88.978283520000005</v>
      </c>
      <c r="M166" s="78">
        <v>8.0000000000000004E-4</v>
      </c>
      <c r="N166" s="78">
        <v>2.0000000000000001E-4</v>
      </c>
      <c r="O166" s="78">
        <v>0</v>
      </c>
    </row>
    <row r="167" spans="2:15">
      <c r="B167" t="s">
        <v>1716</v>
      </c>
      <c r="C167" t="s">
        <v>1717</v>
      </c>
      <c r="D167" t="s">
        <v>100</v>
      </c>
      <c r="E167" t="s">
        <v>123</v>
      </c>
      <c r="F167" t="s">
        <v>1718</v>
      </c>
      <c r="G167" t="s">
        <v>125</v>
      </c>
      <c r="H167" t="s">
        <v>102</v>
      </c>
      <c r="I167" s="77">
        <v>6330.39</v>
      </c>
      <c r="J167" s="77">
        <v>642.70000000000005</v>
      </c>
      <c r="K167" s="77">
        <v>0</v>
      </c>
      <c r="L167" s="77">
        <v>40.685416529999998</v>
      </c>
      <c r="M167" s="78">
        <v>8.0000000000000004E-4</v>
      </c>
      <c r="N167" s="78">
        <v>1E-4</v>
      </c>
      <c r="O167" s="78">
        <v>0</v>
      </c>
    </row>
    <row r="168" spans="2:15">
      <c r="B168" t="s">
        <v>1719</v>
      </c>
      <c r="C168" t="s">
        <v>1720</v>
      </c>
      <c r="D168" t="s">
        <v>100</v>
      </c>
      <c r="E168" t="s">
        <v>123</v>
      </c>
      <c r="F168" t="s">
        <v>1721</v>
      </c>
      <c r="G168" t="s">
        <v>125</v>
      </c>
      <c r="H168" t="s">
        <v>102</v>
      </c>
      <c r="I168" s="77">
        <v>51603.23</v>
      </c>
      <c r="J168" s="77">
        <v>384.2</v>
      </c>
      <c r="K168" s="77">
        <v>0</v>
      </c>
      <c r="L168" s="77">
        <v>198.25960966</v>
      </c>
      <c r="M168" s="78">
        <v>6.9999999999999999E-4</v>
      </c>
      <c r="N168" s="78">
        <v>5.0000000000000001E-4</v>
      </c>
      <c r="O168" s="78">
        <v>1E-4</v>
      </c>
    </row>
    <row r="169" spans="2:15">
      <c r="B169" t="s">
        <v>1722</v>
      </c>
      <c r="C169" t="s">
        <v>1723</v>
      </c>
      <c r="D169" t="s">
        <v>100</v>
      </c>
      <c r="E169" t="s">
        <v>123</v>
      </c>
      <c r="F169" t="s">
        <v>1724</v>
      </c>
      <c r="G169" t="s">
        <v>1496</v>
      </c>
      <c r="H169" t="s">
        <v>102</v>
      </c>
      <c r="I169" s="77">
        <v>19437.34</v>
      </c>
      <c r="J169" s="77">
        <v>116.9</v>
      </c>
      <c r="K169" s="77">
        <v>0</v>
      </c>
      <c r="L169" s="77">
        <v>22.722250460000001</v>
      </c>
      <c r="M169" s="78">
        <v>2.0000000000000001E-4</v>
      </c>
      <c r="N169" s="78">
        <v>1E-4</v>
      </c>
      <c r="O169" s="78">
        <v>0</v>
      </c>
    </row>
    <row r="170" spans="2:15">
      <c r="B170" t="s">
        <v>1725</v>
      </c>
      <c r="C170" t="s">
        <v>1726</v>
      </c>
      <c r="D170" t="s">
        <v>100</v>
      </c>
      <c r="E170" t="s">
        <v>123</v>
      </c>
      <c r="F170" t="s">
        <v>1727</v>
      </c>
      <c r="G170" t="s">
        <v>1496</v>
      </c>
      <c r="H170" t="s">
        <v>102</v>
      </c>
      <c r="I170" s="77">
        <v>80705.69</v>
      </c>
      <c r="J170" s="77">
        <v>36.200000000000003</v>
      </c>
      <c r="K170" s="77">
        <v>0</v>
      </c>
      <c r="L170" s="77">
        <v>29.21545978</v>
      </c>
      <c r="M170" s="78">
        <v>8.9999999999999998E-4</v>
      </c>
      <c r="N170" s="78">
        <v>1E-4</v>
      </c>
      <c r="O170" s="78">
        <v>0</v>
      </c>
    </row>
    <row r="171" spans="2:15">
      <c r="B171" t="s">
        <v>1728</v>
      </c>
      <c r="C171" t="s">
        <v>1729</v>
      </c>
      <c r="D171" t="s">
        <v>100</v>
      </c>
      <c r="E171" t="s">
        <v>123</v>
      </c>
      <c r="F171" t="s">
        <v>1730</v>
      </c>
      <c r="G171" t="s">
        <v>1496</v>
      </c>
      <c r="H171" t="s">
        <v>102</v>
      </c>
      <c r="I171" s="77">
        <v>13725.44</v>
      </c>
      <c r="J171" s="77">
        <v>619.29999999999995</v>
      </c>
      <c r="K171" s="77">
        <v>0</v>
      </c>
      <c r="L171" s="77">
        <v>85.001649920000006</v>
      </c>
      <c r="M171" s="78">
        <v>5.9999999999999995E-4</v>
      </c>
      <c r="N171" s="78">
        <v>2.0000000000000001E-4</v>
      </c>
      <c r="O171" s="78">
        <v>0</v>
      </c>
    </row>
    <row r="172" spans="2:15">
      <c r="B172" t="s">
        <v>1731</v>
      </c>
      <c r="C172" t="s">
        <v>1732</v>
      </c>
      <c r="D172" t="s">
        <v>100</v>
      </c>
      <c r="E172" t="s">
        <v>123</v>
      </c>
      <c r="F172" t="s">
        <v>1733</v>
      </c>
      <c r="G172" t="s">
        <v>758</v>
      </c>
      <c r="H172" t="s">
        <v>102</v>
      </c>
      <c r="I172" s="77">
        <v>48486.879999999997</v>
      </c>
      <c r="J172" s="77">
        <v>90.8</v>
      </c>
      <c r="K172" s="77">
        <v>0</v>
      </c>
      <c r="L172" s="77">
        <v>44.02608704</v>
      </c>
      <c r="M172" s="78">
        <v>2.9999999999999997E-4</v>
      </c>
      <c r="N172" s="78">
        <v>1E-4</v>
      </c>
      <c r="O172" s="78">
        <v>0</v>
      </c>
    </row>
    <row r="173" spans="2:15">
      <c r="B173" t="s">
        <v>1734</v>
      </c>
      <c r="C173" t="s">
        <v>1735</v>
      </c>
      <c r="D173" t="s">
        <v>100</v>
      </c>
      <c r="E173" t="s">
        <v>123</v>
      </c>
      <c r="F173" t="s">
        <v>1736</v>
      </c>
      <c r="G173" t="s">
        <v>758</v>
      </c>
      <c r="H173" t="s">
        <v>102</v>
      </c>
      <c r="I173" s="77">
        <v>32243.07</v>
      </c>
      <c r="J173" s="77">
        <v>206</v>
      </c>
      <c r="K173" s="77">
        <v>0</v>
      </c>
      <c r="L173" s="77">
        <v>66.420724199999995</v>
      </c>
      <c r="M173" s="78">
        <v>2.9999999999999997E-4</v>
      </c>
      <c r="N173" s="78">
        <v>2.0000000000000001E-4</v>
      </c>
      <c r="O173" s="78">
        <v>0</v>
      </c>
    </row>
    <row r="174" spans="2:15">
      <c r="B174" t="s">
        <v>1737</v>
      </c>
      <c r="C174" t="s">
        <v>1738</v>
      </c>
      <c r="D174" t="s">
        <v>100</v>
      </c>
      <c r="E174" t="s">
        <v>123</v>
      </c>
      <c r="F174" t="s">
        <v>1739</v>
      </c>
      <c r="G174" t="s">
        <v>758</v>
      </c>
      <c r="H174" t="s">
        <v>102</v>
      </c>
      <c r="I174" s="77">
        <v>42889.13</v>
      </c>
      <c r="J174" s="77">
        <v>761.9</v>
      </c>
      <c r="K174" s="77">
        <v>0</v>
      </c>
      <c r="L174" s="77">
        <v>326.77228147</v>
      </c>
      <c r="M174" s="78">
        <v>2.9999999999999997E-4</v>
      </c>
      <c r="N174" s="78">
        <v>8.0000000000000004E-4</v>
      </c>
      <c r="O174" s="78">
        <v>1E-4</v>
      </c>
    </row>
    <row r="175" spans="2:15">
      <c r="B175" t="s">
        <v>1740</v>
      </c>
      <c r="C175" t="s">
        <v>1741</v>
      </c>
      <c r="D175" t="s">
        <v>100</v>
      </c>
      <c r="E175" t="s">
        <v>123</v>
      </c>
      <c r="F175" t="s">
        <v>1742</v>
      </c>
      <c r="G175" t="s">
        <v>127</v>
      </c>
      <c r="H175" t="s">
        <v>102</v>
      </c>
      <c r="I175" s="77">
        <v>41867.699999999997</v>
      </c>
      <c r="J175" s="77">
        <v>461.8</v>
      </c>
      <c r="K175" s="77">
        <v>0</v>
      </c>
      <c r="L175" s="77">
        <v>193.34503860000001</v>
      </c>
      <c r="M175" s="78">
        <v>8.0000000000000004E-4</v>
      </c>
      <c r="N175" s="78">
        <v>5.0000000000000001E-4</v>
      </c>
      <c r="O175" s="78">
        <v>1E-4</v>
      </c>
    </row>
    <row r="176" spans="2:15">
      <c r="B176" t="s">
        <v>1743</v>
      </c>
      <c r="C176" t="s">
        <v>1744</v>
      </c>
      <c r="D176" t="s">
        <v>100</v>
      </c>
      <c r="E176" t="s">
        <v>123</v>
      </c>
      <c r="F176" t="s">
        <v>1745</v>
      </c>
      <c r="G176" t="s">
        <v>127</v>
      </c>
      <c r="H176" t="s">
        <v>102</v>
      </c>
      <c r="I176" s="77">
        <v>18410.52</v>
      </c>
      <c r="J176" s="77">
        <v>2608</v>
      </c>
      <c r="K176" s="77">
        <v>0</v>
      </c>
      <c r="L176" s="77">
        <v>480.14636159999998</v>
      </c>
      <c r="M176" s="78">
        <v>1.1000000000000001E-3</v>
      </c>
      <c r="N176" s="78">
        <v>1.1999999999999999E-3</v>
      </c>
      <c r="O176" s="78">
        <v>2.0000000000000001E-4</v>
      </c>
    </row>
    <row r="177" spans="2:15">
      <c r="B177" t="s">
        <v>1746</v>
      </c>
      <c r="C177" t="s">
        <v>1747</v>
      </c>
      <c r="D177" t="s">
        <v>100</v>
      </c>
      <c r="E177" t="s">
        <v>123</v>
      </c>
      <c r="F177" t="s">
        <v>1748</v>
      </c>
      <c r="G177" t="s">
        <v>127</v>
      </c>
      <c r="H177" t="s">
        <v>102</v>
      </c>
      <c r="I177" s="77">
        <v>7045.88</v>
      </c>
      <c r="J177" s="77">
        <v>1686</v>
      </c>
      <c r="K177" s="77">
        <v>0</v>
      </c>
      <c r="L177" s="77">
        <v>118.7935368</v>
      </c>
      <c r="M177" s="78">
        <v>1.1000000000000001E-3</v>
      </c>
      <c r="N177" s="78">
        <v>2.9999999999999997E-4</v>
      </c>
      <c r="O177" s="78">
        <v>0</v>
      </c>
    </row>
    <row r="178" spans="2:15">
      <c r="B178" t="s">
        <v>1749</v>
      </c>
      <c r="C178" t="s">
        <v>1750</v>
      </c>
      <c r="D178" t="s">
        <v>100</v>
      </c>
      <c r="E178" t="s">
        <v>123</v>
      </c>
      <c r="F178" t="s">
        <v>1751</v>
      </c>
      <c r="G178" t="s">
        <v>127</v>
      </c>
      <c r="H178" t="s">
        <v>102</v>
      </c>
      <c r="I178" s="77">
        <v>74813.69</v>
      </c>
      <c r="J178" s="77">
        <v>369.5</v>
      </c>
      <c r="K178" s="77">
        <v>0</v>
      </c>
      <c r="L178" s="77">
        <v>276.43658455000002</v>
      </c>
      <c r="M178" s="78">
        <v>8.9999999999999998E-4</v>
      </c>
      <c r="N178" s="78">
        <v>6.9999999999999999E-4</v>
      </c>
      <c r="O178" s="78">
        <v>1E-4</v>
      </c>
    </row>
    <row r="179" spans="2:15">
      <c r="B179" t="s">
        <v>1752</v>
      </c>
      <c r="C179" t="s">
        <v>1753</v>
      </c>
      <c r="D179" t="s">
        <v>100</v>
      </c>
      <c r="E179" t="s">
        <v>123</v>
      </c>
      <c r="F179" t="s">
        <v>1754</v>
      </c>
      <c r="G179" t="s">
        <v>127</v>
      </c>
      <c r="H179" t="s">
        <v>102</v>
      </c>
      <c r="I179" s="77">
        <v>11252.91</v>
      </c>
      <c r="J179" s="77">
        <v>1352</v>
      </c>
      <c r="K179" s="77">
        <v>0</v>
      </c>
      <c r="L179" s="77">
        <v>152.13934320000001</v>
      </c>
      <c r="M179" s="78">
        <v>1E-3</v>
      </c>
      <c r="N179" s="78">
        <v>4.0000000000000002E-4</v>
      </c>
      <c r="O179" s="78">
        <v>1E-4</v>
      </c>
    </row>
    <row r="180" spans="2:15">
      <c r="B180" t="s">
        <v>1755</v>
      </c>
      <c r="C180" t="s">
        <v>1756</v>
      </c>
      <c r="D180" t="s">
        <v>100</v>
      </c>
      <c r="E180" t="s">
        <v>123</v>
      </c>
      <c r="F180" t="s">
        <v>779</v>
      </c>
      <c r="G180" t="s">
        <v>128</v>
      </c>
      <c r="H180" t="s">
        <v>102</v>
      </c>
      <c r="I180" s="77">
        <v>30579.8</v>
      </c>
      <c r="J180" s="77">
        <v>982</v>
      </c>
      <c r="K180" s="77">
        <v>0</v>
      </c>
      <c r="L180" s="77">
        <v>300.29363599999999</v>
      </c>
      <c r="M180" s="78">
        <v>4.0000000000000002E-4</v>
      </c>
      <c r="N180" s="78">
        <v>8.0000000000000004E-4</v>
      </c>
      <c r="O180" s="78">
        <v>1E-4</v>
      </c>
    </row>
    <row r="181" spans="2:15">
      <c r="B181" t="s">
        <v>1757</v>
      </c>
      <c r="C181" t="s">
        <v>1758</v>
      </c>
      <c r="D181" t="s">
        <v>100</v>
      </c>
      <c r="E181" t="s">
        <v>123</v>
      </c>
      <c r="F181" t="s">
        <v>1759</v>
      </c>
      <c r="G181" t="s">
        <v>129</v>
      </c>
      <c r="H181" t="s">
        <v>102</v>
      </c>
      <c r="I181" s="77">
        <v>6440.6</v>
      </c>
      <c r="J181" s="77">
        <v>2004</v>
      </c>
      <c r="K181" s="77">
        <v>0</v>
      </c>
      <c r="L181" s="77">
        <v>129.069624</v>
      </c>
      <c r="M181" s="78">
        <v>5.0000000000000001E-4</v>
      </c>
      <c r="N181" s="78">
        <v>2.9999999999999997E-4</v>
      </c>
      <c r="O181" s="78">
        <v>0</v>
      </c>
    </row>
    <row r="182" spans="2:15">
      <c r="B182" t="s">
        <v>1760</v>
      </c>
      <c r="C182" t="s">
        <v>1761</v>
      </c>
      <c r="D182" t="s">
        <v>100</v>
      </c>
      <c r="E182" t="s">
        <v>123</v>
      </c>
      <c r="F182" t="s">
        <v>1762</v>
      </c>
      <c r="G182" t="s">
        <v>129</v>
      </c>
      <c r="H182" t="s">
        <v>102</v>
      </c>
      <c r="I182" s="77">
        <v>126540.71</v>
      </c>
      <c r="J182" s="77">
        <v>26.7</v>
      </c>
      <c r="K182" s="77">
        <v>0</v>
      </c>
      <c r="L182" s="77">
        <v>33.786369569999998</v>
      </c>
      <c r="M182" s="78">
        <v>8.9999999999999998E-4</v>
      </c>
      <c r="N182" s="78">
        <v>1E-4</v>
      </c>
      <c r="O182" s="78">
        <v>0</v>
      </c>
    </row>
    <row r="183" spans="2:15">
      <c r="B183" t="s">
        <v>1763</v>
      </c>
      <c r="C183" t="s">
        <v>1764</v>
      </c>
      <c r="D183" t="s">
        <v>100</v>
      </c>
      <c r="E183" t="s">
        <v>123</v>
      </c>
      <c r="F183" t="s">
        <v>1765</v>
      </c>
      <c r="G183" t="s">
        <v>129</v>
      </c>
      <c r="H183" t="s">
        <v>102</v>
      </c>
      <c r="I183" s="77">
        <v>18041.61</v>
      </c>
      <c r="J183" s="77">
        <v>71.8</v>
      </c>
      <c r="K183" s="77">
        <v>0</v>
      </c>
      <c r="L183" s="77">
        <v>12.953875979999999</v>
      </c>
      <c r="M183" s="78">
        <v>5.0000000000000001E-4</v>
      </c>
      <c r="N183" s="78">
        <v>0</v>
      </c>
      <c r="O183" s="78">
        <v>0</v>
      </c>
    </row>
    <row r="184" spans="2:15">
      <c r="B184" s="79" t="s">
        <v>1766</v>
      </c>
      <c r="E184" s="16"/>
      <c r="F184" s="16"/>
      <c r="G184" s="16"/>
      <c r="I184" s="81">
        <v>0</v>
      </c>
      <c r="K184" s="81">
        <v>0</v>
      </c>
      <c r="L184" s="81">
        <v>0</v>
      </c>
      <c r="N184" s="80">
        <v>0</v>
      </c>
      <c r="O184" s="80">
        <v>0</v>
      </c>
    </row>
    <row r="185" spans="2:15">
      <c r="B185" t="s">
        <v>213</v>
      </c>
      <c r="C185" t="s">
        <v>213</v>
      </c>
      <c r="E185" s="16"/>
      <c r="F185" s="16"/>
      <c r="G185" t="s">
        <v>213</v>
      </c>
      <c r="H185" t="s">
        <v>213</v>
      </c>
      <c r="I185" s="77">
        <v>0</v>
      </c>
      <c r="J185" s="77">
        <v>0</v>
      </c>
      <c r="L185" s="77">
        <v>0</v>
      </c>
      <c r="M185" s="78">
        <v>0</v>
      </c>
      <c r="N185" s="78">
        <v>0</v>
      </c>
      <c r="O185" s="78">
        <v>0</v>
      </c>
    </row>
    <row r="186" spans="2:15">
      <c r="B186" s="79" t="s">
        <v>235</v>
      </c>
      <c r="E186" s="16"/>
      <c r="F186" s="16"/>
      <c r="G186" s="16"/>
      <c r="I186" s="81">
        <v>2202432.5499999998</v>
      </c>
      <c r="K186" s="81">
        <v>55.687649999999998</v>
      </c>
      <c r="L186" s="81">
        <v>93940.578482480691</v>
      </c>
      <c r="N186" s="80">
        <v>0.24279999999999999</v>
      </c>
      <c r="O186" s="80">
        <v>3.5999999999999997E-2</v>
      </c>
    </row>
    <row r="187" spans="2:15">
      <c r="B187" s="79" t="s">
        <v>343</v>
      </c>
      <c r="E187" s="16"/>
      <c r="F187" s="16"/>
      <c r="G187" s="16"/>
      <c r="I187" s="81">
        <v>557237.46</v>
      </c>
      <c r="K187" s="81">
        <v>0.12465</v>
      </c>
      <c r="L187" s="81">
        <v>37930.893799130194</v>
      </c>
      <c r="N187" s="80">
        <v>9.8000000000000004E-2</v>
      </c>
      <c r="O187" s="80">
        <v>1.4500000000000001E-2</v>
      </c>
    </row>
    <row r="188" spans="2:15">
      <c r="B188" t="s">
        <v>1767</v>
      </c>
      <c r="C188" t="s">
        <v>1768</v>
      </c>
      <c r="D188" t="s">
        <v>1769</v>
      </c>
      <c r="E188" t="s">
        <v>942</v>
      </c>
      <c r="F188" t="s">
        <v>1770</v>
      </c>
      <c r="G188" t="s">
        <v>1052</v>
      </c>
      <c r="H188" t="s">
        <v>106</v>
      </c>
      <c r="I188" s="77">
        <v>251.3</v>
      </c>
      <c r="J188" s="77">
        <v>6267</v>
      </c>
      <c r="K188" s="77">
        <v>0</v>
      </c>
      <c r="L188" s="77">
        <v>58.145200932000002</v>
      </c>
      <c r="M188" s="78">
        <v>0</v>
      </c>
      <c r="N188" s="78">
        <v>2.0000000000000001E-4</v>
      </c>
      <c r="O188" s="78">
        <v>0</v>
      </c>
    </row>
    <row r="189" spans="2:15">
      <c r="B189" t="s">
        <v>1771</v>
      </c>
      <c r="C189" t="s">
        <v>1772</v>
      </c>
      <c r="D189" t="s">
        <v>1773</v>
      </c>
      <c r="E189" t="s">
        <v>942</v>
      </c>
      <c r="F189" t="s">
        <v>1774</v>
      </c>
      <c r="G189" t="s">
        <v>1027</v>
      </c>
      <c r="H189" t="s">
        <v>106</v>
      </c>
      <c r="I189" s="77">
        <v>5742.26</v>
      </c>
      <c r="J189" s="77">
        <v>2905</v>
      </c>
      <c r="K189" s="77">
        <v>0</v>
      </c>
      <c r="L189" s="77">
        <v>615.87231487600002</v>
      </c>
      <c r="M189" s="78">
        <v>1E-4</v>
      </c>
      <c r="N189" s="78">
        <v>1.6000000000000001E-3</v>
      </c>
      <c r="O189" s="78">
        <v>2.0000000000000001E-4</v>
      </c>
    </row>
    <row r="190" spans="2:15">
      <c r="B190" t="s">
        <v>1775</v>
      </c>
      <c r="C190" t="s">
        <v>1776</v>
      </c>
      <c r="D190" t="s">
        <v>1769</v>
      </c>
      <c r="E190" t="s">
        <v>942</v>
      </c>
      <c r="F190" t="s">
        <v>1777</v>
      </c>
      <c r="G190" t="s">
        <v>1070</v>
      </c>
      <c r="H190" t="s">
        <v>106</v>
      </c>
      <c r="I190" s="77">
        <v>1915.93</v>
      </c>
      <c r="J190" s="77">
        <v>2563</v>
      </c>
      <c r="K190" s="77">
        <v>0</v>
      </c>
      <c r="L190" s="77">
        <v>181.2967155428</v>
      </c>
      <c r="M190" s="78">
        <v>1E-4</v>
      </c>
      <c r="N190" s="78">
        <v>5.0000000000000001E-4</v>
      </c>
      <c r="O190" s="78">
        <v>1E-4</v>
      </c>
    </row>
    <row r="191" spans="2:15">
      <c r="B191" t="s">
        <v>1778</v>
      </c>
      <c r="C191" t="s">
        <v>1779</v>
      </c>
      <c r="D191" t="s">
        <v>1773</v>
      </c>
      <c r="E191" t="s">
        <v>942</v>
      </c>
      <c r="F191" t="s">
        <v>1780</v>
      </c>
      <c r="G191" t="s">
        <v>1781</v>
      </c>
      <c r="H191" t="s">
        <v>106</v>
      </c>
      <c r="I191" s="77">
        <v>7233.58</v>
      </c>
      <c r="J191" s="77">
        <v>3676</v>
      </c>
      <c r="K191" s="77">
        <v>0</v>
      </c>
      <c r="L191" s="77">
        <v>981.72643175359997</v>
      </c>
      <c r="M191" s="78">
        <v>1E-4</v>
      </c>
      <c r="N191" s="78">
        <v>2.5000000000000001E-3</v>
      </c>
      <c r="O191" s="78">
        <v>4.0000000000000002E-4</v>
      </c>
    </row>
    <row r="192" spans="2:15">
      <c r="B192" t="s">
        <v>1782</v>
      </c>
      <c r="C192" t="s">
        <v>1783</v>
      </c>
      <c r="D192" t="s">
        <v>1773</v>
      </c>
      <c r="E192" t="s">
        <v>942</v>
      </c>
      <c r="F192" t="s">
        <v>1784</v>
      </c>
      <c r="G192" t="s">
        <v>1162</v>
      </c>
      <c r="H192" t="s">
        <v>106</v>
      </c>
      <c r="I192" s="77">
        <v>11803.64</v>
      </c>
      <c r="J192" s="77">
        <v>316</v>
      </c>
      <c r="K192" s="77">
        <v>0</v>
      </c>
      <c r="L192" s="77">
        <v>137.7097628608</v>
      </c>
      <c r="M192" s="78">
        <v>4.0000000000000002E-4</v>
      </c>
      <c r="N192" s="78">
        <v>4.0000000000000002E-4</v>
      </c>
      <c r="O192" s="78">
        <v>1E-4</v>
      </c>
    </row>
    <row r="193" spans="2:15">
      <c r="B193" t="s">
        <v>1785</v>
      </c>
      <c r="C193" t="s">
        <v>1786</v>
      </c>
      <c r="D193" t="s">
        <v>1773</v>
      </c>
      <c r="E193" t="s">
        <v>942</v>
      </c>
      <c r="F193" t="s">
        <v>1787</v>
      </c>
      <c r="G193" t="s">
        <v>1162</v>
      </c>
      <c r="H193" t="s">
        <v>106</v>
      </c>
      <c r="I193" s="77">
        <v>6697.76</v>
      </c>
      <c r="J193" s="77">
        <v>1074</v>
      </c>
      <c r="K193" s="77">
        <v>0</v>
      </c>
      <c r="L193" s="77">
        <v>265.58011534079998</v>
      </c>
      <c r="M193" s="78">
        <v>2.9999999999999997E-4</v>
      </c>
      <c r="N193" s="78">
        <v>6.9999999999999999E-4</v>
      </c>
      <c r="O193" s="78">
        <v>1E-4</v>
      </c>
    </row>
    <row r="194" spans="2:15">
      <c r="B194" t="s">
        <v>1788</v>
      </c>
      <c r="C194" t="s">
        <v>1789</v>
      </c>
      <c r="D194" t="s">
        <v>1769</v>
      </c>
      <c r="E194" t="s">
        <v>942</v>
      </c>
      <c r="F194" t="s">
        <v>1790</v>
      </c>
      <c r="G194" t="s">
        <v>1791</v>
      </c>
      <c r="H194" t="s">
        <v>106</v>
      </c>
      <c r="I194" s="77">
        <v>5572.66</v>
      </c>
      <c r="J194" s="77">
        <v>4028</v>
      </c>
      <c r="K194" s="77">
        <v>0</v>
      </c>
      <c r="L194" s="77">
        <v>828.73122180159999</v>
      </c>
      <c r="M194" s="78">
        <v>0</v>
      </c>
      <c r="N194" s="78">
        <v>2.0999999999999999E-3</v>
      </c>
      <c r="O194" s="78">
        <v>2.9999999999999997E-4</v>
      </c>
    </row>
    <row r="195" spans="2:15">
      <c r="B195" t="s">
        <v>1792</v>
      </c>
      <c r="C195" t="s">
        <v>1793</v>
      </c>
      <c r="D195" t="s">
        <v>1773</v>
      </c>
      <c r="E195" t="s">
        <v>942</v>
      </c>
      <c r="F195" t="s">
        <v>943</v>
      </c>
      <c r="G195" t="s">
        <v>944</v>
      </c>
      <c r="H195" t="s">
        <v>106</v>
      </c>
      <c r="I195" s="77">
        <v>2612.3200000000002</v>
      </c>
      <c r="J195" s="77">
        <v>25396</v>
      </c>
      <c r="K195" s="77">
        <v>0</v>
      </c>
      <c r="L195" s="77">
        <v>2449.3643143424001</v>
      </c>
      <c r="M195" s="78">
        <v>0</v>
      </c>
      <c r="N195" s="78">
        <v>6.3E-3</v>
      </c>
      <c r="O195" s="78">
        <v>8.9999999999999998E-4</v>
      </c>
    </row>
    <row r="196" spans="2:15">
      <c r="B196" t="s">
        <v>1794</v>
      </c>
      <c r="C196" t="s">
        <v>1795</v>
      </c>
      <c r="D196" t="s">
        <v>1773</v>
      </c>
      <c r="E196" t="s">
        <v>942</v>
      </c>
      <c r="F196" t="s">
        <v>1796</v>
      </c>
      <c r="G196" t="s">
        <v>1101</v>
      </c>
      <c r="H196" t="s">
        <v>106</v>
      </c>
      <c r="I196" s="77">
        <v>2397.87</v>
      </c>
      <c r="J196" s="77">
        <v>2882</v>
      </c>
      <c r="K196" s="77">
        <v>0</v>
      </c>
      <c r="L196" s="77">
        <v>255.14161667280001</v>
      </c>
      <c r="M196" s="78">
        <v>0</v>
      </c>
      <c r="N196" s="78">
        <v>6.9999999999999999E-4</v>
      </c>
      <c r="O196" s="78">
        <v>1E-4</v>
      </c>
    </row>
    <row r="197" spans="2:15">
      <c r="B197" t="s">
        <v>1797</v>
      </c>
      <c r="C197" t="s">
        <v>1798</v>
      </c>
      <c r="D197" t="s">
        <v>1773</v>
      </c>
      <c r="E197" t="s">
        <v>942</v>
      </c>
      <c r="F197" t="s">
        <v>1799</v>
      </c>
      <c r="G197" t="s">
        <v>1101</v>
      </c>
      <c r="H197" t="s">
        <v>106</v>
      </c>
      <c r="I197" s="77">
        <v>1175.45</v>
      </c>
      <c r="J197" s="77">
        <v>16911</v>
      </c>
      <c r="K197" s="77">
        <v>0</v>
      </c>
      <c r="L197" s="77">
        <v>733.89705035400004</v>
      </c>
      <c r="M197" s="78">
        <v>0</v>
      </c>
      <c r="N197" s="78">
        <v>1.9E-3</v>
      </c>
      <c r="O197" s="78">
        <v>2.9999999999999997E-4</v>
      </c>
    </row>
    <row r="198" spans="2:15">
      <c r="B198" t="s">
        <v>1800</v>
      </c>
      <c r="C198" t="s">
        <v>1801</v>
      </c>
      <c r="D198" t="s">
        <v>1769</v>
      </c>
      <c r="E198" t="s">
        <v>942</v>
      </c>
      <c r="F198" t="s">
        <v>1802</v>
      </c>
      <c r="G198" t="s">
        <v>1101</v>
      </c>
      <c r="H198" t="s">
        <v>106</v>
      </c>
      <c r="I198" s="77">
        <v>7083.79</v>
      </c>
      <c r="J198" s="77">
        <v>485</v>
      </c>
      <c r="K198" s="77">
        <v>0</v>
      </c>
      <c r="L198" s="77">
        <v>126.84376049799999</v>
      </c>
      <c r="M198" s="78">
        <v>1E-4</v>
      </c>
      <c r="N198" s="78">
        <v>2.9999999999999997E-4</v>
      </c>
      <c r="O198" s="78">
        <v>0</v>
      </c>
    </row>
    <row r="199" spans="2:15">
      <c r="B199" t="s">
        <v>1803</v>
      </c>
      <c r="C199" t="s">
        <v>1804</v>
      </c>
      <c r="D199" t="s">
        <v>1769</v>
      </c>
      <c r="E199" t="s">
        <v>942</v>
      </c>
      <c r="F199" t="s">
        <v>1805</v>
      </c>
      <c r="G199" t="s">
        <v>1101</v>
      </c>
      <c r="H199" t="s">
        <v>106</v>
      </c>
      <c r="I199" s="77">
        <v>15221.23</v>
      </c>
      <c r="J199" s="77">
        <v>650</v>
      </c>
      <c r="K199" s="77">
        <v>0</v>
      </c>
      <c r="L199" s="77">
        <v>365.27907754</v>
      </c>
      <c r="M199" s="78">
        <v>2.0000000000000001E-4</v>
      </c>
      <c r="N199" s="78">
        <v>8.9999999999999998E-4</v>
      </c>
      <c r="O199" s="78">
        <v>1E-4</v>
      </c>
    </row>
    <row r="200" spans="2:15">
      <c r="B200" t="s">
        <v>1806</v>
      </c>
      <c r="C200" t="s">
        <v>1807</v>
      </c>
      <c r="D200" t="s">
        <v>1773</v>
      </c>
      <c r="E200" t="s">
        <v>942</v>
      </c>
      <c r="F200" t="s">
        <v>1808</v>
      </c>
      <c r="G200" t="s">
        <v>1101</v>
      </c>
      <c r="H200" t="s">
        <v>120</v>
      </c>
      <c r="I200" s="77">
        <v>127566.94</v>
      </c>
      <c r="J200" s="77">
        <v>8.8000000000000007</v>
      </c>
      <c r="K200" s="77">
        <v>0</v>
      </c>
      <c r="L200" s="77">
        <v>27.487716016992</v>
      </c>
      <c r="M200" s="78">
        <v>2.0000000000000001E-4</v>
      </c>
      <c r="N200" s="78">
        <v>1E-4</v>
      </c>
      <c r="O200" s="78">
        <v>0</v>
      </c>
    </row>
    <row r="201" spans="2:15">
      <c r="B201" t="s">
        <v>1809</v>
      </c>
      <c r="C201" t="s">
        <v>1810</v>
      </c>
      <c r="D201" t="s">
        <v>1773</v>
      </c>
      <c r="E201" t="s">
        <v>942</v>
      </c>
      <c r="F201" t="s">
        <v>1811</v>
      </c>
      <c r="G201" t="s">
        <v>1101</v>
      </c>
      <c r="H201" t="s">
        <v>106</v>
      </c>
      <c r="I201" s="77">
        <v>2801.04</v>
      </c>
      <c r="J201" s="77">
        <v>7711</v>
      </c>
      <c r="K201" s="77">
        <v>0</v>
      </c>
      <c r="L201" s="77">
        <v>797.42841372479995</v>
      </c>
      <c r="M201" s="78">
        <v>0</v>
      </c>
      <c r="N201" s="78">
        <v>2.0999999999999999E-3</v>
      </c>
      <c r="O201" s="78">
        <v>2.9999999999999997E-4</v>
      </c>
    </row>
    <row r="202" spans="2:15">
      <c r="B202" t="s">
        <v>1812</v>
      </c>
      <c r="C202" t="s">
        <v>1813</v>
      </c>
      <c r="D202" t="s">
        <v>1773</v>
      </c>
      <c r="E202" t="s">
        <v>942</v>
      </c>
      <c r="F202" t="s">
        <v>1814</v>
      </c>
      <c r="G202" t="s">
        <v>1101</v>
      </c>
      <c r="H202" t="s">
        <v>106</v>
      </c>
      <c r="I202" s="77">
        <v>997.52</v>
      </c>
      <c r="J202" s="77">
        <v>15379</v>
      </c>
      <c r="K202" s="77">
        <v>0</v>
      </c>
      <c r="L202" s="77">
        <v>566.38455415359999</v>
      </c>
      <c r="M202" s="78">
        <v>0</v>
      </c>
      <c r="N202" s="78">
        <v>1.5E-3</v>
      </c>
      <c r="O202" s="78">
        <v>2.0000000000000001E-4</v>
      </c>
    </row>
    <row r="203" spans="2:15">
      <c r="B203" t="s">
        <v>1815</v>
      </c>
      <c r="C203" t="s">
        <v>1816</v>
      </c>
      <c r="D203" t="s">
        <v>1773</v>
      </c>
      <c r="E203" t="s">
        <v>942</v>
      </c>
      <c r="F203" t="s">
        <v>1817</v>
      </c>
      <c r="G203" t="s">
        <v>1101</v>
      </c>
      <c r="H203" t="s">
        <v>106</v>
      </c>
      <c r="I203" s="77">
        <v>1582.88</v>
      </c>
      <c r="J203" s="77">
        <v>12794</v>
      </c>
      <c r="K203" s="77">
        <v>0</v>
      </c>
      <c r="L203" s="77">
        <v>747.68045930239998</v>
      </c>
      <c r="M203" s="78">
        <v>0</v>
      </c>
      <c r="N203" s="78">
        <v>1.9E-3</v>
      </c>
      <c r="O203" s="78">
        <v>2.9999999999999997E-4</v>
      </c>
    </row>
    <row r="204" spans="2:15">
      <c r="B204" t="s">
        <v>1818</v>
      </c>
      <c r="C204" t="s">
        <v>1819</v>
      </c>
      <c r="D204" t="s">
        <v>1773</v>
      </c>
      <c r="E204" t="s">
        <v>942</v>
      </c>
      <c r="F204" t="s">
        <v>1820</v>
      </c>
      <c r="G204" t="s">
        <v>1038</v>
      </c>
      <c r="H204" t="s">
        <v>106</v>
      </c>
      <c r="I204" s="77">
        <v>13428.1</v>
      </c>
      <c r="J204" s="77">
        <v>274</v>
      </c>
      <c r="K204" s="77">
        <v>0</v>
      </c>
      <c r="L204" s="77">
        <v>135.83973384800001</v>
      </c>
      <c r="M204" s="78">
        <v>2.0000000000000001E-4</v>
      </c>
      <c r="N204" s="78">
        <v>4.0000000000000002E-4</v>
      </c>
      <c r="O204" s="78">
        <v>1E-4</v>
      </c>
    </row>
    <row r="205" spans="2:15">
      <c r="B205" t="s">
        <v>1821</v>
      </c>
      <c r="C205" t="s">
        <v>1822</v>
      </c>
      <c r="D205" t="s">
        <v>1769</v>
      </c>
      <c r="E205" t="s">
        <v>942</v>
      </c>
      <c r="F205" t="s">
        <v>1823</v>
      </c>
      <c r="G205" t="s">
        <v>1038</v>
      </c>
      <c r="H205" t="s">
        <v>106</v>
      </c>
      <c r="I205" s="77">
        <v>23163.47</v>
      </c>
      <c r="J205" s="77">
        <v>283</v>
      </c>
      <c r="K205" s="77">
        <v>0</v>
      </c>
      <c r="L205" s="77">
        <v>242.0202734092</v>
      </c>
      <c r="M205" s="78">
        <v>2.0000000000000001E-4</v>
      </c>
      <c r="N205" s="78">
        <v>5.9999999999999995E-4</v>
      </c>
      <c r="O205" s="78">
        <v>1E-4</v>
      </c>
    </row>
    <row r="206" spans="2:15">
      <c r="B206" t="s">
        <v>1824</v>
      </c>
      <c r="C206" t="s">
        <v>1825</v>
      </c>
      <c r="D206" t="s">
        <v>1773</v>
      </c>
      <c r="E206" t="s">
        <v>942</v>
      </c>
      <c r="F206" t="s">
        <v>1826</v>
      </c>
      <c r="G206" t="s">
        <v>1038</v>
      </c>
      <c r="H206" t="s">
        <v>106</v>
      </c>
      <c r="I206" s="77">
        <v>7132.05</v>
      </c>
      <c r="J206" s="77">
        <v>1795</v>
      </c>
      <c r="K206" s="77">
        <v>0</v>
      </c>
      <c r="L206" s="77">
        <v>472.65093837000001</v>
      </c>
      <c r="M206" s="78">
        <v>1E-4</v>
      </c>
      <c r="N206" s="78">
        <v>1.1999999999999999E-3</v>
      </c>
      <c r="O206" s="78">
        <v>2.0000000000000001E-4</v>
      </c>
    </row>
    <row r="207" spans="2:15">
      <c r="B207" t="s">
        <v>1827</v>
      </c>
      <c r="C207" t="s">
        <v>1828</v>
      </c>
      <c r="D207" t="s">
        <v>1769</v>
      </c>
      <c r="E207" t="s">
        <v>942</v>
      </c>
      <c r="F207" t="s">
        <v>1829</v>
      </c>
      <c r="G207" t="s">
        <v>1005</v>
      </c>
      <c r="H207" t="s">
        <v>106</v>
      </c>
      <c r="I207" s="77">
        <v>767.32</v>
      </c>
      <c r="J207" s="77">
        <v>1256</v>
      </c>
      <c r="K207" s="77">
        <v>0</v>
      </c>
      <c r="L207" s="77">
        <v>35.581794726399998</v>
      </c>
      <c r="M207" s="78">
        <v>0</v>
      </c>
      <c r="N207" s="78">
        <v>1E-4</v>
      </c>
      <c r="O207" s="78">
        <v>0</v>
      </c>
    </row>
    <row r="208" spans="2:15">
      <c r="B208" t="s">
        <v>1830</v>
      </c>
      <c r="C208" t="s">
        <v>1831</v>
      </c>
      <c r="D208" t="s">
        <v>1773</v>
      </c>
      <c r="E208" t="s">
        <v>942</v>
      </c>
      <c r="F208" t="s">
        <v>1832</v>
      </c>
      <c r="G208" t="s">
        <v>123</v>
      </c>
      <c r="H208" t="s">
        <v>106</v>
      </c>
      <c r="I208" s="77">
        <v>11509.8</v>
      </c>
      <c r="J208" s="77">
        <v>485</v>
      </c>
      <c r="K208" s="77">
        <v>0</v>
      </c>
      <c r="L208" s="77">
        <v>206.09678076</v>
      </c>
      <c r="M208" s="78">
        <v>0</v>
      </c>
      <c r="N208" s="78">
        <v>5.0000000000000001E-4</v>
      </c>
      <c r="O208" s="78">
        <v>1E-4</v>
      </c>
    </row>
    <row r="209" spans="2:15">
      <c r="B209" t="s">
        <v>1833</v>
      </c>
      <c r="C209" t="s">
        <v>1834</v>
      </c>
      <c r="D209" t="s">
        <v>1769</v>
      </c>
      <c r="E209" t="s">
        <v>942</v>
      </c>
      <c r="F209" t="s">
        <v>1302</v>
      </c>
      <c r="G209" t="s">
        <v>379</v>
      </c>
      <c r="H209" t="s">
        <v>106</v>
      </c>
      <c r="I209" s="77">
        <v>10776.3</v>
      </c>
      <c r="J209" s="77">
        <v>7977</v>
      </c>
      <c r="K209" s="77">
        <v>0</v>
      </c>
      <c r="L209" s="77">
        <v>3173.7371650919999</v>
      </c>
      <c r="M209" s="78">
        <v>2.0000000000000001E-4</v>
      </c>
      <c r="N209" s="78">
        <v>8.2000000000000007E-3</v>
      </c>
      <c r="O209" s="78">
        <v>1.1999999999999999E-3</v>
      </c>
    </row>
    <row r="210" spans="2:15">
      <c r="B210" t="s">
        <v>1835</v>
      </c>
      <c r="C210" t="s">
        <v>1836</v>
      </c>
      <c r="D210" t="s">
        <v>1773</v>
      </c>
      <c r="E210" t="s">
        <v>942</v>
      </c>
      <c r="F210" t="s">
        <v>933</v>
      </c>
      <c r="G210" t="s">
        <v>743</v>
      </c>
      <c r="H210" t="s">
        <v>106</v>
      </c>
      <c r="I210" s="77">
        <v>67.14</v>
      </c>
      <c r="J210" s="77">
        <v>20996</v>
      </c>
      <c r="K210" s="77">
        <v>0.12465</v>
      </c>
      <c r="L210" s="77">
        <v>52.169719564799998</v>
      </c>
      <c r="M210" s="78">
        <v>0</v>
      </c>
      <c r="N210" s="78">
        <v>1E-4</v>
      </c>
      <c r="O210" s="78">
        <v>0</v>
      </c>
    </row>
    <row r="211" spans="2:15">
      <c r="B211" t="s">
        <v>1837</v>
      </c>
      <c r="C211" t="s">
        <v>1838</v>
      </c>
      <c r="D211" t="s">
        <v>1773</v>
      </c>
      <c r="E211" t="s">
        <v>942</v>
      </c>
      <c r="F211" t="s">
        <v>1348</v>
      </c>
      <c r="G211" t="s">
        <v>1349</v>
      </c>
      <c r="H211" t="s">
        <v>106</v>
      </c>
      <c r="I211" s="77">
        <v>7489.1</v>
      </c>
      <c r="J211" s="77">
        <v>3705</v>
      </c>
      <c r="K211" s="77">
        <v>0</v>
      </c>
      <c r="L211" s="77">
        <v>1024.4235042600001</v>
      </c>
      <c r="M211" s="78">
        <v>1E-4</v>
      </c>
      <c r="N211" s="78">
        <v>2.5999999999999999E-3</v>
      </c>
      <c r="O211" s="78">
        <v>4.0000000000000002E-4</v>
      </c>
    </row>
    <row r="212" spans="2:15">
      <c r="B212" t="s">
        <v>1839</v>
      </c>
      <c r="C212" t="s">
        <v>1840</v>
      </c>
      <c r="D212" t="s">
        <v>1773</v>
      </c>
      <c r="E212" t="s">
        <v>942</v>
      </c>
      <c r="F212" t="s">
        <v>1352</v>
      </c>
      <c r="G212" t="s">
        <v>1349</v>
      </c>
      <c r="H212" t="s">
        <v>106</v>
      </c>
      <c r="I212" s="77">
        <v>10087.24</v>
      </c>
      <c r="J212" s="77">
        <v>11437</v>
      </c>
      <c r="K212" s="77">
        <v>0</v>
      </c>
      <c r="L212" s="77">
        <v>4259.3778424496004</v>
      </c>
      <c r="M212" s="78">
        <v>4.0000000000000002E-4</v>
      </c>
      <c r="N212" s="78">
        <v>1.0999999999999999E-2</v>
      </c>
      <c r="O212" s="78">
        <v>1.6000000000000001E-3</v>
      </c>
    </row>
    <row r="213" spans="2:15">
      <c r="B213" t="s">
        <v>1841</v>
      </c>
      <c r="C213" t="s">
        <v>1842</v>
      </c>
      <c r="D213" t="s">
        <v>1773</v>
      </c>
      <c r="E213" t="s">
        <v>942</v>
      </c>
      <c r="F213" t="s">
        <v>1448</v>
      </c>
      <c r="G213" t="s">
        <v>1349</v>
      </c>
      <c r="H213" t="s">
        <v>106</v>
      </c>
      <c r="I213" s="77">
        <v>14693.92</v>
      </c>
      <c r="J213" s="77">
        <v>3554</v>
      </c>
      <c r="K213" s="77">
        <v>0</v>
      </c>
      <c r="L213" s="77">
        <v>1928.0433168256</v>
      </c>
      <c r="M213" s="78">
        <v>2.9999999999999997E-4</v>
      </c>
      <c r="N213" s="78">
        <v>5.0000000000000001E-3</v>
      </c>
      <c r="O213" s="78">
        <v>6.9999999999999999E-4</v>
      </c>
    </row>
    <row r="214" spans="2:15">
      <c r="B214" t="s">
        <v>1843</v>
      </c>
      <c r="C214" t="s">
        <v>1844</v>
      </c>
      <c r="D214" t="s">
        <v>1769</v>
      </c>
      <c r="E214" t="s">
        <v>942</v>
      </c>
      <c r="F214" t="s">
        <v>969</v>
      </c>
      <c r="G214" t="s">
        <v>970</v>
      </c>
      <c r="H214" t="s">
        <v>106</v>
      </c>
      <c r="I214" s="77">
        <v>226673.98</v>
      </c>
      <c r="J214" s="77">
        <v>757</v>
      </c>
      <c r="K214" s="77">
        <v>0</v>
      </c>
      <c r="L214" s="77">
        <v>6335.1841295912</v>
      </c>
      <c r="M214" s="78">
        <v>2.0000000000000001E-4</v>
      </c>
      <c r="N214" s="78">
        <v>1.6400000000000001E-2</v>
      </c>
      <c r="O214" s="78">
        <v>2.3999999999999998E-3</v>
      </c>
    </row>
    <row r="215" spans="2:15">
      <c r="B215" t="s">
        <v>1845</v>
      </c>
      <c r="C215" t="s">
        <v>1846</v>
      </c>
      <c r="D215" t="s">
        <v>1773</v>
      </c>
      <c r="E215" t="s">
        <v>942</v>
      </c>
      <c r="F215" t="s">
        <v>1378</v>
      </c>
      <c r="G215" t="s">
        <v>129</v>
      </c>
      <c r="H215" t="s">
        <v>106</v>
      </c>
      <c r="I215" s="77">
        <v>11555.55</v>
      </c>
      <c r="J215" s="77">
        <v>20490</v>
      </c>
      <c r="K215" s="77">
        <v>0</v>
      </c>
      <c r="L215" s="77">
        <v>8741.6672639400003</v>
      </c>
      <c r="M215" s="78">
        <v>2.0000000000000001E-4</v>
      </c>
      <c r="N215" s="78">
        <v>2.2599999999999999E-2</v>
      </c>
      <c r="O215" s="78">
        <v>3.3999999999999998E-3</v>
      </c>
    </row>
    <row r="216" spans="2:15">
      <c r="B216" t="s">
        <v>1847</v>
      </c>
      <c r="C216" t="s">
        <v>1848</v>
      </c>
      <c r="D216" t="s">
        <v>1773</v>
      </c>
      <c r="E216" t="s">
        <v>942</v>
      </c>
      <c r="F216" t="s">
        <v>1849</v>
      </c>
      <c r="G216" t="s">
        <v>129</v>
      </c>
      <c r="H216" t="s">
        <v>106</v>
      </c>
      <c r="I216" s="77">
        <v>447.2</v>
      </c>
      <c r="J216" s="77">
        <v>2664</v>
      </c>
      <c r="K216" s="77">
        <v>0</v>
      </c>
      <c r="L216" s="77">
        <v>43.984302335999999</v>
      </c>
      <c r="M216" s="78">
        <v>0</v>
      </c>
      <c r="N216" s="78">
        <v>1E-4</v>
      </c>
      <c r="O216" s="78">
        <v>0</v>
      </c>
    </row>
    <row r="217" spans="2:15">
      <c r="B217" t="s">
        <v>1850</v>
      </c>
      <c r="C217" t="s">
        <v>1851</v>
      </c>
      <c r="D217" t="s">
        <v>1773</v>
      </c>
      <c r="E217" t="s">
        <v>942</v>
      </c>
      <c r="F217" t="s">
        <v>1541</v>
      </c>
      <c r="G217" t="s">
        <v>129</v>
      </c>
      <c r="H217" t="s">
        <v>106</v>
      </c>
      <c r="I217" s="77">
        <v>18790.12</v>
      </c>
      <c r="J217" s="77">
        <v>3087</v>
      </c>
      <c r="K217" s="77">
        <v>0</v>
      </c>
      <c r="L217" s="77">
        <v>2141.5483082448</v>
      </c>
      <c r="M217" s="78">
        <v>4.0000000000000002E-4</v>
      </c>
      <c r="N217" s="78">
        <v>5.4999999999999997E-3</v>
      </c>
      <c r="O217" s="78">
        <v>8.0000000000000004E-4</v>
      </c>
    </row>
    <row r="218" spans="2:15">
      <c r="B218" s="79" t="s">
        <v>344</v>
      </c>
      <c r="E218" s="16"/>
      <c r="F218" s="16"/>
      <c r="G218" s="16"/>
      <c r="I218" s="81">
        <v>1645195.09</v>
      </c>
      <c r="K218" s="81">
        <v>55.563000000000002</v>
      </c>
      <c r="L218" s="81">
        <v>56009.684683350497</v>
      </c>
      <c r="N218" s="80">
        <v>0.1447</v>
      </c>
      <c r="O218" s="80">
        <v>2.1499999999999998E-2</v>
      </c>
    </row>
    <row r="219" spans="2:15">
      <c r="B219" t="s">
        <v>1852</v>
      </c>
      <c r="C219" t="s">
        <v>1853</v>
      </c>
      <c r="D219" t="s">
        <v>1773</v>
      </c>
      <c r="E219" t="s">
        <v>942</v>
      </c>
      <c r="F219" t="s">
        <v>1854</v>
      </c>
      <c r="G219" t="s">
        <v>1052</v>
      </c>
      <c r="H219" t="s">
        <v>106</v>
      </c>
      <c r="I219" s="77">
        <v>796.39</v>
      </c>
      <c r="J219" s="77">
        <v>25750</v>
      </c>
      <c r="K219" s="77">
        <v>0</v>
      </c>
      <c r="L219" s="77">
        <v>757.12000909999995</v>
      </c>
      <c r="M219" s="78">
        <v>0</v>
      </c>
      <c r="N219" s="78">
        <v>2E-3</v>
      </c>
      <c r="O219" s="78">
        <v>2.9999999999999997E-4</v>
      </c>
    </row>
    <row r="220" spans="2:15">
      <c r="B220" t="s">
        <v>1855</v>
      </c>
      <c r="C220" t="s">
        <v>1856</v>
      </c>
      <c r="D220" t="s">
        <v>1769</v>
      </c>
      <c r="E220" t="s">
        <v>942</v>
      </c>
      <c r="F220" t="s">
        <v>1857</v>
      </c>
      <c r="G220" t="s">
        <v>993</v>
      </c>
      <c r="H220" t="s">
        <v>106</v>
      </c>
      <c r="I220" s="77">
        <v>8959.33</v>
      </c>
      <c r="J220" s="77">
        <v>2866</v>
      </c>
      <c r="K220" s="77">
        <v>0</v>
      </c>
      <c r="L220" s="77">
        <v>948.01107667760004</v>
      </c>
      <c r="M220" s="78">
        <v>0</v>
      </c>
      <c r="N220" s="78">
        <v>2.5000000000000001E-3</v>
      </c>
      <c r="O220" s="78">
        <v>4.0000000000000002E-4</v>
      </c>
    </row>
    <row r="221" spans="2:15">
      <c r="B221" t="s">
        <v>1858</v>
      </c>
      <c r="C221" t="s">
        <v>1859</v>
      </c>
      <c r="D221" t="s">
        <v>1769</v>
      </c>
      <c r="E221" t="s">
        <v>942</v>
      </c>
      <c r="F221" t="s">
        <v>1860</v>
      </c>
      <c r="G221" t="s">
        <v>993</v>
      </c>
      <c r="H221" t="s">
        <v>106</v>
      </c>
      <c r="I221" s="77">
        <v>1841.64</v>
      </c>
      <c r="J221" s="77">
        <v>14343</v>
      </c>
      <c r="K221" s="77">
        <v>0</v>
      </c>
      <c r="L221" s="77">
        <v>975.22860183839998</v>
      </c>
      <c r="M221" s="78">
        <v>0</v>
      </c>
      <c r="N221" s="78">
        <v>2.5000000000000001E-3</v>
      </c>
      <c r="O221" s="78">
        <v>4.0000000000000002E-4</v>
      </c>
    </row>
    <row r="222" spans="2:15">
      <c r="B222" t="s">
        <v>1861</v>
      </c>
      <c r="C222" t="s">
        <v>1862</v>
      </c>
      <c r="D222" t="s">
        <v>1769</v>
      </c>
      <c r="E222" t="s">
        <v>942</v>
      </c>
      <c r="F222" t="s">
        <v>1863</v>
      </c>
      <c r="G222" t="s">
        <v>1027</v>
      </c>
      <c r="H222" t="s">
        <v>106</v>
      </c>
      <c r="I222" s="77">
        <v>1722.18</v>
      </c>
      <c r="J222" s="77">
        <v>12925</v>
      </c>
      <c r="K222" s="77">
        <v>0</v>
      </c>
      <c r="L222" s="77">
        <v>821.80879637999999</v>
      </c>
      <c r="M222" s="78">
        <v>0</v>
      </c>
      <c r="N222" s="78">
        <v>2.0999999999999999E-3</v>
      </c>
      <c r="O222" s="78">
        <v>2.9999999999999997E-4</v>
      </c>
    </row>
    <row r="223" spans="2:15">
      <c r="B223" t="s">
        <v>1864</v>
      </c>
      <c r="C223" t="s">
        <v>1865</v>
      </c>
      <c r="D223" t="s">
        <v>123</v>
      </c>
      <c r="E223" t="s">
        <v>942</v>
      </c>
      <c r="F223" t="s">
        <v>1866</v>
      </c>
      <c r="G223" t="s">
        <v>1027</v>
      </c>
      <c r="H223" t="s">
        <v>110</v>
      </c>
      <c r="I223" s="77">
        <v>1905.63</v>
      </c>
      <c r="J223" s="77">
        <v>13066</v>
      </c>
      <c r="K223" s="77">
        <v>0</v>
      </c>
      <c r="L223" s="77">
        <v>1004.27471636772</v>
      </c>
      <c r="M223" s="78">
        <v>0</v>
      </c>
      <c r="N223" s="78">
        <v>2.5999999999999999E-3</v>
      </c>
      <c r="O223" s="78">
        <v>4.0000000000000002E-4</v>
      </c>
    </row>
    <row r="224" spans="2:15">
      <c r="B224" t="s">
        <v>1867</v>
      </c>
      <c r="C224" t="s">
        <v>1868</v>
      </c>
      <c r="D224" t="s">
        <v>1769</v>
      </c>
      <c r="E224" t="s">
        <v>942</v>
      </c>
      <c r="F224" t="s">
        <v>1869</v>
      </c>
      <c r="G224" t="s">
        <v>1027</v>
      </c>
      <c r="H224" t="s">
        <v>106</v>
      </c>
      <c r="I224" s="77">
        <v>2956.58</v>
      </c>
      <c r="J224" s="77">
        <v>21183</v>
      </c>
      <c r="K224" s="77">
        <v>0</v>
      </c>
      <c r="L224" s="77">
        <v>2312.2713244488</v>
      </c>
      <c r="M224" s="78">
        <v>0</v>
      </c>
      <c r="N224" s="78">
        <v>6.0000000000000001E-3</v>
      </c>
      <c r="O224" s="78">
        <v>8.9999999999999998E-4</v>
      </c>
    </row>
    <row r="225" spans="2:15">
      <c r="B225" t="s">
        <v>1870</v>
      </c>
      <c r="C225" t="s">
        <v>1871</v>
      </c>
      <c r="D225" t="s">
        <v>123</v>
      </c>
      <c r="E225" t="s">
        <v>942</v>
      </c>
      <c r="F225" t="s">
        <v>1872</v>
      </c>
      <c r="G225" t="s">
        <v>1027</v>
      </c>
      <c r="H225" t="s">
        <v>110</v>
      </c>
      <c r="I225" s="77">
        <v>3036.22</v>
      </c>
      <c r="J225" s="77">
        <v>9570</v>
      </c>
      <c r="K225" s="77">
        <v>0</v>
      </c>
      <c r="L225" s="77">
        <v>1171.9699288836</v>
      </c>
      <c r="M225" s="78">
        <v>0</v>
      </c>
      <c r="N225" s="78">
        <v>3.0000000000000001E-3</v>
      </c>
      <c r="O225" s="78">
        <v>4.0000000000000002E-4</v>
      </c>
    </row>
    <row r="226" spans="2:15">
      <c r="B226" t="s">
        <v>1873</v>
      </c>
      <c r="C226" t="s">
        <v>1874</v>
      </c>
      <c r="D226" t="s">
        <v>1769</v>
      </c>
      <c r="E226" t="s">
        <v>942</v>
      </c>
      <c r="F226" t="s">
        <v>1875</v>
      </c>
      <c r="G226" t="s">
        <v>1027</v>
      </c>
      <c r="H226" t="s">
        <v>106</v>
      </c>
      <c r="I226" s="77">
        <v>2787.35</v>
      </c>
      <c r="J226" s="77">
        <v>8922</v>
      </c>
      <c r="K226" s="77">
        <v>0</v>
      </c>
      <c r="L226" s="77">
        <v>918.15375896399996</v>
      </c>
      <c r="M226" s="78">
        <v>0</v>
      </c>
      <c r="N226" s="78">
        <v>2.3999999999999998E-3</v>
      </c>
      <c r="O226" s="78">
        <v>4.0000000000000002E-4</v>
      </c>
    </row>
    <row r="227" spans="2:15">
      <c r="B227" t="s">
        <v>1876</v>
      </c>
      <c r="C227" t="s">
        <v>1877</v>
      </c>
      <c r="D227" t="s">
        <v>1773</v>
      </c>
      <c r="E227" t="s">
        <v>942</v>
      </c>
      <c r="F227" t="s">
        <v>1878</v>
      </c>
      <c r="G227" t="s">
        <v>1027</v>
      </c>
      <c r="H227" t="s">
        <v>106</v>
      </c>
      <c r="I227" s="77">
        <v>4932.5</v>
      </c>
      <c r="J227" s="77">
        <v>1725</v>
      </c>
      <c r="K227" s="77">
        <v>0</v>
      </c>
      <c r="L227" s="77">
        <v>314.13612749999999</v>
      </c>
      <c r="M227" s="78">
        <v>0</v>
      </c>
      <c r="N227" s="78">
        <v>8.0000000000000004E-4</v>
      </c>
      <c r="O227" s="78">
        <v>1E-4</v>
      </c>
    </row>
    <row r="228" spans="2:15">
      <c r="B228" t="s">
        <v>1879</v>
      </c>
      <c r="C228" t="s">
        <v>1880</v>
      </c>
      <c r="D228" t="s">
        <v>1769</v>
      </c>
      <c r="E228" t="s">
        <v>942</v>
      </c>
      <c r="F228" t="s">
        <v>1881</v>
      </c>
      <c r="G228" t="s">
        <v>1027</v>
      </c>
      <c r="H228" t="s">
        <v>106</v>
      </c>
      <c r="I228" s="77">
        <v>3583.73</v>
      </c>
      <c r="J228" s="77">
        <v>9780</v>
      </c>
      <c r="K228" s="77">
        <v>0</v>
      </c>
      <c r="L228" s="77">
        <v>1294.0046274480001</v>
      </c>
      <c r="M228" s="78">
        <v>0</v>
      </c>
      <c r="N228" s="78">
        <v>3.3E-3</v>
      </c>
      <c r="O228" s="78">
        <v>5.0000000000000001E-4</v>
      </c>
    </row>
    <row r="229" spans="2:15">
      <c r="B229" t="s">
        <v>1882</v>
      </c>
      <c r="C229" t="s">
        <v>1883</v>
      </c>
      <c r="D229" t="s">
        <v>123</v>
      </c>
      <c r="E229" t="s">
        <v>942</v>
      </c>
      <c r="F229" t="s">
        <v>1884</v>
      </c>
      <c r="G229" t="s">
        <v>1027</v>
      </c>
      <c r="H229" t="s">
        <v>110</v>
      </c>
      <c r="I229" s="77">
        <v>6669.73</v>
      </c>
      <c r="J229" s="77">
        <v>10562</v>
      </c>
      <c r="K229" s="77">
        <v>0</v>
      </c>
      <c r="L229" s="77">
        <v>2841.3563902788401</v>
      </c>
      <c r="M229" s="78">
        <v>0</v>
      </c>
      <c r="N229" s="78">
        <v>7.3000000000000001E-3</v>
      </c>
      <c r="O229" s="78">
        <v>1.1000000000000001E-3</v>
      </c>
    </row>
    <row r="230" spans="2:15">
      <c r="B230" t="s">
        <v>1885</v>
      </c>
      <c r="C230" t="s">
        <v>1886</v>
      </c>
      <c r="D230" t="s">
        <v>1773</v>
      </c>
      <c r="E230" t="s">
        <v>942</v>
      </c>
      <c r="F230" t="s">
        <v>1887</v>
      </c>
      <c r="G230" t="s">
        <v>1045</v>
      </c>
      <c r="H230" t="s">
        <v>106</v>
      </c>
      <c r="I230" s="77">
        <v>0.7</v>
      </c>
      <c r="J230" s="77">
        <v>51226000</v>
      </c>
      <c r="K230" s="77">
        <v>0</v>
      </c>
      <c r="L230" s="77">
        <v>1323.884744</v>
      </c>
      <c r="M230" s="78">
        <v>0</v>
      </c>
      <c r="N230" s="78">
        <v>3.3999999999999998E-3</v>
      </c>
      <c r="O230" s="78">
        <v>5.0000000000000001E-4</v>
      </c>
    </row>
    <row r="231" spans="2:15">
      <c r="B231" t="s">
        <v>1888</v>
      </c>
      <c r="C231" t="s">
        <v>1889</v>
      </c>
      <c r="D231" t="s">
        <v>1769</v>
      </c>
      <c r="E231" t="s">
        <v>942</v>
      </c>
      <c r="F231" t="s">
        <v>1890</v>
      </c>
      <c r="G231" t="s">
        <v>1045</v>
      </c>
      <c r="H231" t="s">
        <v>106</v>
      </c>
      <c r="I231" s="77">
        <v>589.33000000000004</v>
      </c>
      <c r="J231" s="77">
        <v>68821</v>
      </c>
      <c r="K231" s="77">
        <v>0</v>
      </c>
      <c r="L231" s="77">
        <v>1497.4116950155999</v>
      </c>
      <c r="M231" s="78">
        <v>0</v>
      </c>
      <c r="N231" s="78">
        <v>3.8999999999999998E-3</v>
      </c>
      <c r="O231" s="78">
        <v>5.9999999999999995E-4</v>
      </c>
    </row>
    <row r="232" spans="2:15">
      <c r="B232" t="s">
        <v>1891</v>
      </c>
      <c r="C232" t="s">
        <v>1892</v>
      </c>
      <c r="D232" t="s">
        <v>1773</v>
      </c>
      <c r="E232" t="s">
        <v>942</v>
      </c>
      <c r="F232" t="s">
        <v>1893</v>
      </c>
      <c r="G232" t="s">
        <v>1045</v>
      </c>
      <c r="H232" t="s">
        <v>106</v>
      </c>
      <c r="I232" s="77">
        <v>9591.5</v>
      </c>
      <c r="J232" s="77">
        <v>1092</v>
      </c>
      <c r="K232" s="77">
        <v>0</v>
      </c>
      <c r="L232" s="77">
        <v>386.69705255999997</v>
      </c>
      <c r="M232" s="78">
        <v>8.0000000000000004E-4</v>
      </c>
      <c r="N232" s="78">
        <v>1E-3</v>
      </c>
      <c r="O232" s="78">
        <v>1E-4</v>
      </c>
    </row>
    <row r="233" spans="2:15">
      <c r="B233" t="s">
        <v>1894</v>
      </c>
      <c r="C233" t="s">
        <v>1895</v>
      </c>
      <c r="D233" t="s">
        <v>1769</v>
      </c>
      <c r="E233" t="s">
        <v>942</v>
      </c>
      <c r="F233" t="s">
        <v>1896</v>
      </c>
      <c r="G233" t="s">
        <v>1045</v>
      </c>
      <c r="H233" t="s">
        <v>106</v>
      </c>
      <c r="I233" s="77">
        <v>5466.89</v>
      </c>
      <c r="J233" s="77">
        <v>8524</v>
      </c>
      <c r="K233" s="77">
        <v>0</v>
      </c>
      <c r="L233" s="77">
        <v>1720.4635216912</v>
      </c>
      <c r="M233" s="78">
        <v>0</v>
      </c>
      <c r="N233" s="78">
        <v>4.4000000000000003E-3</v>
      </c>
      <c r="O233" s="78">
        <v>6.9999999999999999E-4</v>
      </c>
    </row>
    <row r="234" spans="2:15">
      <c r="B234" t="s">
        <v>1897</v>
      </c>
      <c r="C234" t="s">
        <v>1898</v>
      </c>
      <c r="D234" t="s">
        <v>123</v>
      </c>
      <c r="E234" t="s">
        <v>942</v>
      </c>
      <c r="F234" t="s">
        <v>1899</v>
      </c>
      <c r="G234" t="s">
        <v>1045</v>
      </c>
      <c r="H234" t="s">
        <v>120</v>
      </c>
      <c r="I234" s="77">
        <v>1257480.07</v>
      </c>
      <c r="J234" s="77">
        <v>100.50279999999989</v>
      </c>
      <c r="K234" s="77">
        <v>0</v>
      </c>
      <c r="L234" s="77">
        <v>3094.5472417385899</v>
      </c>
      <c r="M234" s="78">
        <v>1.9E-3</v>
      </c>
      <c r="N234" s="78">
        <v>8.0000000000000002E-3</v>
      </c>
      <c r="O234" s="78">
        <v>1.1999999999999999E-3</v>
      </c>
    </row>
    <row r="235" spans="2:15">
      <c r="B235" t="s">
        <v>1900</v>
      </c>
      <c r="C235" t="s">
        <v>1901</v>
      </c>
      <c r="D235" t="s">
        <v>1902</v>
      </c>
      <c r="E235" t="s">
        <v>942</v>
      </c>
      <c r="F235" t="s">
        <v>1337</v>
      </c>
      <c r="G235" t="s">
        <v>965</v>
      </c>
      <c r="H235" t="s">
        <v>113</v>
      </c>
      <c r="I235" s="77">
        <v>38061.879999999997</v>
      </c>
      <c r="J235" s="77">
        <v>1006</v>
      </c>
      <c r="K235" s="77">
        <v>42.24868</v>
      </c>
      <c r="L235" s="77">
        <v>1831.0543490477601</v>
      </c>
      <c r="M235" s="78">
        <v>2.0000000000000001E-4</v>
      </c>
      <c r="N235" s="78">
        <v>4.7000000000000002E-3</v>
      </c>
      <c r="O235" s="78">
        <v>6.9999999999999999E-4</v>
      </c>
    </row>
    <row r="236" spans="2:15">
      <c r="B236" t="s">
        <v>1903</v>
      </c>
      <c r="C236" t="s">
        <v>1904</v>
      </c>
      <c r="D236" t="s">
        <v>1773</v>
      </c>
      <c r="E236" t="s">
        <v>942</v>
      </c>
      <c r="F236" t="s">
        <v>1905</v>
      </c>
      <c r="G236" t="s">
        <v>1906</v>
      </c>
      <c r="H236" t="s">
        <v>106</v>
      </c>
      <c r="I236" s="77">
        <v>676.93</v>
      </c>
      <c r="J236" s="77">
        <v>53169</v>
      </c>
      <c r="K236" s="77">
        <v>0</v>
      </c>
      <c r="L236" s="77">
        <v>1328.8132379963999</v>
      </c>
      <c r="M236" s="78">
        <v>0</v>
      </c>
      <c r="N236" s="78">
        <v>3.3999999999999998E-3</v>
      </c>
      <c r="O236" s="78">
        <v>5.0000000000000001E-4</v>
      </c>
    </row>
    <row r="237" spans="2:15">
      <c r="B237" t="s">
        <v>1907</v>
      </c>
      <c r="C237" t="s">
        <v>1908</v>
      </c>
      <c r="D237" t="s">
        <v>1773</v>
      </c>
      <c r="E237" t="s">
        <v>942</v>
      </c>
      <c r="F237" t="s">
        <v>1909</v>
      </c>
      <c r="G237" t="s">
        <v>1781</v>
      </c>
      <c r="H237" t="s">
        <v>106</v>
      </c>
      <c r="I237" s="77">
        <v>19183</v>
      </c>
      <c r="J237" s="77">
        <v>128</v>
      </c>
      <c r="K237" s="77">
        <v>0</v>
      </c>
      <c r="L237" s="77">
        <v>90.654254080000001</v>
      </c>
      <c r="M237" s="78">
        <v>1E-4</v>
      </c>
      <c r="N237" s="78">
        <v>2.0000000000000001E-4</v>
      </c>
      <c r="O237" s="78">
        <v>0</v>
      </c>
    </row>
    <row r="238" spans="2:15">
      <c r="B238" t="s">
        <v>1910</v>
      </c>
      <c r="C238" t="s">
        <v>1911</v>
      </c>
      <c r="D238" t="s">
        <v>1773</v>
      </c>
      <c r="E238" t="s">
        <v>942</v>
      </c>
      <c r="F238" t="s">
        <v>1912</v>
      </c>
      <c r="G238" t="s">
        <v>1151</v>
      </c>
      <c r="H238" t="s">
        <v>106</v>
      </c>
      <c r="I238" s="77">
        <v>4428.63</v>
      </c>
      <c r="J238" s="77">
        <v>12001</v>
      </c>
      <c r="K238" s="77">
        <v>0</v>
      </c>
      <c r="L238" s="77">
        <v>1962.2237402195999</v>
      </c>
      <c r="M238" s="78">
        <v>0</v>
      </c>
      <c r="N238" s="78">
        <v>5.1000000000000004E-3</v>
      </c>
      <c r="O238" s="78">
        <v>8.0000000000000004E-4</v>
      </c>
    </row>
    <row r="239" spans="2:15">
      <c r="B239" t="s">
        <v>1913</v>
      </c>
      <c r="C239" t="s">
        <v>1914</v>
      </c>
      <c r="D239" t="s">
        <v>1769</v>
      </c>
      <c r="E239" t="s">
        <v>942</v>
      </c>
      <c r="F239" t="s">
        <v>1915</v>
      </c>
      <c r="G239" t="s">
        <v>1151</v>
      </c>
      <c r="H239" t="s">
        <v>106</v>
      </c>
      <c r="I239" s="77">
        <v>29381.02</v>
      </c>
      <c r="J239" s="77">
        <v>323</v>
      </c>
      <c r="K239" s="77">
        <v>0</v>
      </c>
      <c r="L239" s="77">
        <v>350.37336446320001</v>
      </c>
      <c r="M239" s="78">
        <v>1E-4</v>
      </c>
      <c r="N239" s="78">
        <v>8.9999999999999998E-4</v>
      </c>
      <c r="O239" s="78">
        <v>1E-4</v>
      </c>
    </row>
    <row r="240" spans="2:15">
      <c r="B240" t="s">
        <v>1916</v>
      </c>
      <c r="C240" t="s">
        <v>1917</v>
      </c>
      <c r="D240" t="s">
        <v>1773</v>
      </c>
      <c r="E240" t="s">
        <v>942</v>
      </c>
      <c r="F240" t="s">
        <v>1918</v>
      </c>
      <c r="G240" t="s">
        <v>1151</v>
      </c>
      <c r="H240" t="s">
        <v>106</v>
      </c>
      <c r="I240" s="77">
        <v>1572.86</v>
      </c>
      <c r="J240" s="77">
        <v>28153</v>
      </c>
      <c r="K240" s="77">
        <v>0</v>
      </c>
      <c r="L240" s="77">
        <v>1634.8444622536001</v>
      </c>
      <c r="M240" s="78">
        <v>0</v>
      </c>
      <c r="N240" s="78">
        <v>4.1999999999999997E-3</v>
      </c>
      <c r="O240" s="78">
        <v>5.9999999999999995E-4</v>
      </c>
    </row>
    <row r="241" spans="2:15">
      <c r="B241" t="s">
        <v>1919</v>
      </c>
      <c r="C241" t="s">
        <v>1920</v>
      </c>
      <c r="D241" t="s">
        <v>1769</v>
      </c>
      <c r="E241" t="s">
        <v>942</v>
      </c>
      <c r="F241" t="s">
        <v>1921</v>
      </c>
      <c r="G241" t="s">
        <v>1162</v>
      </c>
      <c r="H241" t="s">
        <v>106</v>
      </c>
      <c r="I241" s="77">
        <v>17789.25</v>
      </c>
      <c r="J241" s="77">
        <v>3612</v>
      </c>
      <c r="K241" s="77">
        <v>0</v>
      </c>
      <c r="L241" s="77">
        <v>2372.2861453199998</v>
      </c>
      <c r="M241" s="78">
        <v>0</v>
      </c>
      <c r="N241" s="78">
        <v>6.1000000000000004E-3</v>
      </c>
      <c r="O241" s="78">
        <v>8.9999999999999998E-4</v>
      </c>
    </row>
    <row r="242" spans="2:15">
      <c r="B242" t="s">
        <v>1922</v>
      </c>
      <c r="C242" t="s">
        <v>1923</v>
      </c>
      <c r="D242" t="s">
        <v>123</v>
      </c>
      <c r="E242" t="s">
        <v>942</v>
      </c>
      <c r="F242" t="s">
        <v>1924</v>
      </c>
      <c r="G242" t="s">
        <v>1021</v>
      </c>
      <c r="H242" t="s">
        <v>110</v>
      </c>
      <c r="I242" s="77">
        <v>183197.63</v>
      </c>
      <c r="J242" s="77">
        <v>107.2</v>
      </c>
      <c r="K242" s="77">
        <v>0</v>
      </c>
      <c r="L242" s="77">
        <v>792.11079194262402</v>
      </c>
      <c r="M242" s="78">
        <v>1E-4</v>
      </c>
      <c r="N242" s="78">
        <v>2E-3</v>
      </c>
      <c r="O242" s="78">
        <v>2.9999999999999997E-4</v>
      </c>
    </row>
    <row r="243" spans="2:15">
      <c r="B243" t="s">
        <v>1925</v>
      </c>
      <c r="C243" t="s">
        <v>1926</v>
      </c>
      <c r="D243" t="s">
        <v>1773</v>
      </c>
      <c r="E243" t="s">
        <v>942</v>
      </c>
      <c r="F243" t="s">
        <v>1927</v>
      </c>
      <c r="G243" t="s">
        <v>1791</v>
      </c>
      <c r="H243" t="s">
        <v>106</v>
      </c>
      <c r="I243" s="77">
        <v>1343.9</v>
      </c>
      <c r="J243" s="77">
        <v>12790</v>
      </c>
      <c r="K243" s="77">
        <v>0</v>
      </c>
      <c r="L243" s="77">
        <v>634.59871852000003</v>
      </c>
      <c r="M243" s="78">
        <v>0</v>
      </c>
      <c r="N243" s="78">
        <v>1.6000000000000001E-3</v>
      </c>
      <c r="O243" s="78">
        <v>2.0000000000000001E-4</v>
      </c>
    </row>
    <row r="244" spans="2:15">
      <c r="B244" t="s">
        <v>1928</v>
      </c>
      <c r="C244" t="s">
        <v>1929</v>
      </c>
      <c r="D244" t="s">
        <v>1769</v>
      </c>
      <c r="E244" t="s">
        <v>942</v>
      </c>
      <c r="F244" t="s">
        <v>1930</v>
      </c>
      <c r="G244" t="s">
        <v>1791</v>
      </c>
      <c r="H244" t="s">
        <v>106</v>
      </c>
      <c r="I244" s="77">
        <v>597.29</v>
      </c>
      <c r="J244" s="77">
        <v>30782</v>
      </c>
      <c r="K244" s="77">
        <v>0</v>
      </c>
      <c r="L244" s="77">
        <v>678.80302639759998</v>
      </c>
      <c r="M244" s="78">
        <v>0</v>
      </c>
      <c r="N244" s="78">
        <v>1.8E-3</v>
      </c>
      <c r="O244" s="78">
        <v>2.9999999999999997E-4</v>
      </c>
    </row>
    <row r="245" spans="2:15">
      <c r="B245" t="s">
        <v>1931</v>
      </c>
      <c r="C245" t="s">
        <v>1932</v>
      </c>
      <c r="D245" t="s">
        <v>1773</v>
      </c>
      <c r="E245" t="s">
        <v>942</v>
      </c>
      <c r="F245" t="s">
        <v>1933</v>
      </c>
      <c r="G245" t="s">
        <v>944</v>
      </c>
      <c r="H245" t="s">
        <v>106</v>
      </c>
      <c r="I245" s="77">
        <v>2638.03</v>
      </c>
      <c r="J245" s="77">
        <v>14423</v>
      </c>
      <c r="K245" s="77">
        <v>0</v>
      </c>
      <c r="L245" s="77">
        <v>1404.7434829947999</v>
      </c>
      <c r="M245" s="78">
        <v>0</v>
      </c>
      <c r="N245" s="78">
        <v>3.5999999999999999E-3</v>
      </c>
      <c r="O245" s="78">
        <v>5.0000000000000001E-4</v>
      </c>
    </row>
    <row r="246" spans="2:15">
      <c r="B246" t="s">
        <v>1934</v>
      </c>
      <c r="C246" t="s">
        <v>1935</v>
      </c>
      <c r="D246" t="s">
        <v>1936</v>
      </c>
      <c r="E246" t="s">
        <v>942</v>
      </c>
      <c r="F246" t="s">
        <v>1937</v>
      </c>
      <c r="G246" t="s">
        <v>944</v>
      </c>
      <c r="H246" t="s">
        <v>110</v>
      </c>
      <c r="I246" s="77">
        <v>1114.94</v>
      </c>
      <c r="J246" s="77">
        <v>66840</v>
      </c>
      <c r="K246" s="77">
        <v>0</v>
      </c>
      <c r="L246" s="77">
        <v>3005.7941289263999</v>
      </c>
      <c r="M246" s="78">
        <v>0</v>
      </c>
      <c r="N246" s="78">
        <v>7.7999999999999996E-3</v>
      </c>
      <c r="O246" s="78">
        <v>1.1999999999999999E-3</v>
      </c>
    </row>
    <row r="247" spans="2:15">
      <c r="B247" t="s">
        <v>1938</v>
      </c>
      <c r="C247" t="s">
        <v>1939</v>
      </c>
      <c r="D247" t="s">
        <v>1773</v>
      </c>
      <c r="E247" t="s">
        <v>942</v>
      </c>
      <c r="F247" t="s">
        <v>1940</v>
      </c>
      <c r="G247" t="s">
        <v>944</v>
      </c>
      <c r="H247" t="s">
        <v>106</v>
      </c>
      <c r="I247" s="77">
        <v>776.48</v>
      </c>
      <c r="J247" s="77">
        <v>86257</v>
      </c>
      <c r="K247" s="77">
        <v>13.21561</v>
      </c>
      <c r="L247" s="77">
        <v>2486.0003714912</v>
      </c>
      <c r="M247" s="78">
        <v>0</v>
      </c>
      <c r="N247" s="78">
        <v>6.4000000000000003E-3</v>
      </c>
      <c r="O247" s="78">
        <v>1E-3</v>
      </c>
    </row>
    <row r="248" spans="2:15">
      <c r="B248" t="s">
        <v>1941</v>
      </c>
      <c r="C248" t="s">
        <v>1942</v>
      </c>
      <c r="D248" t="s">
        <v>1773</v>
      </c>
      <c r="E248" t="s">
        <v>942</v>
      </c>
      <c r="F248" t="s">
        <v>1943</v>
      </c>
      <c r="G248" t="s">
        <v>944</v>
      </c>
      <c r="H248" t="s">
        <v>106</v>
      </c>
      <c r="I248" s="77">
        <v>666.97</v>
      </c>
      <c r="J248" s="77">
        <v>40822</v>
      </c>
      <c r="K248" s="77">
        <v>9.8710000000000006E-2</v>
      </c>
      <c r="L248" s="77">
        <v>1005.3213716328</v>
      </c>
      <c r="M248" s="78">
        <v>0</v>
      </c>
      <c r="N248" s="78">
        <v>2.5999999999999999E-3</v>
      </c>
      <c r="O248" s="78">
        <v>4.0000000000000002E-4</v>
      </c>
    </row>
    <row r="249" spans="2:15">
      <c r="B249" t="s">
        <v>1944</v>
      </c>
      <c r="C249" t="s">
        <v>1945</v>
      </c>
      <c r="D249" t="s">
        <v>1773</v>
      </c>
      <c r="E249" t="s">
        <v>942</v>
      </c>
      <c r="F249" t="s">
        <v>1946</v>
      </c>
      <c r="G249" t="s">
        <v>944</v>
      </c>
      <c r="H249" t="s">
        <v>106</v>
      </c>
      <c r="I249" s="77">
        <v>2687.8</v>
      </c>
      <c r="J249" s="77">
        <v>11806</v>
      </c>
      <c r="K249" s="77">
        <v>0</v>
      </c>
      <c r="L249" s="77">
        <v>1171.551598256</v>
      </c>
      <c r="M249" s="78">
        <v>0</v>
      </c>
      <c r="N249" s="78">
        <v>3.0000000000000001E-3</v>
      </c>
      <c r="O249" s="78">
        <v>4.0000000000000002E-4</v>
      </c>
    </row>
    <row r="250" spans="2:15">
      <c r="B250" t="s">
        <v>1947</v>
      </c>
      <c r="C250" t="s">
        <v>1948</v>
      </c>
      <c r="D250" t="s">
        <v>1769</v>
      </c>
      <c r="E250" t="s">
        <v>942</v>
      </c>
      <c r="F250" t="s">
        <v>1949</v>
      </c>
      <c r="G250" t="s">
        <v>944</v>
      </c>
      <c r="H250" t="s">
        <v>106</v>
      </c>
      <c r="I250" s="77">
        <v>5425.37</v>
      </c>
      <c r="J250" s="77">
        <v>10064</v>
      </c>
      <c r="K250" s="77">
        <v>0</v>
      </c>
      <c r="L250" s="77">
        <v>2015.8661022655999</v>
      </c>
      <c r="M250" s="78">
        <v>0</v>
      </c>
      <c r="N250" s="78">
        <v>5.1999999999999998E-3</v>
      </c>
      <c r="O250" s="78">
        <v>8.0000000000000004E-4</v>
      </c>
    </row>
    <row r="251" spans="2:15">
      <c r="B251" t="s">
        <v>1950</v>
      </c>
      <c r="C251" t="s">
        <v>1951</v>
      </c>
      <c r="D251" t="s">
        <v>1773</v>
      </c>
      <c r="E251" t="s">
        <v>942</v>
      </c>
      <c r="F251" t="s">
        <v>1952</v>
      </c>
      <c r="G251" t="s">
        <v>1101</v>
      </c>
      <c r="H251" t="s">
        <v>106</v>
      </c>
      <c r="I251" s="77">
        <v>994.64</v>
      </c>
      <c r="J251" s="77">
        <v>14399</v>
      </c>
      <c r="K251" s="77">
        <v>0</v>
      </c>
      <c r="L251" s="77">
        <v>528.76164461120004</v>
      </c>
      <c r="M251" s="78">
        <v>0</v>
      </c>
      <c r="N251" s="78">
        <v>1.4E-3</v>
      </c>
      <c r="O251" s="78">
        <v>2.0000000000000001E-4</v>
      </c>
    </row>
    <row r="252" spans="2:15">
      <c r="B252" t="s">
        <v>1953</v>
      </c>
      <c r="C252" t="s">
        <v>1954</v>
      </c>
      <c r="D252" t="s">
        <v>1769</v>
      </c>
      <c r="E252" t="s">
        <v>942</v>
      </c>
      <c r="F252" t="s">
        <v>1955</v>
      </c>
      <c r="G252" t="s">
        <v>1101</v>
      </c>
      <c r="H252" t="s">
        <v>106</v>
      </c>
      <c r="I252" s="77">
        <v>1742.09</v>
      </c>
      <c r="J252" s="77">
        <v>5099</v>
      </c>
      <c r="K252" s="77">
        <v>0</v>
      </c>
      <c r="L252" s="77">
        <v>327.95729231719997</v>
      </c>
      <c r="M252" s="78">
        <v>0</v>
      </c>
      <c r="N252" s="78">
        <v>8.0000000000000004E-4</v>
      </c>
      <c r="O252" s="78">
        <v>1E-4</v>
      </c>
    </row>
    <row r="253" spans="2:15">
      <c r="B253" t="s">
        <v>1956</v>
      </c>
      <c r="C253" t="s">
        <v>1957</v>
      </c>
      <c r="D253" t="s">
        <v>1773</v>
      </c>
      <c r="E253" t="s">
        <v>942</v>
      </c>
      <c r="F253" t="s">
        <v>1958</v>
      </c>
      <c r="G253" t="s">
        <v>1101</v>
      </c>
      <c r="H253" t="s">
        <v>106</v>
      </c>
      <c r="I253" s="77">
        <v>1728.87</v>
      </c>
      <c r="J253" s="77">
        <v>7509</v>
      </c>
      <c r="K253" s="77">
        <v>0</v>
      </c>
      <c r="L253" s="77">
        <v>479.29857192359998</v>
      </c>
      <c r="M253" s="78">
        <v>0</v>
      </c>
      <c r="N253" s="78">
        <v>1.1999999999999999E-3</v>
      </c>
      <c r="O253" s="78">
        <v>2.0000000000000001E-4</v>
      </c>
    </row>
    <row r="254" spans="2:15">
      <c r="B254" t="s">
        <v>1959</v>
      </c>
      <c r="C254" t="s">
        <v>1960</v>
      </c>
      <c r="D254" t="s">
        <v>1769</v>
      </c>
      <c r="E254" t="s">
        <v>942</v>
      </c>
      <c r="F254" t="s">
        <v>1961</v>
      </c>
      <c r="G254" t="s">
        <v>1101</v>
      </c>
      <c r="H254" t="s">
        <v>106</v>
      </c>
      <c r="I254" s="77">
        <v>945.71</v>
      </c>
      <c r="J254" s="77">
        <v>38767</v>
      </c>
      <c r="K254" s="77">
        <v>0</v>
      </c>
      <c r="L254" s="77">
        <v>1353.5735769244</v>
      </c>
      <c r="M254" s="78">
        <v>0</v>
      </c>
      <c r="N254" s="78">
        <v>3.5000000000000001E-3</v>
      </c>
      <c r="O254" s="78">
        <v>5.0000000000000001E-4</v>
      </c>
    </row>
    <row r="255" spans="2:15">
      <c r="B255" t="s">
        <v>1962</v>
      </c>
      <c r="C255" t="s">
        <v>1963</v>
      </c>
      <c r="D255" t="s">
        <v>1773</v>
      </c>
      <c r="E255" t="s">
        <v>942</v>
      </c>
      <c r="F255" t="s">
        <v>1964</v>
      </c>
      <c r="G255" t="s">
        <v>1101</v>
      </c>
      <c r="H255" t="s">
        <v>106</v>
      </c>
      <c r="I255" s="77">
        <v>1612.68</v>
      </c>
      <c r="J255" s="77">
        <v>33505</v>
      </c>
      <c r="K255" s="77">
        <v>0</v>
      </c>
      <c r="L255" s="77">
        <v>1994.8925783279999</v>
      </c>
      <c r="M255" s="78">
        <v>0</v>
      </c>
      <c r="N255" s="78">
        <v>5.1999999999999998E-3</v>
      </c>
      <c r="O255" s="78">
        <v>8.0000000000000004E-4</v>
      </c>
    </row>
    <row r="256" spans="2:15">
      <c r="B256" t="s">
        <v>1965</v>
      </c>
      <c r="C256" t="s">
        <v>1966</v>
      </c>
      <c r="D256" t="s">
        <v>1773</v>
      </c>
      <c r="E256" t="s">
        <v>942</v>
      </c>
      <c r="F256" t="s">
        <v>1967</v>
      </c>
      <c r="G256" t="s">
        <v>1101</v>
      </c>
      <c r="H256" t="s">
        <v>106</v>
      </c>
      <c r="I256" s="77">
        <v>1831.98</v>
      </c>
      <c r="J256" s="77">
        <v>25333</v>
      </c>
      <c r="K256" s="77">
        <v>0</v>
      </c>
      <c r="L256" s="77">
        <v>1713.4405616327999</v>
      </c>
      <c r="M256" s="78">
        <v>0</v>
      </c>
      <c r="N256" s="78">
        <v>4.4000000000000003E-3</v>
      </c>
      <c r="O256" s="78">
        <v>6.9999999999999999E-4</v>
      </c>
    </row>
    <row r="257" spans="2:15">
      <c r="B257" t="s">
        <v>1968</v>
      </c>
      <c r="C257" t="s">
        <v>1969</v>
      </c>
      <c r="D257" t="s">
        <v>1773</v>
      </c>
      <c r="E257" t="s">
        <v>942</v>
      </c>
      <c r="F257" t="s">
        <v>1970</v>
      </c>
      <c r="G257" t="s">
        <v>1101</v>
      </c>
      <c r="H257" t="s">
        <v>106</v>
      </c>
      <c r="I257" s="77">
        <v>6646.91</v>
      </c>
      <c r="J257" s="77">
        <v>1486</v>
      </c>
      <c r="K257" s="77">
        <v>0</v>
      </c>
      <c r="L257" s="77">
        <v>364.67022095919998</v>
      </c>
      <c r="M257" s="78">
        <v>0</v>
      </c>
      <c r="N257" s="78">
        <v>8.9999999999999998E-4</v>
      </c>
      <c r="O257" s="78">
        <v>1E-4</v>
      </c>
    </row>
    <row r="258" spans="2:15">
      <c r="B258" t="s">
        <v>1971</v>
      </c>
      <c r="C258" t="s">
        <v>1972</v>
      </c>
      <c r="D258" t="s">
        <v>1769</v>
      </c>
      <c r="E258" t="s">
        <v>942</v>
      </c>
      <c r="F258" t="s">
        <v>1973</v>
      </c>
      <c r="G258" t="s">
        <v>1101</v>
      </c>
      <c r="H258" t="s">
        <v>106</v>
      </c>
      <c r="I258" s="77">
        <v>1543</v>
      </c>
      <c r="J258" s="77">
        <v>23432</v>
      </c>
      <c r="K258" s="77">
        <v>0</v>
      </c>
      <c r="L258" s="77">
        <v>1334.8638659200001</v>
      </c>
      <c r="M258" s="78">
        <v>0</v>
      </c>
      <c r="N258" s="78">
        <v>3.3999999999999998E-3</v>
      </c>
      <c r="O258" s="78">
        <v>5.0000000000000001E-4</v>
      </c>
    </row>
    <row r="259" spans="2:15">
      <c r="B259" t="s">
        <v>1974</v>
      </c>
      <c r="C259" t="s">
        <v>1975</v>
      </c>
      <c r="D259" t="s">
        <v>1769</v>
      </c>
      <c r="E259" t="s">
        <v>942</v>
      </c>
      <c r="F259" t="s">
        <v>1976</v>
      </c>
      <c r="G259" t="s">
        <v>1038</v>
      </c>
      <c r="H259" t="s">
        <v>106</v>
      </c>
      <c r="I259" s="77">
        <v>1095.03</v>
      </c>
      <c r="J259" s="77">
        <v>7615</v>
      </c>
      <c r="K259" s="77">
        <v>0</v>
      </c>
      <c r="L259" s="77">
        <v>307.86308537399998</v>
      </c>
      <c r="M259" s="78">
        <v>0</v>
      </c>
      <c r="N259" s="78">
        <v>8.0000000000000004E-4</v>
      </c>
      <c r="O259" s="78">
        <v>1E-4</v>
      </c>
    </row>
    <row r="260" spans="2:15">
      <c r="B260" t="s">
        <v>1977</v>
      </c>
      <c r="C260" t="s">
        <v>1978</v>
      </c>
      <c r="D260" t="s">
        <v>1769</v>
      </c>
      <c r="E260" t="s">
        <v>942</v>
      </c>
      <c r="F260" t="s">
        <v>1979</v>
      </c>
      <c r="G260" t="s">
        <v>1038</v>
      </c>
      <c r="H260" t="s">
        <v>106</v>
      </c>
      <c r="I260" s="77">
        <v>2239.83</v>
      </c>
      <c r="J260" s="77">
        <v>3614</v>
      </c>
      <c r="K260" s="77">
        <v>0</v>
      </c>
      <c r="L260" s="77">
        <v>298.85800829039999</v>
      </c>
      <c r="M260" s="78">
        <v>0</v>
      </c>
      <c r="N260" s="78">
        <v>8.0000000000000004E-4</v>
      </c>
      <c r="O260" s="78">
        <v>1E-4</v>
      </c>
    </row>
    <row r="261" spans="2:15">
      <c r="B261" t="s">
        <v>1980</v>
      </c>
      <c r="C261" t="s">
        <v>1981</v>
      </c>
      <c r="D261" t="s">
        <v>123</v>
      </c>
      <c r="E261" t="s">
        <v>942</v>
      </c>
      <c r="F261" t="s">
        <v>1982</v>
      </c>
      <c r="G261" t="s">
        <v>1038</v>
      </c>
      <c r="H261" t="s">
        <v>106</v>
      </c>
      <c r="I261" s="77">
        <v>364.35</v>
      </c>
      <c r="J261" s="77">
        <v>138300</v>
      </c>
      <c r="K261" s="77">
        <v>0</v>
      </c>
      <c r="L261" s="77">
        <v>1860.3842165999999</v>
      </c>
      <c r="M261" s="78">
        <v>0</v>
      </c>
      <c r="N261" s="78">
        <v>4.7999999999999996E-3</v>
      </c>
      <c r="O261" s="78">
        <v>6.9999999999999999E-4</v>
      </c>
    </row>
    <row r="262" spans="2:15">
      <c r="B262" t="s">
        <v>1983</v>
      </c>
      <c r="C262" t="s">
        <v>1984</v>
      </c>
      <c r="D262" t="s">
        <v>1769</v>
      </c>
      <c r="E262" t="s">
        <v>942</v>
      </c>
      <c r="F262" t="s">
        <v>1985</v>
      </c>
      <c r="G262" t="s">
        <v>123</v>
      </c>
      <c r="H262" t="s">
        <v>106</v>
      </c>
      <c r="I262" s="77">
        <v>856.11</v>
      </c>
      <c r="J262" s="77">
        <v>9645</v>
      </c>
      <c r="K262" s="77">
        <v>0</v>
      </c>
      <c r="L262" s="77">
        <v>304.85512067399998</v>
      </c>
      <c r="M262" s="78">
        <v>0</v>
      </c>
      <c r="N262" s="78">
        <v>8.0000000000000004E-4</v>
      </c>
      <c r="O262" s="78">
        <v>1E-4</v>
      </c>
    </row>
    <row r="263" spans="2:15">
      <c r="B263" t="s">
        <v>1986</v>
      </c>
      <c r="C263" t="s">
        <v>1987</v>
      </c>
      <c r="D263" t="s">
        <v>123</v>
      </c>
      <c r="E263" t="s">
        <v>942</v>
      </c>
      <c r="F263" t="s">
        <v>1988</v>
      </c>
      <c r="G263" t="s">
        <v>1550</v>
      </c>
      <c r="H263" t="s">
        <v>110</v>
      </c>
      <c r="I263" s="77">
        <v>1732.14</v>
      </c>
      <c r="J263" s="77">
        <v>14226</v>
      </c>
      <c r="K263" s="77">
        <v>0</v>
      </c>
      <c r="L263" s="77">
        <v>993.88718109575996</v>
      </c>
      <c r="M263" s="78">
        <v>0</v>
      </c>
      <c r="N263" s="78">
        <v>2.5999999999999999E-3</v>
      </c>
      <c r="O263" s="78">
        <v>4.0000000000000002E-4</v>
      </c>
    </row>
    <row r="264" spans="2:15">
      <c r="B264" t="s">
        <v>237</v>
      </c>
      <c r="E264" s="16"/>
      <c r="F264" s="16"/>
      <c r="G264" s="16"/>
    </row>
    <row r="265" spans="2:15">
      <c r="B265" t="s">
        <v>337</v>
      </c>
      <c r="E265" s="16"/>
      <c r="F265" s="16"/>
      <c r="G265" s="16"/>
    </row>
    <row r="266" spans="2:15">
      <c r="B266" t="s">
        <v>338</v>
      </c>
      <c r="E266" s="16"/>
      <c r="F266" s="16"/>
      <c r="G266" s="16"/>
    </row>
    <row r="267" spans="2:15">
      <c r="B267" t="s">
        <v>339</v>
      </c>
      <c r="E267" s="16"/>
      <c r="F267" s="16"/>
      <c r="G267" s="16"/>
    </row>
    <row r="268" spans="2:15">
      <c r="B268" t="s">
        <v>340</v>
      </c>
      <c r="E268" s="16"/>
      <c r="F268" s="16"/>
      <c r="G268" s="16"/>
    </row>
    <row r="269" spans="2:15">
      <c r="E269" s="16"/>
      <c r="F269" s="16"/>
      <c r="G269" s="16"/>
    </row>
    <row r="270" spans="2:15">
      <c r="E270" s="16"/>
      <c r="F270" s="16"/>
      <c r="G270" s="16"/>
    </row>
    <row r="271" spans="2:15">
      <c r="B271" s="16"/>
      <c r="E271" s="16"/>
      <c r="F271" s="16"/>
      <c r="G271" s="16"/>
    </row>
    <row r="272" spans="2:15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A1:XFD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s="87">
        <v>45106</v>
      </c>
      <c r="E1" s="16"/>
      <c r="F1" s="16"/>
      <c r="G1" s="16"/>
    </row>
    <row r="2" spans="2:63">
      <c r="B2" s="2" t="s">
        <v>1</v>
      </c>
      <c r="C2" s="12" t="s">
        <v>3909</v>
      </c>
      <c r="E2" s="16"/>
      <c r="F2" s="16"/>
      <c r="G2" s="16"/>
    </row>
    <row r="3" spans="2:63">
      <c r="B3" s="2" t="s">
        <v>2</v>
      </c>
      <c r="C3" s="26" t="s">
        <v>3910</v>
      </c>
      <c r="E3" s="16"/>
      <c r="F3" s="16"/>
      <c r="G3" s="16"/>
    </row>
    <row r="4" spans="2:63">
      <c r="B4" s="2" t="s">
        <v>3</v>
      </c>
      <c r="C4" s="88" t="s">
        <v>197</v>
      </c>
      <c r="E4" s="16"/>
      <c r="F4" s="16"/>
      <c r="G4" s="16"/>
    </row>
    <row r="6" spans="2:63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7"/>
      <c r="BK6" s="19"/>
    </row>
    <row r="7" spans="2:63" ht="26.25" customHeight="1">
      <c r="B7" s="115" t="s">
        <v>194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5341691.95</v>
      </c>
      <c r="I11" s="7"/>
      <c r="J11" s="75">
        <v>0</v>
      </c>
      <c r="K11" s="75">
        <v>316959.86723248352</v>
      </c>
      <c r="L11" s="7"/>
      <c r="M11" s="76">
        <v>1</v>
      </c>
      <c r="N11" s="76">
        <v>0.1215</v>
      </c>
      <c r="O11" s="35"/>
      <c r="BH11" s="16"/>
      <c r="BI11" s="19"/>
      <c r="BK11" s="16"/>
    </row>
    <row r="12" spans="2:63">
      <c r="B12" s="79" t="s">
        <v>205</v>
      </c>
      <c r="D12" s="16"/>
      <c r="E12" s="16"/>
      <c r="F12" s="16"/>
      <c r="G12" s="16"/>
      <c r="H12" s="81">
        <v>2482836.2599999998</v>
      </c>
      <c r="J12" s="81">
        <v>0</v>
      </c>
      <c r="K12" s="81">
        <v>73724.389754251999</v>
      </c>
      <c r="M12" s="80">
        <v>0.2326</v>
      </c>
      <c r="N12" s="80">
        <v>2.8299999999999999E-2</v>
      </c>
    </row>
    <row r="13" spans="2:63">
      <c r="B13" s="79" t="s">
        <v>1989</v>
      </c>
      <c r="D13" s="16"/>
      <c r="E13" s="16"/>
      <c r="F13" s="16"/>
      <c r="G13" s="16"/>
      <c r="H13" s="81">
        <v>2282099.2799999998</v>
      </c>
      <c r="J13" s="81">
        <v>0</v>
      </c>
      <c r="K13" s="81">
        <v>71812.137308300007</v>
      </c>
      <c r="M13" s="80">
        <v>0.2266</v>
      </c>
      <c r="N13" s="80">
        <v>2.75E-2</v>
      </c>
    </row>
    <row r="14" spans="2:63">
      <c r="B14" t="s">
        <v>1990</v>
      </c>
      <c r="C14" t="s">
        <v>1991</v>
      </c>
      <c r="D14" t="s">
        <v>100</v>
      </c>
      <c r="E14" t="s">
        <v>1992</v>
      </c>
      <c r="F14" t="s">
        <v>1993</v>
      </c>
      <c r="G14" t="s">
        <v>102</v>
      </c>
      <c r="H14" s="77">
        <v>527982</v>
      </c>
      <c r="I14" s="77">
        <v>1775</v>
      </c>
      <c r="J14" s="77">
        <v>0</v>
      </c>
      <c r="K14" s="77">
        <v>9371.6805000000004</v>
      </c>
      <c r="L14" s="78">
        <v>1.47E-2</v>
      </c>
      <c r="M14" s="78">
        <v>2.9600000000000001E-2</v>
      </c>
      <c r="N14" s="78">
        <v>3.5999999999999999E-3</v>
      </c>
    </row>
    <row r="15" spans="2:63">
      <c r="B15" t="s">
        <v>1994</v>
      </c>
      <c r="C15" t="s">
        <v>1995</v>
      </c>
      <c r="D15" t="s">
        <v>100</v>
      </c>
      <c r="E15" t="s">
        <v>1992</v>
      </c>
      <c r="F15" t="s">
        <v>1993</v>
      </c>
      <c r="G15" t="s">
        <v>102</v>
      </c>
      <c r="H15" s="77">
        <v>173690.31</v>
      </c>
      <c r="I15" s="77">
        <v>3159</v>
      </c>
      <c r="J15" s="77">
        <v>0</v>
      </c>
      <c r="K15" s="77">
        <v>5486.8768928999998</v>
      </c>
      <c r="L15" s="78">
        <v>2.5999999999999999E-3</v>
      </c>
      <c r="M15" s="78">
        <v>1.7299999999999999E-2</v>
      </c>
      <c r="N15" s="78">
        <v>2.0999999999999999E-3</v>
      </c>
    </row>
    <row r="16" spans="2:63">
      <c r="B16" t="s">
        <v>1996</v>
      </c>
      <c r="C16" t="s">
        <v>1997</v>
      </c>
      <c r="D16" t="s">
        <v>100</v>
      </c>
      <c r="E16" t="s">
        <v>1992</v>
      </c>
      <c r="F16" t="s">
        <v>1993</v>
      </c>
      <c r="G16" t="s">
        <v>102</v>
      </c>
      <c r="H16" s="77">
        <v>339423.97</v>
      </c>
      <c r="I16" s="77">
        <v>1753</v>
      </c>
      <c r="J16" s="77">
        <v>0</v>
      </c>
      <c r="K16" s="77">
        <v>5950.1021940999999</v>
      </c>
      <c r="L16" s="78">
        <v>3.5000000000000001E-3</v>
      </c>
      <c r="M16" s="78">
        <v>1.8800000000000001E-2</v>
      </c>
      <c r="N16" s="78">
        <v>2.3E-3</v>
      </c>
    </row>
    <row r="17" spans="2:14">
      <c r="B17" t="s">
        <v>1998</v>
      </c>
      <c r="C17" t="s">
        <v>1999</v>
      </c>
      <c r="D17" t="s">
        <v>100</v>
      </c>
      <c r="E17" t="s">
        <v>2000</v>
      </c>
      <c r="F17" t="s">
        <v>1993</v>
      </c>
      <c r="G17" t="s">
        <v>102</v>
      </c>
      <c r="H17" s="77">
        <v>277264</v>
      </c>
      <c r="I17" s="77">
        <v>1763</v>
      </c>
      <c r="J17" s="77">
        <v>0</v>
      </c>
      <c r="K17" s="77">
        <v>4888.1643199999999</v>
      </c>
      <c r="L17" s="78">
        <v>4.7000000000000002E-3</v>
      </c>
      <c r="M17" s="78">
        <v>1.54E-2</v>
      </c>
      <c r="N17" s="78">
        <v>1.9E-3</v>
      </c>
    </row>
    <row r="18" spans="2:14">
      <c r="B18" t="s">
        <v>2001</v>
      </c>
      <c r="C18" t="s">
        <v>2002</v>
      </c>
      <c r="D18" t="s">
        <v>100</v>
      </c>
      <c r="E18" t="s">
        <v>2000</v>
      </c>
      <c r="F18" t="s">
        <v>1993</v>
      </c>
      <c r="G18" t="s">
        <v>102</v>
      </c>
      <c r="H18" s="77">
        <v>329074.74</v>
      </c>
      <c r="I18" s="77">
        <v>3100</v>
      </c>
      <c r="J18" s="77">
        <v>0</v>
      </c>
      <c r="K18" s="77">
        <v>10201.316940000001</v>
      </c>
      <c r="L18" s="78">
        <v>2.2000000000000001E-3</v>
      </c>
      <c r="M18" s="78">
        <v>3.2199999999999999E-2</v>
      </c>
      <c r="N18" s="78">
        <v>3.8999999999999998E-3</v>
      </c>
    </row>
    <row r="19" spans="2:14">
      <c r="B19" t="s">
        <v>2003</v>
      </c>
      <c r="C19" t="s">
        <v>2004</v>
      </c>
      <c r="D19" t="s">
        <v>100</v>
      </c>
      <c r="E19" t="s">
        <v>2000</v>
      </c>
      <c r="F19" t="s">
        <v>1993</v>
      </c>
      <c r="G19" t="s">
        <v>102</v>
      </c>
      <c r="H19" s="77">
        <v>331856.27</v>
      </c>
      <c r="I19" s="77">
        <v>1757</v>
      </c>
      <c r="J19" s="77">
        <v>0</v>
      </c>
      <c r="K19" s="77">
        <v>5830.7146639000002</v>
      </c>
      <c r="L19" s="78">
        <v>1.8E-3</v>
      </c>
      <c r="M19" s="78">
        <v>1.84E-2</v>
      </c>
      <c r="N19" s="78">
        <v>2.2000000000000001E-3</v>
      </c>
    </row>
    <row r="20" spans="2:14">
      <c r="B20" t="s">
        <v>2005</v>
      </c>
      <c r="C20" t="s">
        <v>2006</v>
      </c>
      <c r="D20" t="s">
        <v>100</v>
      </c>
      <c r="E20" t="s">
        <v>2000</v>
      </c>
      <c r="F20" t="s">
        <v>1993</v>
      </c>
      <c r="G20" t="s">
        <v>102</v>
      </c>
      <c r="H20" s="77">
        <v>79297.740000000005</v>
      </c>
      <c r="I20" s="77">
        <v>1732</v>
      </c>
      <c r="J20" s="77">
        <v>0</v>
      </c>
      <c r="K20" s="77">
        <v>1373.4368568</v>
      </c>
      <c r="L20" s="78">
        <v>8.9999999999999998E-4</v>
      </c>
      <c r="M20" s="78">
        <v>4.3E-3</v>
      </c>
      <c r="N20" s="78">
        <v>5.0000000000000001E-4</v>
      </c>
    </row>
    <row r="21" spans="2:14">
      <c r="B21" t="s">
        <v>2007</v>
      </c>
      <c r="C21" t="s">
        <v>2008</v>
      </c>
      <c r="D21" t="s">
        <v>100</v>
      </c>
      <c r="E21" t="s">
        <v>2009</v>
      </c>
      <c r="F21" t="s">
        <v>1993</v>
      </c>
      <c r="G21" t="s">
        <v>102</v>
      </c>
      <c r="H21" s="77">
        <v>79174.39</v>
      </c>
      <c r="I21" s="77">
        <v>3114</v>
      </c>
      <c r="J21" s="77">
        <v>0</v>
      </c>
      <c r="K21" s="77">
        <v>2465.4905045999999</v>
      </c>
      <c r="L21" s="78">
        <v>8.9999999999999998E-4</v>
      </c>
      <c r="M21" s="78">
        <v>7.7999999999999996E-3</v>
      </c>
      <c r="N21" s="78">
        <v>8.9999999999999998E-4</v>
      </c>
    </row>
    <row r="22" spans="2:14">
      <c r="B22" t="s">
        <v>2010</v>
      </c>
      <c r="C22" t="s">
        <v>2011</v>
      </c>
      <c r="D22" t="s">
        <v>100</v>
      </c>
      <c r="E22" t="s">
        <v>2012</v>
      </c>
      <c r="F22" t="s">
        <v>1993</v>
      </c>
      <c r="G22" t="s">
        <v>102</v>
      </c>
      <c r="H22" s="77">
        <v>11474.6</v>
      </c>
      <c r="I22" s="77">
        <v>30560</v>
      </c>
      <c r="J22" s="77">
        <v>0</v>
      </c>
      <c r="K22" s="77">
        <v>3506.6377600000001</v>
      </c>
      <c r="L22" s="78">
        <v>1.5E-3</v>
      </c>
      <c r="M22" s="78">
        <v>1.11E-2</v>
      </c>
      <c r="N22" s="78">
        <v>1.2999999999999999E-3</v>
      </c>
    </row>
    <row r="23" spans="2:14">
      <c r="B23" t="s">
        <v>2013</v>
      </c>
      <c r="C23" t="s">
        <v>2014</v>
      </c>
      <c r="D23" t="s">
        <v>100</v>
      </c>
      <c r="E23" t="s">
        <v>2012</v>
      </c>
      <c r="F23" t="s">
        <v>1993</v>
      </c>
      <c r="G23" t="s">
        <v>102</v>
      </c>
      <c r="H23" s="77">
        <v>34169.72</v>
      </c>
      <c r="I23" s="77">
        <v>17510</v>
      </c>
      <c r="J23" s="77">
        <v>0</v>
      </c>
      <c r="K23" s="77">
        <v>5983.117972</v>
      </c>
      <c r="L23" s="78">
        <v>1.1000000000000001E-3</v>
      </c>
      <c r="M23" s="78">
        <v>1.89E-2</v>
      </c>
      <c r="N23" s="78">
        <v>2.3E-3</v>
      </c>
    </row>
    <row r="24" spans="2:14">
      <c r="B24" t="s">
        <v>2015</v>
      </c>
      <c r="C24" t="s">
        <v>2016</v>
      </c>
      <c r="D24" t="s">
        <v>100</v>
      </c>
      <c r="E24" t="s">
        <v>2012</v>
      </c>
      <c r="F24" t="s">
        <v>1993</v>
      </c>
      <c r="G24" t="s">
        <v>102</v>
      </c>
      <c r="H24" s="77">
        <v>8510.5400000000009</v>
      </c>
      <c r="I24" s="77">
        <v>17260</v>
      </c>
      <c r="J24" s="77">
        <v>0</v>
      </c>
      <c r="K24" s="77">
        <v>1468.919204</v>
      </c>
      <c r="L24" s="78">
        <v>1.1999999999999999E-3</v>
      </c>
      <c r="M24" s="78">
        <v>4.5999999999999999E-3</v>
      </c>
      <c r="N24" s="78">
        <v>5.9999999999999995E-4</v>
      </c>
    </row>
    <row r="25" spans="2:14">
      <c r="B25" t="s">
        <v>2017</v>
      </c>
      <c r="C25" t="s">
        <v>2018</v>
      </c>
      <c r="D25" t="s">
        <v>100</v>
      </c>
      <c r="E25" t="s">
        <v>2012</v>
      </c>
      <c r="F25" t="s">
        <v>1993</v>
      </c>
      <c r="G25" t="s">
        <v>102</v>
      </c>
      <c r="H25" s="77">
        <v>90181</v>
      </c>
      <c r="I25" s="77">
        <v>16950</v>
      </c>
      <c r="J25" s="77">
        <v>0</v>
      </c>
      <c r="K25" s="77">
        <v>15285.6795</v>
      </c>
      <c r="L25" s="78">
        <v>7.7000000000000002E-3</v>
      </c>
      <c r="M25" s="78">
        <v>4.82E-2</v>
      </c>
      <c r="N25" s="78">
        <v>5.8999999999999999E-3</v>
      </c>
    </row>
    <row r="26" spans="2:14">
      <c r="B26" s="79" t="s">
        <v>2019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213</v>
      </c>
      <c r="C27" t="s">
        <v>213</v>
      </c>
      <c r="D27" s="16"/>
      <c r="E27" s="16"/>
      <c r="F27" t="s">
        <v>213</v>
      </c>
      <c r="G27" t="s">
        <v>213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2020</v>
      </c>
      <c r="D28" s="16"/>
      <c r="E28" s="16"/>
      <c r="F28" s="16"/>
      <c r="G28" s="16"/>
      <c r="H28" s="81">
        <v>200736.98</v>
      </c>
      <c r="J28" s="81">
        <v>0</v>
      </c>
      <c r="K28" s="81">
        <v>1912.252445952</v>
      </c>
      <c r="M28" s="80">
        <v>6.0000000000000001E-3</v>
      </c>
      <c r="N28" s="80">
        <v>6.9999999999999999E-4</v>
      </c>
    </row>
    <row r="29" spans="2:14">
      <c r="B29" t="s">
        <v>2021</v>
      </c>
      <c r="C29" t="s">
        <v>2022</v>
      </c>
      <c r="D29" t="s">
        <v>100</v>
      </c>
      <c r="E29" t="s">
        <v>1992</v>
      </c>
      <c r="F29" t="s">
        <v>2023</v>
      </c>
      <c r="G29" t="s">
        <v>102</v>
      </c>
      <c r="H29" s="77">
        <v>163524.82</v>
      </c>
      <c r="I29" s="77">
        <v>359.86</v>
      </c>
      <c r="J29" s="77">
        <v>0</v>
      </c>
      <c r="K29" s="77">
        <v>588.46041725199996</v>
      </c>
      <c r="L29" s="78">
        <v>2.3999999999999998E-3</v>
      </c>
      <c r="M29" s="78">
        <v>1.9E-3</v>
      </c>
      <c r="N29" s="78">
        <v>2.0000000000000001E-4</v>
      </c>
    </row>
    <row r="30" spans="2:14">
      <c r="B30" t="s">
        <v>2024</v>
      </c>
      <c r="C30" t="s">
        <v>2025</v>
      </c>
      <c r="D30" t="s">
        <v>100</v>
      </c>
      <c r="E30" t="s">
        <v>1992</v>
      </c>
      <c r="F30" t="s">
        <v>2023</v>
      </c>
      <c r="G30" t="s">
        <v>102</v>
      </c>
      <c r="H30" s="77">
        <v>603.20000000000005</v>
      </c>
      <c r="I30" s="77">
        <v>345.2</v>
      </c>
      <c r="J30" s="77">
        <v>0</v>
      </c>
      <c r="K30" s="77">
        <v>2.0822463999999998</v>
      </c>
      <c r="L30" s="78">
        <v>0</v>
      </c>
      <c r="M30" s="78">
        <v>0</v>
      </c>
      <c r="N30" s="78">
        <v>0</v>
      </c>
    </row>
    <row r="31" spans="2:14">
      <c r="B31" t="s">
        <v>2026</v>
      </c>
      <c r="C31" t="s">
        <v>2027</v>
      </c>
      <c r="D31" t="s">
        <v>100</v>
      </c>
      <c r="E31" t="s">
        <v>2000</v>
      </c>
      <c r="F31" t="s">
        <v>2023</v>
      </c>
      <c r="G31" t="s">
        <v>102</v>
      </c>
      <c r="H31" s="77">
        <v>17170.11</v>
      </c>
      <c r="I31" s="77">
        <v>3613</v>
      </c>
      <c r="J31" s="77">
        <v>0</v>
      </c>
      <c r="K31" s="77">
        <v>620.35607430000005</v>
      </c>
      <c r="L31" s="78">
        <v>1.6999999999999999E-3</v>
      </c>
      <c r="M31" s="78">
        <v>2E-3</v>
      </c>
      <c r="N31" s="78">
        <v>2.0000000000000001E-4</v>
      </c>
    </row>
    <row r="32" spans="2:14">
      <c r="B32" t="s">
        <v>2028</v>
      </c>
      <c r="C32" t="s">
        <v>2029</v>
      </c>
      <c r="D32" t="s">
        <v>100</v>
      </c>
      <c r="E32" t="s">
        <v>2012</v>
      </c>
      <c r="F32" t="s">
        <v>2023</v>
      </c>
      <c r="G32" t="s">
        <v>102</v>
      </c>
      <c r="H32" s="77">
        <v>19438.849999999999</v>
      </c>
      <c r="I32" s="77">
        <v>3608</v>
      </c>
      <c r="J32" s="77">
        <v>0</v>
      </c>
      <c r="K32" s="77">
        <v>701.35370799999998</v>
      </c>
      <c r="L32" s="78">
        <v>3.0999999999999999E-3</v>
      </c>
      <c r="M32" s="78">
        <v>2.2000000000000001E-3</v>
      </c>
      <c r="N32" s="78">
        <v>2.9999999999999997E-4</v>
      </c>
    </row>
    <row r="33" spans="2:14">
      <c r="B33" s="79" t="s">
        <v>2030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213</v>
      </c>
      <c r="C34" t="s">
        <v>213</v>
      </c>
      <c r="D34" s="16"/>
      <c r="E34" s="16"/>
      <c r="F34" t="s">
        <v>213</v>
      </c>
      <c r="G34" t="s">
        <v>213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939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213</v>
      </c>
      <c r="C36" t="s">
        <v>213</v>
      </c>
      <c r="D36" s="16"/>
      <c r="E36" s="16"/>
      <c r="F36" t="s">
        <v>213</v>
      </c>
      <c r="G36" t="s">
        <v>213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2031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213</v>
      </c>
      <c r="C38" t="s">
        <v>213</v>
      </c>
      <c r="D38" s="16"/>
      <c r="E38" s="16"/>
      <c r="F38" t="s">
        <v>213</v>
      </c>
      <c r="G38" t="s">
        <v>213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235</v>
      </c>
      <c r="D39" s="16"/>
      <c r="E39" s="16"/>
      <c r="F39" s="16"/>
      <c r="G39" s="16"/>
      <c r="H39" s="81">
        <v>2858855.69</v>
      </c>
      <c r="J39" s="81">
        <v>0</v>
      </c>
      <c r="K39" s="81">
        <v>243235.47747823151</v>
      </c>
      <c r="M39" s="80">
        <v>0.76739999999999997</v>
      </c>
      <c r="N39" s="80">
        <v>9.3299999999999994E-2</v>
      </c>
    </row>
    <row r="40" spans="2:14">
      <c r="B40" s="79" t="s">
        <v>2032</v>
      </c>
      <c r="D40" s="16"/>
      <c r="E40" s="16"/>
      <c r="F40" s="16"/>
      <c r="G40" s="16"/>
      <c r="H40" s="81">
        <v>2846255.25</v>
      </c>
      <c r="J40" s="81">
        <v>0</v>
      </c>
      <c r="K40" s="81">
        <v>239073.72452025072</v>
      </c>
      <c r="M40" s="80">
        <v>0.75429999999999997</v>
      </c>
      <c r="N40" s="80">
        <v>9.1700000000000004E-2</v>
      </c>
    </row>
    <row r="41" spans="2:14">
      <c r="B41" t="s">
        <v>2033</v>
      </c>
      <c r="C41" t="s">
        <v>2034</v>
      </c>
      <c r="D41" t="s">
        <v>1902</v>
      </c>
      <c r="E41" t="s">
        <v>2035</v>
      </c>
      <c r="F41" t="s">
        <v>1993</v>
      </c>
      <c r="G41" t="s">
        <v>106</v>
      </c>
      <c r="H41" s="77">
        <v>93077.52</v>
      </c>
      <c r="I41" s="77">
        <v>995</v>
      </c>
      <c r="J41" s="77">
        <v>0</v>
      </c>
      <c r="K41" s="77">
        <v>3419.239928208</v>
      </c>
      <c r="L41" s="78">
        <v>4.0000000000000002E-4</v>
      </c>
      <c r="M41" s="78">
        <v>1.0800000000000001E-2</v>
      </c>
      <c r="N41" s="78">
        <v>1.2999999999999999E-3</v>
      </c>
    </row>
    <row r="42" spans="2:14">
      <c r="B42" t="s">
        <v>2036</v>
      </c>
      <c r="C42" t="s">
        <v>2037</v>
      </c>
      <c r="D42" t="s">
        <v>123</v>
      </c>
      <c r="E42" t="s">
        <v>2038</v>
      </c>
      <c r="F42" t="s">
        <v>1993</v>
      </c>
      <c r="G42" t="s">
        <v>106</v>
      </c>
      <c r="H42" s="77">
        <v>67771</v>
      </c>
      <c r="I42" s="77">
        <v>6301</v>
      </c>
      <c r="J42" s="77">
        <v>0</v>
      </c>
      <c r="K42" s="77">
        <v>15765.765621320001</v>
      </c>
      <c r="L42" s="78">
        <v>1.5E-3</v>
      </c>
      <c r="M42" s="78">
        <v>4.9700000000000001E-2</v>
      </c>
      <c r="N42" s="78">
        <v>6.0000000000000001E-3</v>
      </c>
    </row>
    <row r="43" spans="2:14">
      <c r="B43" t="s">
        <v>2039</v>
      </c>
      <c r="C43" t="s">
        <v>2040</v>
      </c>
      <c r="D43" t="s">
        <v>1769</v>
      </c>
      <c r="E43" t="s">
        <v>2041</v>
      </c>
      <c r="F43" t="s">
        <v>1993</v>
      </c>
      <c r="G43" t="s">
        <v>106</v>
      </c>
      <c r="H43" s="77">
        <v>7167.47</v>
      </c>
      <c r="I43" s="77">
        <v>6472</v>
      </c>
      <c r="J43" s="77">
        <v>0</v>
      </c>
      <c r="K43" s="77">
        <v>1712.6400068128</v>
      </c>
      <c r="L43" s="78">
        <v>0</v>
      </c>
      <c r="M43" s="78">
        <v>5.4000000000000003E-3</v>
      </c>
      <c r="N43" s="78">
        <v>6.9999999999999999E-4</v>
      </c>
    </row>
    <row r="44" spans="2:14">
      <c r="B44" t="s">
        <v>2042</v>
      </c>
      <c r="C44" t="s">
        <v>2043</v>
      </c>
      <c r="D44" t="s">
        <v>1902</v>
      </c>
      <c r="E44" t="s">
        <v>1890</v>
      </c>
      <c r="F44" t="s">
        <v>1993</v>
      </c>
      <c r="G44" t="s">
        <v>106</v>
      </c>
      <c r="H44" s="77">
        <v>105720.14</v>
      </c>
      <c r="I44" s="77">
        <v>442.7</v>
      </c>
      <c r="J44" s="77">
        <v>0</v>
      </c>
      <c r="K44" s="77">
        <v>1727.9411367077601</v>
      </c>
      <c r="L44" s="78">
        <v>2.0000000000000001E-4</v>
      </c>
      <c r="M44" s="78">
        <v>5.4999999999999997E-3</v>
      </c>
      <c r="N44" s="78">
        <v>6.9999999999999999E-4</v>
      </c>
    </row>
    <row r="45" spans="2:14">
      <c r="B45" t="s">
        <v>2044</v>
      </c>
      <c r="C45" t="s">
        <v>2045</v>
      </c>
      <c r="D45" t="s">
        <v>1902</v>
      </c>
      <c r="E45" t="s">
        <v>1890</v>
      </c>
      <c r="F45" t="s">
        <v>1993</v>
      </c>
      <c r="G45" t="s">
        <v>106</v>
      </c>
      <c r="H45" s="77">
        <v>510043.41</v>
      </c>
      <c r="I45" s="77">
        <v>782.80000000000211</v>
      </c>
      <c r="J45" s="77">
        <v>0</v>
      </c>
      <c r="K45" s="77">
        <v>14740.752351368201</v>
      </c>
      <c r="L45" s="78">
        <v>5.9999999999999995E-4</v>
      </c>
      <c r="M45" s="78">
        <v>4.65E-2</v>
      </c>
      <c r="N45" s="78">
        <v>5.7000000000000002E-3</v>
      </c>
    </row>
    <row r="46" spans="2:14">
      <c r="B46" t="s">
        <v>2046</v>
      </c>
      <c r="C46" t="s">
        <v>2047</v>
      </c>
      <c r="D46" t="s">
        <v>2048</v>
      </c>
      <c r="E46" t="s">
        <v>1890</v>
      </c>
      <c r="F46" t="s">
        <v>1993</v>
      </c>
      <c r="G46" t="s">
        <v>203</v>
      </c>
      <c r="H46" s="77">
        <v>123770.77</v>
      </c>
      <c r="I46" s="77">
        <v>1925.6517999999965</v>
      </c>
      <c r="J46" s="77">
        <v>0</v>
      </c>
      <c r="K46" s="77">
        <v>1120.4335477841</v>
      </c>
      <c r="L46" s="78">
        <v>5.0000000000000001E-4</v>
      </c>
      <c r="M46" s="78">
        <v>3.5000000000000001E-3</v>
      </c>
      <c r="N46" s="78">
        <v>4.0000000000000002E-4</v>
      </c>
    </row>
    <row r="47" spans="2:14">
      <c r="B47" t="s">
        <v>2049</v>
      </c>
      <c r="C47" t="s">
        <v>2050</v>
      </c>
      <c r="D47" t="s">
        <v>123</v>
      </c>
      <c r="E47" t="s">
        <v>1890</v>
      </c>
      <c r="F47" t="s">
        <v>1993</v>
      </c>
      <c r="G47" t="s">
        <v>110</v>
      </c>
      <c r="H47" s="77">
        <v>180674.31</v>
      </c>
      <c r="I47" s="77">
        <v>2866.4999999999986</v>
      </c>
      <c r="J47" s="77">
        <v>0</v>
      </c>
      <c r="K47" s="77">
        <v>20889.095956411398</v>
      </c>
      <c r="L47" s="78">
        <v>6.9999999999999999E-4</v>
      </c>
      <c r="M47" s="78">
        <v>6.59E-2</v>
      </c>
      <c r="N47" s="78">
        <v>8.0000000000000002E-3</v>
      </c>
    </row>
    <row r="48" spans="2:14">
      <c r="B48" t="s">
        <v>2051</v>
      </c>
      <c r="C48" t="s">
        <v>2052</v>
      </c>
      <c r="D48" t="s">
        <v>123</v>
      </c>
      <c r="E48" t="s">
        <v>1890</v>
      </c>
      <c r="F48" t="s">
        <v>1993</v>
      </c>
      <c r="G48" t="s">
        <v>106</v>
      </c>
      <c r="H48" s="77">
        <v>17040.45</v>
      </c>
      <c r="I48" s="77">
        <v>3758</v>
      </c>
      <c r="J48" s="77">
        <v>0</v>
      </c>
      <c r="K48" s="77">
        <v>2364.2833698119998</v>
      </c>
      <c r="L48" s="78">
        <v>2.9999999999999997E-4</v>
      </c>
      <c r="M48" s="78">
        <v>7.4999999999999997E-3</v>
      </c>
      <c r="N48" s="78">
        <v>8.9999999999999998E-4</v>
      </c>
    </row>
    <row r="49" spans="2:14">
      <c r="B49" t="s">
        <v>2053</v>
      </c>
      <c r="C49" t="s">
        <v>2054</v>
      </c>
      <c r="D49" t="s">
        <v>1902</v>
      </c>
      <c r="E49" t="s">
        <v>1890</v>
      </c>
      <c r="F49" t="s">
        <v>1993</v>
      </c>
      <c r="G49" t="s">
        <v>106</v>
      </c>
      <c r="H49" s="77">
        <v>162415.64000000001</v>
      </c>
      <c r="I49" s="77">
        <v>481.2</v>
      </c>
      <c r="J49" s="77">
        <v>0</v>
      </c>
      <c r="K49" s="77">
        <v>2885.46066833856</v>
      </c>
      <c r="L49" s="78">
        <v>1.5E-3</v>
      </c>
      <c r="M49" s="78">
        <v>9.1000000000000004E-3</v>
      </c>
      <c r="N49" s="78">
        <v>1.1000000000000001E-3</v>
      </c>
    </row>
    <row r="50" spans="2:14">
      <c r="B50" t="s">
        <v>2055</v>
      </c>
      <c r="C50" t="s">
        <v>2056</v>
      </c>
      <c r="D50" t="s">
        <v>1902</v>
      </c>
      <c r="E50" t="s">
        <v>1890</v>
      </c>
      <c r="F50" t="s">
        <v>1993</v>
      </c>
      <c r="G50" t="s">
        <v>106</v>
      </c>
      <c r="H50" s="77">
        <v>18973.88</v>
      </c>
      <c r="I50" s="77">
        <v>3849.75</v>
      </c>
      <c r="J50" s="77">
        <v>0</v>
      </c>
      <c r="K50" s="77">
        <v>2696.8101220476001</v>
      </c>
      <c r="L50" s="78">
        <v>2.0000000000000001E-4</v>
      </c>
      <c r="M50" s="78">
        <v>8.5000000000000006E-3</v>
      </c>
      <c r="N50" s="78">
        <v>1E-3</v>
      </c>
    </row>
    <row r="51" spans="2:14">
      <c r="B51" t="s">
        <v>2057</v>
      </c>
      <c r="C51" t="s">
        <v>2058</v>
      </c>
      <c r="D51" t="s">
        <v>123</v>
      </c>
      <c r="E51" t="s">
        <v>1890</v>
      </c>
      <c r="F51" t="s">
        <v>1993</v>
      </c>
      <c r="G51" t="s">
        <v>110</v>
      </c>
      <c r="H51" s="77">
        <v>144344.82</v>
      </c>
      <c r="I51" s="77">
        <v>650.5</v>
      </c>
      <c r="J51" s="77">
        <v>0</v>
      </c>
      <c r="K51" s="77">
        <v>3787.2135824069401</v>
      </c>
      <c r="L51" s="78">
        <v>6.9999999999999999E-4</v>
      </c>
      <c r="M51" s="78">
        <v>1.1900000000000001E-2</v>
      </c>
      <c r="N51" s="78">
        <v>1.5E-3</v>
      </c>
    </row>
    <row r="52" spans="2:14">
      <c r="B52" t="s">
        <v>2059</v>
      </c>
      <c r="C52" t="s">
        <v>2060</v>
      </c>
      <c r="D52" t="s">
        <v>1902</v>
      </c>
      <c r="E52" t="s">
        <v>1890</v>
      </c>
      <c r="F52" t="s">
        <v>1993</v>
      </c>
      <c r="G52" t="s">
        <v>106</v>
      </c>
      <c r="H52" s="77">
        <v>233291.12</v>
      </c>
      <c r="I52" s="77">
        <v>1016</v>
      </c>
      <c r="J52" s="77">
        <v>0</v>
      </c>
      <c r="K52" s="77">
        <v>8750.9178808064007</v>
      </c>
      <c r="L52" s="78">
        <v>1E-3</v>
      </c>
      <c r="M52" s="78">
        <v>2.76E-2</v>
      </c>
      <c r="N52" s="78">
        <v>3.3999999999999998E-3</v>
      </c>
    </row>
    <row r="53" spans="2:14">
      <c r="B53" t="s">
        <v>2061</v>
      </c>
      <c r="C53" t="s">
        <v>2062</v>
      </c>
      <c r="D53" t="s">
        <v>1769</v>
      </c>
      <c r="E53" t="s">
        <v>1890</v>
      </c>
      <c r="F53" t="s">
        <v>1993</v>
      </c>
      <c r="G53" t="s">
        <v>106</v>
      </c>
      <c r="H53" s="77">
        <v>7668.08</v>
      </c>
      <c r="I53" s="77">
        <v>34200</v>
      </c>
      <c r="J53" s="77">
        <v>0</v>
      </c>
      <c r="K53" s="77">
        <v>9682.2085651199995</v>
      </c>
      <c r="L53" s="78">
        <v>4.0000000000000002E-4</v>
      </c>
      <c r="M53" s="78">
        <v>3.0499999999999999E-2</v>
      </c>
      <c r="N53" s="78">
        <v>3.7000000000000002E-3</v>
      </c>
    </row>
    <row r="54" spans="2:14">
      <c r="B54" t="s">
        <v>2063</v>
      </c>
      <c r="C54" t="s">
        <v>2064</v>
      </c>
      <c r="D54" t="s">
        <v>123</v>
      </c>
      <c r="E54" t="s">
        <v>1890</v>
      </c>
      <c r="F54" t="s">
        <v>1993</v>
      </c>
      <c r="G54" t="s">
        <v>106</v>
      </c>
      <c r="H54" s="77">
        <v>50299.61</v>
      </c>
      <c r="I54" s="77">
        <v>707.75</v>
      </c>
      <c r="J54" s="77">
        <v>0</v>
      </c>
      <c r="K54" s="77">
        <v>1314.3353482493001</v>
      </c>
      <c r="L54" s="78">
        <v>1E-4</v>
      </c>
      <c r="M54" s="78">
        <v>4.1000000000000003E-3</v>
      </c>
      <c r="N54" s="78">
        <v>5.0000000000000001E-4</v>
      </c>
    </row>
    <row r="55" spans="2:14">
      <c r="B55" t="s">
        <v>2065</v>
      </c>
      <c r="C55" t="s">
        <v>2066</v>
      </c>
      <c r="D55" t="s">
        <v>123</v>
      </c>
      <c r="E55" t="s">
        <v>1890</v>
      </c>
      <c r="F55" t="s">
        <v>1993</v>
      </c>
      <c r="G55" t="s">
        <v>110</v>
      </c>
      <c r="H55" s="77">
        <v>3892.33</v>
      </c>
      <c r="I55" s="77">
        <v>7368</v>
      </c>
      <c r="J55" s="77">
        <v>0</v>
      </c>
      <c r="K55" s="77">
        <v>1156.7261792049601</v>
      </c>
      <c r="L55" s="78">
        <v>1.1000000000000001E-3</v>
      </c>
      <c r="M55" s="78">
        <v>3.5999999999999999E-3</v>
      </c>
      <c r="N55" s="78">
        <v>4.0000000000000002E-4</v>
      </c>
    </row>
    <row r="56" spans="2:14">
      <c r="B56" t="s">
        <v>2067</v>
      </c>
      <c r="C56" t="s">
        <v>2068</v>
      </c>
      <c r="D56" t="s">
        <v>1769</v>
      </c>
      <c r="E56" t="s">
        <v>2069</v>
      </c>
      <c r="F56" t="s">
        <v>1993</v>
      </c>
      <c r="G56" t="s">
        <v>106</v>
      </c>
      <c r="H56" s="77">
        <v>47455.33</v>
      </c>
      <c r="I56" s="77">
        <v>6443</v>
      </c>
      <c r="J56" s="77">
        <v>0</v>
      </c>
      <c r="K56" s="77">
        <v>11288.4631987348</v>
      </c>
      <c r="L56" s="78">
        <v>2.0000000000000001E-4</v>
      </c>
      <c r="M56" s="78">
        <v>3.56E-2</v>
      </c>
      <c r="N56" s="78">
        <v>4.3E-3</v>
      </c>
    </row>
    <row r="57" spans="2:14">
      <c r="B57" t="s">
        <v>2070</v>
      </c>
      <c r="C57" t="s">
        <v>2071</v>
      </c>
      <c r="D57" t="s">
        <v>1769</v>
      </c>
      <c r="E57" t="s">
        <v>2072</v>
      </c>
      <c r="F57" t="s">
        <v>1993</v>
      </c>
      <c r="G57" t="s">
        <v>106</v>
      </c>
      <c r="H57" s="77">
        <v>16849.14</v>
      </c>
      <c r="I57" s="77">
        <v>7353</v>
      </c>
      <c r="J57" s="77">
        <v>0</v>
      </c>
      <c r="K57" s="77">
        <v>4574.0825394264002</v>
      </c>
      <c r="L57" s="78">
        <v>1E-4</v>
      </c>
      <c r="M57" s="78">
        <v>1.44E-2</v>
      </c>
      <c r="N57" s="78">
        <v>1.8E-3</v>
      </c>
    </row>
    <row r="58" spans="2:14">
      <c r="B58" t="s">
        <v>2073</v>
      </c>
      <c r="C58" t="s">
        <v>2074</v>
      </c>
      <c r="D58" t="s">
        <v>123</v>
      </c>
      <c r="E58" t="s">
        <v>2075</v>
      </c>
      <c r="F58" t="s">
        <v>1993</v>
      </c>
      <c r="G58" t="s">
        <v>116</v>
      </c>
      <c r="H58" s="77">
        <v>62849.67</v>
      </c>
      <c r="I58" s="77">
        <v>4966.4100000000017</v>
      </c>
      <c r="J58" s="77">
        <v>0</v>
      </c>
      <c r="K58" s="77">
        <v>8690.5247460972205</v>
      </c>
      <c r="L58" s="78">
        <v>8.9999999999999998E-4</v>
      </c>
      <c r="M58" s="78">
        <v>2.7400000000000001E-2</v>
      </c>
      <c r="N58" s="78">
        <v>3.3E-3</v>
      </c>
    </row>
    <row r="59" spans="2:14">
      <c r="B59" t="s">
        <v>2076</v>
      </c>
      <c r="C59" t="s">
        <v>2077</v>
      </c>
      <c r="D59" t="s">
        <v>1773</v>
      </c>
      <c r="E59" t="s">
        <v>2078</v>
      </c>
      <c r="F59" t="s">
        <v>1993</v>
      </c>
      <c r="G59" t="s">
        <v>106</v>
      </c>
      <c r="H59" s="77">
        <v>17560.29</v>
      </c>
      <c r="I59" s="77">
        <v>2414</v>
      </c>
      <c r="J59" s="77">
        <v>0</v>
      </c>
      <c r="K59" s="77">
        <v>1565.0587390152</v>
      </c>
      <c r="L59" s="78">
        <v>5.9999999999999995E-4</v>
      </c>
      <c r="M59" s="78">
        <v>4.8999999999999998E-3</v>
      </c>
      <c r="N59" s="78">
        <v>5.9999999999999995E-4</v>
      </c>
    </row>
    <row r="60" spans="2:14">
      <c r="B60" t="s">
        <v>2079</v>
      </c>
      <c r="C60" t="s">
        <v>2080</v>
      </c>
      <c r="D60" t="s">
        <v>123</v>
      </c>
      <c r="E60" t="s">
        <v>2081</v>
      </c>
      <c r="F60" t="s">
        <v>1993</v>
      </c>
      <c r="G60" t="s">
        <v>106</v>
      </c>
      <c r="H60" s="77">
        <v>13190.13</v>
      </c>
      <c r="I60" s="77">
        <v>4608.5</v>
      </c>
      <c r="J60" s="77">
        <v>0</v>
      </c>
      <c r="K60" s="77">
        <v>2244.2454847566</v>
      </c>
      <c r="L60" s="78">
        <v>1.4E-3</v>
      </c>
      <c r="M60" s="78">
        <v>7.1000000000000004E-3</v>
      </c>
      <c r="N60" s="78">
        <v>8.9999999999999998E-4</v>
      </c>
    </row>
    <row r="61" spans="2:14">
      <c r="B61" t="s">
        <v>2082</v>
      </c>
      <c r="C61" t="s">
        <v>2083</v>
      </c>
      <c r="D61" t="s">
        <v>1769</v>
      </c>
      <c r="E61" t="s">
        <v>2081</v>
      </c>
      <c r="F61" t="s">
        <v>1993</v>
      </c>
      <c r="G61" t="s">
        <v>106</v>
      </c>
      <c r="H61" s="77">
        <v>37270.83</v>
      </c>
      <c r="I61" s="77">
        <v>5945.5</v>
      </c>
      <c r="J61" s="77">
        <v>0</v>
      </c>
      <c r="K61" s="77">
        <v>8181.2401337237998</v>
      </c>
      <c r="L61" s="78">
        <v>1.1000000000000001E-3</v>
      </c>
      <c r="M61" s="78">
        <v>2.58E-2</v>
      </c>
      <c r="N61" s="78">
        <v>3.0999999999999999E-3</v>
      </c>
    </row>
    <row r="62" spans="2:14">
      <c r="B62" t="s">
        <v>2084</v>
      </c>
      <c r="C62" t="s">
        <v>2085</v>
      </c>
      <c r="D62" t="s">
        <v>123</v>
      </c>
      <c r="E62" t="s">
        <v>2086</v>
      </c>
      <c r="F62" t="s">
        <v>1993</v>
      </c>
      <c r="G62" t="s">
        <v>110</v>
      </c>
      <c r="H62" s="77">
        <v>39285.870000000003</v>
      </c>
      <c r="I62" s="77">
        <v>20572.999999999975</v>
      </c>
      <c r="J62" s="77">
        <v>0</v>
      </c>
      <c r="K62" s="77">
        <v>32599.076360372299</v>
      </c>
      <c r="L62" s="78">
        <v>1.4E-3</v>
      </c>
      <c r="M62" s="78">
        <v>0.1028</v>
      </c>
      <c r="N62" s="78">
        <v>1.2500000000000001E-2</v>
      </c>
    </row>
    <row r="63" spans="2:14">
      <c r="B63" t="s">
        <v>2087</v>
      </c>
      <c r="C63" t="s">
        <v>2088</v>
      </c>
      <c r="D63" t="s">
        <v>123</v>
      </c>
      <c r="E63" t="s">
        <v>2086</v>
      </c>
      <c r="F63" t="s">
        <v>1993</v>
      </c>
      <c r="G63" t="s">
        <v>110</v>
      </c>
      <c r="H63" s="77">
        <v>4543.4399999999996</v>
      </c>
      <c r="I63" s="77">
        <v>5294</v>
      </c>
      <c r="J63" s="77">
        <v>0</v>
      </c>
      <c r="K63" s="77">
        <v>970.15254683423996</v>
      </c>
      <c r="L63" s="78">
        <v>8.0000000000000004E-4</v>
      </c>
      <c r="M63" s="78">
        <v>3.0999999999999999E-3</v>
      </c>
      <c r="N63" s="78">
        <v>4.0000000000000002E-4</v>
      </c>
    </row>
    <row r="64" spans="2:14">
      <c r="B64" t="s">
        <v>2089</v>
      </c>
      <c r="C64" t="s">
        <v>2090</v>
      </c>
      <c r="D64" t="s">
        <v>123</v>
      </c>
      <c r="E64" t="s">
        <v>2086</v>
      </c>
      <c r="F64" t="s">
        <v>1993</v>
      </c>
      <c r="G64" t="s">
        <v>110</v>
      </c>
      <c r="H64" s="77">
        <v>19859.86</v>
      </c>
      <c r="I64" s="77">
        <v>8213.2999999999975</v>
      </c>
      <c r="J64" s="77">
        <v>0</v>
      </c>
      <c r="K64" s="77">
        <v>6579.0799315580898</v>
      </c>
      <c r="L64" s="78">
        <v>3.7000000000000002E-3</v>
      </c>
      <c r="M64" s="78">
        <v>2.0799999999999999E-2</v>
      </c>
      <c r="N64" s="78">
        <v>2.5000000000000001E-3</v>
      </c>
    </row>
    <row r="65" spans="2:14">
      <c r="B65" t="s">
        <v>2091</v>
      </c>
      <c r="C65" t="s">
        <v>2092</v>
      </c>
      <c r="D65" t="s">
        <v>123</v>
      </c>
      <c r="E65" t="s">
        <v>2086</v>
      </c>
      <c r="F65" t="s">
        <v>1993</v>
      </c>
      <c r="G65" t="s">
        <v>110</v>
      </c>
      <c r="H65" s="77">
        <v>31025.17</v>
      </c>
      <c r="I65" s="77">
        <v>2296.799999999997</v>
      </c>
      <c r="J65" s="77">
        <v>0</v>
      </c>
      <c r="K65" s="77">
        <v>2874.1447941322999</v>
      </c>
      <c r="L65" s="78">
        <v>1.1000000000000001E-3</v>
      </c>
      <c r="M65" s="78">
        <v>9.1000000000000004E-3</v>
      </c>
      <c r="N65" s="78">
        <v>1.1000000000000001E-3</v>
      </c>
    </row>
    <row r="66" spans="2:14">
      <c r="B66" t="s">
        <v>2093</v>
      </c>
      <c r="C66" t="s">
        <v>2094</v>
      </c>
      <c r="D66" t="s">
        <v>2095</v>
      </c>
      <c r="E66" t="s">
        <v>2096</v>
      </c>
      <c r="F66" t="s">
        <v>1993</v>
      </c>
      <c r="G66" t="s">
        <v>200</v>
      </c>
      <c r="H66" s="77">
        <v>167587.91</v>
      </c>
      <c r="I66" s="77">
        <v>242800.00000000047</v>
      </c>
      <c r="J66" s="77">
        <v>0</v>
      </c>
      <c r="K66" s="77">
        <v>10417.1351077335</v>
      </c>
      <c r="L66" s="78">
        <v>0</v>
      </c>
      <c r="M66" s="78">
        <v>3.2899999999999999E-2</v>
      </c>
      <c r="N66" s="78">
        <v>4.0000000000000001E-3</v>
      </c>
    </row>
    <row r="67" spans="2:14">
      <c r="B67" t="s">
        <v>2097</v>
      </c>
      <c r="C67" t="s">
        <v>2098</v>
      </c>
      <c r="D67" t="s">
        <v>2095</v>
      </c>
      <c r="E67" t="s">
        <v>2096</v>
      </c>
      <c r="F67" t="s">
        <v>1993</v>
      </c>
      <c r="G67" t="s">
        <v>200</v>
      </c>
      <c r="H67" s="77">
        <v>457921.49</v>
      </c>
      <c r="I67" s="77">
        <v>23310.000000000007</v>
      </c>
      <c r="J67" s="77">
        <v>0</v>
      </c>
      <c r="K67" s="77">
        <v>2732.6891240657201</v>
      </c>
      <c r="L67" s="78">
        <v>1.2999999999999999E-3</v>
      </c>
      <c r="M67" s="78">
        <v>8.6E-3</v>
      </c>
      <c r="N67" s="78">
        <v>1E-3</v>
      </c>
    </row>
    <row r="68" spans="2:14">
      <c r="B68" t="s">
        <v>2099</v>
      </c>
      <c r="C68" t="s">
        <v>2100</v>
      </c>
      <c r="D68" t="s">
        <v>123</v>
      </c>
      <c r="E68" t="s">
        <v>2101</v>
      </c>
      <c r="F68" t="s">
        <v>1993</v>
      </c>
      <c r="G68" t="s">
        <v>110</v>
      </c>
      <c r="H68" s="77">
        <v>2351.83</v>
      </c>
      <c r="I68" s="77">
        <v>17464</v>
      </c>
      <c r="J68" s="77">
        <v>0</v>
      </c>
      <c r="K68" s="77">
        <v>1656.61253274608</v>
      </c>
      <c r="L68" s="78">
        <v>4.0000000000000002E-4</v>
      </c>
      <c r="M68" s="78">
        <v>5.1999999999999998E-3</v>
      </c>
      <c r="N68" s="78">
        <v>5.9999999999999995E-4</v>
      </c>
    </row>
    <row r="69" spans="2:14">
      <c r="B69" t="s">
        <v>2102</v>
      </c>
      <c r="C69" t="s">
        <v>2103</v>
      </c>
      <c r="D69" t="s">
        <v>1769</v>
      </c>
      <c r="E69" t="s">
        <v>2104</v>
      </c>
      <c r="F69" t="s">
        <v>1993</v>
      </c>
      <c r="G69" t="s">
        <v>106</v>
      </c>
      <c r="H69" s="77">
        <v>3134.91</v>
      </c>
      <c r="I69" s="77">
        <v>16768</v>
      </c>
      <c r="J69" s="77">
        <v>0</v>
      </c>
      <c r="K69" s="77">
        <v>1940.7430288896001</v>
      </c>
      <c r="L69" s="78">
        <v>0</v>
      </c>
      <c r="M69" s="78">
        <v>6.1000000000000004E-3</v>
      </c>
      <c r="N69" s="78">
        <v>6.9999999999999999E-4</v>
      </c>
    </row>
    <row r="70" spans="2:14">
      <c r="B70" t="s">
        <v>2105</v>
      </c>
      <c r="C70" t="s">
        <v>2106</v>
      </c>
      <c r="D70" t="s">
        <v>1769</v>
      </c>
      <c r="E70" t="s">
        <v>2104</v>
      </c>
      <c r="F70" t="s">
        <v>1993</v>
      </c>
      <c r="G70" t="s">
        <v>106</v>
      </c>
      <c r="H70" s="77">
        <v>5239.76</v>
      </c>
      <c r="I70" s="77">
        <v>8065</v>
      </c>
      <c r="J70" s="77">
        <v>0</v>
      </c>
      <c r="K70" s="77">
        <v>1560.189889648</v>
      </c>
      <c r="L70" s="78">
        <v>0</v>
      </c>
      <c r="M70" s="78">
        <v>4.8999999999999998E-3</v>
      </c>
      <c r="N70" s="78">
        <v>5.9999999999999995E-4</v>
      </c>
    </row>
    <row r="71" spans="2:14">
      <c r="B71" t="s">
        <v>2107</v>
      </c>
      <c r="C71" t="s">
        <v>2108</v>
      </c>
      <c r="D71" t="s">
        <v>1769</v>
      </c>
      <c r="E71" t="s">
        <v>2104</v>
      </c>
      <c r="F71" t="s">
        <v>1993</v>
      </c>
      <c r="G71" t="s">
        <v>106</v>
      </c>
      <c r="H71" s="77">
        <v>44772.32</v>
      </c>
      <c r="I71" s="77">
        <v>3342</v>
      </c>
      <c r="J71" s="77">
        <v>0</v>
      </c>
      <c r="K71" s="77">
        <v>5524.3061298047996</v>
      </c>
      <c r="L71" s="78">
        <v>0</v>
      </c>
      <c r="M71" s="78">
        <v>1.7399999999999999E-2</v>
      </c>
      <c r="N71" s="78">
        <v>2.0999999999999999E-3</v>
      </c>
    </row>
    <row r="72" spans="2:14">
      <c r="B72" t="s">
        <v>2109</v>
      </c>
      <c r="C72" t="s">
        <v>2110</v>
      </c>
      <c r="D72" t="s">
        <v>1769</v>
      </c>
      <c r="E72" t="s">
        <v>2104</v>
      </c>
      <c r="F72" t="s">
        <v>1993</v>
      </c>
      <c r="G72" t="s">
        <v>106</v>
      </c>
      <c r="H72" s="77">
        <v>24896.99</v>
      </c>
      <c r="I72" s="77">
        <v>10641</v>
      </c>
      <c r="J72" s="77">
        <v>0</v>
      </c>
      <c r="K72" s="77">
        <v>9781.1739021827998</v>
      </c>
      <c r="L72" s="78">
        <v>2.0000000000000001E-4</v>
      </c>
      <c r="M72" s="78">
        <v>3.09E-2</v>
      </c>
      <c r="N72" s="78">
        <v>3.7000000000000002E-3</v>
      </c>
    </row>
    <row r="73" spans="2:14">
      <c r="B73" t="s">
        <v>2111</v>
      </c>
      <c r="C73" t="s">
        <v>2112</v>
      </c>
      <c r="D73" t="s">
        <v>1769</v>
      </c>
      <c r="E73" t="s">
        <v>2104</v>
      </c>
      <c r="F73" t="s">
        <v>1993</v>
      </c>
      <c r="G73" t="s">
        <v>106</v>
      </c>
      <c r="H73" s="77">
        <v>24090.65</v>
      </c>
      <c r="I73" s="77">
        <v>3620</v>
      </c>
      <c r="J73" s="77">
        <v>0</v>
      </c>
      <c r="K73" s="77">
        <v>3219.72500876</v>
      </c>
      <c r="L73" s="78">
        <v>5.9999999999999995E-4</v>
      </c>
      <c r="M73" s="78">
        <v>1.0200000000000001E-2</v>
      </c>
      <c r="N73" s="78">
        <v>1.1999999999999999E-3</v>
      </c>
    </row>
    <row r="74" spans="2:14">
      <c r="B74" t="s">
        <v>2113</v>
      </c>
      <c r="C74" t="s">
        <v>2114</v>
      </c>
      <c r="D74" t="s">
        <v>123</v>
      </c>
      <c r="E74" t="s">
        <v>2104</v>
      </c>
      <c r="F74" t="s">
        <v>1993</v>
      </c>
      <c r="G74" t="s">
        <v>110</v>
      </c>
      <c r="H74" s="77">
        <v>3106.7</v>
      </c>
      <c r="I74" s="77">
        <v>22410</v>
      </c>
      <c r="J74" s="77">
        <v>0</v>
      </c>
      <c r="K74" s="77">
        <v>2808.0993430980002</v>
      </c>
      <c r="L74" s="78">
        <v>2.5999999999999999E-3</v>
      </c>
      <c r="M74" s="78">
        <v>8.8999999999999999E-3</v>
      </c>
      <c r="N74" s="78">
        <v>1.1000000000000001E-3</v>
      </c>
    </row>
    <row r="75" spans="2:14">
      <c r="B75" t="s">
        <v>2115</v>
      </c>
      <c r="C75" t="s">
        <v>2116</v>
      </c>
      <c r="D75" t="s">
        <v>123</v>
      </c>
      <c r="E75" t="s">
        <v>2104</v>
      </c>
      <c r="F75" t="s">
        <v>1993</v>
      </c>
      <c r="G75" t="s">
        <v>110</v>
      </c>
      <c r="H75" s="77">
        <v>8849.83</v>
      </c>
      <c r="I75" s="77">
        <v>19662</v>
      </c>
      <c r="J75" s="77">
        <v>0</v>
      </c>
      <c r="K75" s="77">
        <v>7018.3320877916403</v>
      </c>
      <c r="L75" s="78">
        <v>2.8999999999999998E-3</v>
      </c>
      <c r="M75" s="78">
        <v>2.2100000000000002E-2</v>
      </c>
      <c r="N75" s="78">
        <v>2.7000000000000001E-3</v>
      </c>
    </row>
    <row r="76" spans="2:14">
      <c r="B76" t="s">
        <v>2117</v>
      </c>
      <c r="C76" t="s">
        <v>2118</v>
      </c>
      <c r="D76" t="s">
        <v>1902</v>
      </c>
      <c r="E76" t="s">
        <v>2104</v>
      </c>
      <c r="F76" t="s">
        <v>1993</v>
      </c>
      <c r="G76" t="s">
        <v>106</v>
      </c>
      <c r="H76" s="77">
        <v>45792.15</v>
      </c>
      <c r="I76" s="77">
        <v>2960</v>
      </c>
      <c r="J76" s="77">
        <v>0</v>
      </c>
      <c r="K76" s="77">
        <v>5004.31268688</v>
      </c>
      <c r="L76" s="78">
        <v>2.3999999999999998E-3</v>
      </c>
      <c r="M76" s="78">
        <v>1.5800000000000002E-2</v>
      </c>
      <c r="N76" s="78">
        <v>1.9E-3</v>
      </c>
    </row>
    <row r="77" spans="2:14">
      <c r="B77" t="s">
        <v>2119</v>
      </c>
      <c r="C77" t="s">
        <v>2120</v>
      </c>
      <c r="D77" t="s">
        <v>1769</v>
      </c>
      <c r="E77" t="s">
        <v>2104</v>
      </c>
      <c r="F77" t="s">
        <v>1993</v>
      </c>
      <c r="G77" t="s">
        <v>106</v>
      </c>
      <c r="H77" s="77">
        <v>12273.81</v>
      </c>
      <c r="I77" s="77">
        <v>17114</v>
      </c>
      <c r="J77" s="77">
        <v>0</v>
      </c>
      <c r="K77" s="77">
        <v>7755.1931018327996</v>
      </c>
      <c r="L77" s="78">
        <v>0</v>
      </c>
      <c r="M77" s="78">
        <v>2.4500000000000001E-2</v>
      </c>
      <c r="N77" s="78">
        <v>3.0000000000000001E-3</v>
      </c>
    </row>
    <row r="78" spans="2:14">
      <c r="B78" t="s">
        <v>2121</v>
      </c>
      <c r="C78" t="s">
        <v>2122</v>
      </c>
      <c r="D78" t="s">
        <v>1769</v>
      </c>
      <c r="E78" t="s">
        <v>2123</v>
      </c>
      <c r="F78" t="s">
        <v>1993</v>
      </c>
      <c r="G78" t="s">
        <v>106</v>
      </c>
      <c r="H78" s="77">
        <v>4270.62</v>
      </c>
      <c r="I78" s="77">
        <v>14992</v>
      </c>
      <c r="J78" s="77">
        <v>0</v>
      </c>
      <c r="K78" s="77">
        <v>2363.8079856767999</v>
      </c>
      <c r="L78" s="78">
        <v>1E-4</v>
      </c>
      <c r="M78" s="78">
        <v>7.4999999999999997E-3</v>
      </c>
      <c r="N78" s="78">
        <v>8.9999999999999998E-4</v>
      </c>
    </row>
    <row r="79" spans="2:14">
      <c r="B79" t="s">
        <v>2124</v>
      </c>
      <c r="C79" t="s">
        <v>2125</v>
      </c>
      <c r="D79" t="s">
        <v>107</v>
      </c>
      <c r="E79" t="s">
        <v>2126</v>
      </c>
      <c r="F79" t="s">
        <v>1993</v>
      </c>
      <c r="G79" t="s">
        <v>120</v>
      </c>
      <c r="H79" s="77">
        <v>25926</v>
      </c>
      <c r="I79" s="77">
        <v>8997</v>
      </c>
      <c r="J79" s="77">
        <v>0</v>
      </c>
      <c r="K79" s="77">
        <v>5711.5118518919999</v>
      </c>
      <c r="L79" s="78">
        <v>2.0000000000000001E-4</v>
      </c>
      <c r="M79" s="78">
        <v>1.7999999999999999E-2</v>
      </c>
      <c r="N79" s="78">
        <v>2.2000000000000001E-3</v>
      </c>
    </row>
    <row r="80" spans="2:14">
      <c r="B80" s="79" t="s">
        <v>2127</v>
      </c>
      <c r="D80" s="16"/>
      <c r="E80" s="16"/>
      <c r="F80" s="16"/>
      <c r="G80" s="16"/>
      <c r="H80" s="81">
        <v>12600.44</v>
      </c>
      <c r="J80" s="81">
        <v>0</v>
      </c>
      <c r="K80" s="81">
        <v>4161.7529579807997</v>
      </c>
      <c r="M80" s="80">
        <v>1.3100000000000001E-2</v>
      </c>
      <c r="N80" s="80">
        <v>1.6000000000000001E-3</v>
      </c>
    </row>
    <row r="81" spans="2:14">
      <c r="B81" t="s">
        <v>2128</v>
      </c>
      <c r="C81" t="s">
        <v>2129</v>
      </c>
      <c r="D81" t="s">
        <v>1902</v>
      </c>
      <c r="E81" t="s">
        <v>1890</v>
      </c>
      <c r="F81" t="s">
        <v>2023</v>
      </c>
      <c r="G81" t="s">
        <v>106</v>
      </c>
      <c r="H81" s="77">
        <v>12600.44</v>
      </c>
      <c r="I81" s="77">
        <v>8946</v>
      </c>
      <c r="J81" s="77">
        <v>0</v>
      </c>
      <c r="K81" s="77">
        <v>4161.7529579807997</v>
      </c>
      <c r="L81" s="78">
        <v>4.0000000000000002E-4</v>
      </c>
      <c r="M81" s="78">
        <v>1.3100000000000001E-2</v>
      </c>
      <c r="N81" s="78">
        <v>1.6000000000000001E-3</v>
      </c>
    </row>
    <row r="82" spans="2:14">
      <c r="B82" s="79" t="s">
        <v>939</v>
      </c>
      <c r="D82" s="16"/>
      <c r="E82" s="16"/>
      <c r="F82" s="16"/>
      <c r="G82" s="16"/>
      <c r="H82" s="81">
        <v>0</v>
      </c>
      <c r="J82" s="81">
        <v>0</v>
      </c>
      <c r="K82" s="81">
        <v>0</v>
      </c>
      <c r="M82" s="80">
        <v>0</v>
      </c>
      <c r="N82" s="80">
        <v>0</v>
      </c>
    </row>
    <row r="83" spans="2:14">
      <c r="B83" t="s">
        <v>213</v>
      </c>
      <c r="C83" t="s">
        <v>213</v>
      </c>
      <c r="D83" s="16"/>
      <c r="E83" s="16"/>
      <c r="F83" t="s">
        <v>213</v>
      </c>
      <c r="G83" t="s">
        <v>213</v>
      </c>
      <c r="H83" s="77">
        <v>0</v>
      </c>
      <c r="I83" s="77">
        <v>0</v>
      </c>
      <c r="K83" s="77">
        <v>0</v>
      </c>
      <c r="L83" s="78">
        <v>0</v>
      </c>
      <c r="M83" s="78">
        <v>0</v>
      </c>
      <c r="N83" s="78">
        <v>0</v>
      </c>
    </row>
    <row r="84" spans="2:14">
      <c r="B84" s="79" t="s">
        <v>2031</v>
      </c>
      <c r="D84" s="16"/>
      <c r="E84" s="16"/>
      <c r="F84" s="16"/>
      <c r="G84" s="16"/>
      <c r="H84" s="81">
        <v>0</v>
      </c>
      <c r="J84" s="81">
        <v>0</v>
      </c>
      <c r="K84" s="81">
        <v>0</v>
      </c>
      <c r="M84" s="80">
        <v>0</v>
      </c>
      <c r="N84" s="80">
        <v>0</v>
      </c>
    </row>
    <row r="85" spans="2:14">
      <c r="B85" t="s">
        <v>213</v>
      </c>
      <c r="C85" t="s">
        <v>213</v>
      </c>
      <c r="D85" s="16"/>
      <c r="E85" s="16"/>
      <c r="F85" t="s">
        <v>213</v>
      </c>
      <c r="G85" t="s">
        <v>213</v>
      </c>
      <c r="H85" s="77">
        <v>0</v>
      </c>
      <c r="I85" s="77">
        <v>0</v>
      </c>
      <c r="K85" s="77">
        <v>0</v>
      </c>
      <c r="L85" s="78">
        <v>0</v>
      </c>
      <c r="M85" s="78">
        <v>0</v>
      </c>
      <c r="N85" s="78">
        <v>0</v>
      </c>
    </row>
    <row r="86" spans="2:14">
      <c r="B86" t="s">
        <v>237</v>
      </c>
      <c r="D86" s="16"/>
      <c r="E86" s="16"/>
      <c r="F86" s="16"/>
      <c r="G86" s="16"/>
    </row>
    <row r="87" spans="2:14">
      <c r="B87" t="s">
        <v>337</v>
      </c>
      <c r="D87" s="16"/>
      <c r="E87" s="16"/>
      <c r="F87" s="16"/>
      <c r="G87" s="16"/>
    </row>
    <row r="88" spans="2:14">
      <c r="B88" t="s">
        <v>338</v>
      </c>
      <c r="D88" s="16"/>
      <c r="E88" s="16"/>
      <c r="F88" s="16"/>
      <c r="G88" s="16"/>
    </row>
    <row r="89" spans="2:14">
      <c r="B89" t="s">
        <v>339</v>
      </c>
      <c r="D89" s="16"/>
      <c r="E89" s="16"/>
      <c r="F89" s="16"/>
      <c r="G89" s="16"/>
    </row>
    <row r="90" spans="2:14">
      <c r="B90" t="s">
        <v>340</v>
      </c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A1:XFD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s="87">
        <v>45106</v>
      </c>
      <c r="E1" s="16"/>
    </row>
    <row r="2" spans="2:65">
      <c r="B2" s="2" t="s">
        <v>1</v>
      </c>
      <c r="C2" s="12" t="s">
        <v>3909</v>
      </c>
      <c r="E2" s="16"/>
    </row>
    <row r="3" spans="2:65">
      <c r="B3" s="2" t="s">
        <v>2</v>
      </c>
      <c r="C3" s="26" t="s">
        <v>3910</v>
      </c>
      <c r="E3" s="16"/>
    </row>
    <row r="4" spans="2:65">
      <c r="B4" s="2" t="s">
        <v>3</v>
      </c>
      <c r="C4" s="88" t="s">
        <v>197</v>
      </c>
      <c r="E4" s="16"/>
    </row>
    <row r="6" spans="2:65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2:65" ht="26.25" customHeight="1">
      <c r="B7" s="115" t="s">
        <v>93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415752.2</v>
      </c>
      <c r="K11" s="7"/>
      <c r="L11" s="75">
        <v>45800.78695004082</v>
      </c>
      <c r="M11" s="7"/>
      <c r="N11" s="76">
        <v>1</v>
      </c>
      <c r="O11" s="76">
        <v>1.7600000000000001E-2</v>
      </c>
      <c r="P11" s="35"/>
      <c r="BG11" s="16"/>
      <c r="BH11" s="19"/>
      <c r="BI11" s="16"/>
      <c r="BM11" s="16"/>
    </row>
    <row r="12" spans="2:65">
      <c r="B12" s="79" t="s">
        <v>205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2130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213</v>
      </c>
      <c r="C14" t="s">
        <v>213</v>
      </c>
      <c r="D14" s="16"/>
      <c r="E14" s="16"/>
      <c r="F14" t="s">
        <v>213</v>
      </c>
      <c r="G14" t="s">
        <v>213</v>
      </c>
      <c r="I14" t="s">
        <v>213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2131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I16" t="s">
        <v>213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213</v>
      </c>
      <c r="C18" t="s">
        <v>213</v>
      </c>
      <c r="D18" s="16"/>
      <c r="E18" s="16"/>
      <c r="F18" t="s">
        <v>213</v>
      </c>
      <c r="G18" t="s">
        <v>213</v>
      </c>
      <c r="I18" t="s">
        <v>213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939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213</v>
      </c>
      <c r="C20" t="s">
        <v>213</v>
      </c>
      <c r="D20" s="16"/>
      <c r="E20" s="16"/>
      <c r="F20" t="s">
        <v>213</v>
      </c>
      <c r="G20" t="s">
        <v>213</v>
      </c>
      <c r="I20" t="s">
        <v>213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235</v>
      </c>
      <c r="C21" s="16"/>
      <c r="D21" s="16"/>
      <c r="E21" s="16"/>
      <c r="J21" s="81">
        <v>415752.2</v>
      </c>
      <c r="L21" s="81">
        <v>45800.78695004082</v>
      </c>
      <c r="N21" s="80">
        <v>1</v>
      </c>
      <c r="O21" s="80">
        <v>1.7600000000000001E-2</v>
      </c>
    </row>
    <row r="22" spans="2:15">
      <c r="B22" s="79" t="s">
        <v>2130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213</v>
      </c>
      <c r="C23" t="s">
        <v>213</v>
      </c>
      <c r="D23" s="16"/>
      <c r="E23" s="16"/>
      <c r="F23" t="s">
        <v>213</v>
      </c>
      <c r="G23" t="s">
        <v>213</v>
      </c>
      <c r="I23" t="s">
        <v>213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2131</v>
      </c>
      <c r="C24" s="16"/>
      <c r="D24" s="16"/>
      <c r="E24" s="16"/>
      <c r="J24" s="81">
        <v>232572.62</v>
      </c>
      <c r="L24" s="81">
        <v>17115.513656151881</v>
      </c>
      <c r="N24" s="80">
        <v>0.37369999999999998</v>
      </c>
      <c r="O24" s="80">
        <v>6.6E-3</v>
      </c>
    </row>
    <row r="25" spans="2:15">
      <c r="B25" t="s">
        <v>2132</v>
      </c>
      <c r="C25" t="s">
        <v>2133</v>
      </c>
      <c r="D25" t="s">
        <v>123</v>
      </c>
      <c r="E25" t="s">
        <v>2134</v>
      </c>
      <c r="F25" t="s">
        <v>2023</v>
      </c>
      <c r="G25" t="s">
        <v>948</v>
      </c>
      <c r="H25" t="s">
        <v>215</v>
      </c>
      <c r="I25" t="s">
        <v>110</v>
      </c>
      <c r="J25" s="77">
        <v>421.52</v>
      </c>
      <c r="K25" s="77">
        <v>102865.88779999987</v>
      </c>
      <c r="L25" s="77">
        <v>1748.88341071274</v>
      </c>
      <c r="M25" s="78">
        <v>0.11609999999999999</v>
      </c>
      <c r="N25" s="78">
        <v>3.8199999999999998E-2</v>
      </c>
      <c r="O25" s="78">
        <v>6.9999999999999999E-4</v>
      </c>
    </row>
    <row r="26" spans="2:15">
      <c r="B26" t="s">
        <v>2135</v>
      </c>
      <c r="C26" t="s">
        <v>2136</v>
      </c>
      <c r="D26" t="s">
        <v>123</v>
      </c>
      <c r="E26" t="s">
        <v>2038</v>
      </c>
      <c r="F26" t="s">
        <v>2023</v>
      </c>
      <c r="G26" t="s">
        <v>1155</v>
      </c>
      <c r="H26" t="s">
        <v>215</v>
      </c>
      <c r="I26" t="s">
        <v>106</v>
      </c>
      <c r="J26" s="77">
        <v>71.59</v>
      </c>
      <c r="K26" s="77">
        <v>1026095</v>
      </c>
      <c r="L26" s="77">
        <v>2712.074567566</v>
      </c>
      <c r="M26" s="78">
        <v>0</v>
      </c>
      <c r="N26" s="78">
        <v>5.9200000000000003E-2</v>
      </c>
      <c r="O26" s="78">
        <v>1E-3</v>
      </c>
    </row>
    <row r="27" spans="2:15">
      <c r="B27" t="s">
        <v>2137</v>
      </c>
      <c r="C27" t="s">
        <v>2138</v>
      </c>
      <c r="D27" t="s">
        <v>123</v>
      </c>
      <c r="E27" t="s">
        <v>2096</v>
      </c>
      <c r="F27" t="s">
        <v>2023</v>
      </c>
      <c r="G27" t="s">
        <v>1283</v>
      </c>
      <c r="H27" t="s">
        <v>215</v>
      </c>
      <c r="I27" t="s">
        <v>106</v>
      </c>
      <c r="J27" s="77">
        <v>2612.09</v>
      </c>
      <c r="K27" s="77">
        <v>34601.820000000043</v>
      </c>
      <c r="L27" s="77">
        <v>3336.9428707002999</v>
      </c>
      <c r="M27" s="78">
        <v>0</v>
      </c>
      <c r="N27" s="78">
        <v>7.2900000000000006E-2</v>
      </c>
      <c r="O27" s="78">
        <v>1.2999999999999999E-3</v>
      </c>
    </row>
    <row r="28" spans="2:15">
      <c r="B28" t="s">
        <v>2139</v>
      </c>
      <c r="C28" t="s">
        <v>2140</v>
      </c>
      <c r="D28" t="s">
        <v>123</v>
      </c>
      <c r="E28" t="s">
        <v>2134</v>
      </c>
      <c r="F28" t="s">
        <v>2023</v>
      </c>
      <c r="G28" t="s">
        <v>2141</v>
      </c>
      <c r="H28" t="s">
        <v>215</v>
      </c>
      <c r="I28" t="s">
        <v>110</v>
      </c>
      <c r="J28" s="77">
        <v>405.18</v>
      </c>
      <c r="K28" s="77">
        <v>226145</v>
      </c>
      <c r="L28" s="77">
        <v>3695.7814739874002</v>
      </c>
      <c r="M28" s="78">
        <v>0</v>
      </c>
      <c r="N28" s="78">
        <v>8.0699999999999994E-2</v>
      </c>
      <c r="O28" s="78">
        <v>1.4E-3</v>
      </c>
    </row>
    <row r="29" spans="2:15">
      <c r="B29" t="s">
        <v>2142</v>
      </c>
      <c r="C29" t="s">
        <v>2143</v>
      </c>
      <c r="D29" t="s">
        <v>123</v>
      </c>
      <c r="E29" t="s">
        <v>2144</v>
      </c>
      <c r="F29" t="s">
        <v>2023</v>
      </c>
      <c r="G29" t="s">
        <v>2141</v>
      </c>
      <c r="H29" t="s">
        <v>215</v>
      </c>
      <c r="I29" t="s">
        <v>106</v>
      </c>
      <c r="J29" s="77">
        <v>993.68</v>
      </c>
      <c r="K29" s="77">
        <v>116645.7</v>
      </c>
      <c r="L29" s="77">
        <v>4279.3417895779203</v>
      </c>
      <c r="M29" s="78">
        <v>0</v>
      </c>
      <c r="N29" s="78">
        <v>9.3399999999999997E-2</v>
      </c>
      <c r="O29" s="78">
        <v>1.6000000000000001E-3</v>
      </c>
    </row>
    <row r="30" spans="2:15">
      <c r="B30" t="s">
        <v>2145</v>
      </c>
      <c r="C30" t="s">
        <v>2146</v>
      </c>
      <c r="D30" t="s">
        <v>123</v>
      </c>
      <c r="E30" t="s">
        <v>2147</v>
      </c>
      <c r="F30" t="s">
        <v>2023</v>
      </c>
      <c r="G30" t="s">
        <v>2148</v>
      </c>
      <c r="H30" t="s">
        <v>215</v>
      </c>
      <c r="I30" t="s">
        <v>113</v>
      </c>
      <c r="J30" s="77">
        <v>228068.56</v>
      </c>
      <c r="K30" s="77">
        <v>126</v>
      </c>
      <c r="L30" s="77">
        <v>1342.4895436075201</v>
      </c>
      <c r="M30" s="78">
        <v>2.0000000000000001E-4</v>
      </c>
      <c r="N30" s="78">
        <v>2.93E-2</v>
      </c>
      <c r="O30" s="78">
        <v>5.0000000000000001E-4</v>
      </c>
    </row>
    <row r="31" spans="2:15">
      <c r="B31" s="79" t="s">
        <v>92</v>
      </c>
      <c r="C31" s="16"/>
      <c r="D31" s="16"/>
      <c r="E31" s="16"/>
      <c r="J31" s="81">
        <v>183179.58</v>
      </c>
      <c r="L31" s="81">
        <v>28685.273293888938</v>
      </c>
      <c r="N31" s="80">
        <v>0.62629999999999997</v>
      </c>
      <c r="O31" s="80">
        <v>1.0999999999999999E-2</v>
      </c>
    </row>
    <row r="32" spans="2:15">
      <c r="B32" t="s">
        <v>2149</v>
      </c>
      <c r="C32" t="s">
        <v>2150</v>
      </c>
      <c r="D32" t="s">
        <v>123</v>
      </c>
      <c r="E32" t="s">
        <v>2151</v>
      </c>
      <c r="F32" t="s">
        <v>1993</v>
      </c>
      <c r="G32" t="s">
        <v>213</v>
      </c>
      <c r="H32" t="s">
        <v>214</v>
      </c>
      <c r="I32" t="s">
        <v>106</v>
      </c>
      <c r="J32" s="77">
        <v>1815.06</v>
      </c>
      <c r="K32" s="77">
        <v>19790</v>
      </c>
      <c r="L32" s="77">
        <v>1326.1677808080001</v>
      </c>
      <c r="M32" s="78">
        <v>0</v>
      </c>
      <c r="N32" s="78">
        <v>2.9000000000000001E-2</v>
      </c>
      <c r="O32" s="78">
        <v>5.0000000000000001E-4</v>
      </c>
    </row>
    <row r="33" spans="2:15">
      <c r="B33" t="s">
        <v>2152</v>
      </c>
      <c r="C33" t="s">
        <v>2153</v>
      </c>
      <c r="D33" t="s">
        <v>123</v>
      </c>
      <c r="E33" t="s">
        <v>2154</v>
      </c>
      <c r="F33" t="s">
        <v>2023</v>
      </c>
      <c r="G33" t="s">
        <v>213</v>
      </c>
      <c r="H33" t="s">
        <v>214</v>
      </c>
      <c r="I33" t="s">
        <v>113</v>
      </c>
      <c r="J33" s="77">
        <v>8291.2099999999991</v>
      </c>
      <c r="K33" s="77">
        <v>16070.319999999994</v>
      </c>
      <c r="L33" s="77">
        <v>6224.6851020963204</v>
      </c>
      <c r="M33" s="78">
        <v>0</v>
      </c>
      <c r="N33" s="78">
        <v>0.13589999999999999</v>
      </c>
      <c r="O33" s="78">
        <v>2.3999999999999998E-3</v>
      </c>
    </row>
    <row r="34" spans="2:15">
      <c r="B34" t="s">
        <v>2155</v>
      </c>
      <c r="C34" t="s">
        <v>2156</v>
      </c>
      <c r="D34" t="s">
        <v>123</v>
      </c>
      <c r="E34" t="s">
        <v>2157</v>
      </c>
      <c r="F34" t="s">
        <v>1993</v>
      </c>
      <c r="G34" t="s">
        <v>213</v>
      </c>
      <c r="H34" t="s">
        <v>214</v>
      </c>
      <c r="I34" t="s">
        <v>106</v>
      </c>
      <c r="J34" s="77">
        <v>10206.07</v>
      </c>
      <c r="K34" s="77">
        <v>3505</v>
      </c>
      <c r="L34" s="77">
        <v>1320.712405922</v>
      </c>
      <c r="M34" s="78">
        <v>0</v>
      </c>
      <c r="N34" s="78">
        <v>2.8799999999999999E-2</v>
      </c>
      <c r="O34" s="78">
        <v>5.0000000000000001E-4</v>
      </c>
    </row>
    <row r="35" spans="2:15">
      <c r="B35" t="s">
        <v>2158</v>
      </c>
      <c r="C35" t="s">
        <v>2159</v>
      </c>
      <c r="D35" t="s">
        <v>2160</v>
      </c>
      <c r="E35" t="s">
        <v>1890</v>
      </c>
      <c r="F35" t="s">
        <v>1993</v>
      </c>
      <c r="G35" t="s">
        <v>213</v>
      </c>
      <c r="H35" t="s">
        <v>214</v>
      </c>
      <c r="I35" t="s">
        <v>106</v>
      </c>
      <c r="J35" s="77">
        <v>135243.29</v>
      </c>
      <c r="K35" s="77">
        <v>1479.4</v>
      </c>
      <c r="L35" s="77">
        <v>7386.9138455039201</v>
      </c>
      <c r="M35" s="78">
        <v>0</v>
      </c>
      <c r="N35" s="78">
        <v>0.1613</v>
      </c>
      <c r="O35" s="78">
        <v>2.8E-3</v>
      </c>
    </row>
    <row r="36" spans="2:15">
      <c r="B36" t="s">
        <v>2161</v>
      </c>
      <c r="C36" t="s">
        <v>2162</v>
      </c>
      <c r="D36" t="s">
        <v>2160</v>
      </c>
      <c r="E36" t="s">
        <v>2126</v>
      </c>
      <c r="F36" t="s">
        <v>1993</v>
      </c>
      <c r="G36" t="s">
        <v>213</v>
      </c>
      <c r="H36" t="s">
        <v>214</v>
      </c>
      <c r="I36" t="s">
        <v>106</v>
      </c>
      <c r="J36" s="77">
        <v>27623.95</v>
      </c>
      <c r="K36" s="77">
        <v>12184.609999999961</v>
      </c>
      <c r="L36" s="77">
        <v>12426.7941595587</v>
      </c>
      <c r="M36" s="78">
        <v>0</v>
      </c>
      <c r="N36" s="78">
        <v>0.27129999999999999</v>
      </c>
      <c r="O36" s="78">
        <v>4.7999999999999996E-3</v>
      </c>
    </row>
    <row r="37" spans="2:15">
      <c r="B37" s="79" t="s">
        <v>939</v>
      </c>
      <c r="C37" s="16"/>
      <c r="D37" s="16"/>
      <c r="E37" s="16"/>
      <c r="J37" s="81">
        <v>0</v>
      </c>
      <c r="L37" s="81">
        <v>0</v>
      </c>
      <c r="N37" s="80">
        <v>0</v>
      </c>
      <c r="O37" s="80">
        <v>0</v>
      </c>
    </row>
    <row r="38" spans="2:15">
      <c r="B38" t="s">
        <v>213</v>
      </c>
      <c r="C38" t="s">
        <v>213</v>
      </c>
      <c r="D38" s="16"/>
      <c r="E38" s="16"/>
      <c r="F38" t="s">
        <v>213</v>
      </c>
      <c r="G38" t="s">
        <v>213</v>
      </c>
      <c r="I38" t="s">
        <v>213</v>
      </c>
      <c r="J38" s="77">
        <v>0</v>
      </c>
      <c r="K38" s="77">
        <v>0</v>
      </c>
      <c r="L38" s="77">
        <v>0</v>
      </c>
      <c r="M38" s="78">
        <v>0</v>
      </c>
      <c r="N38" s="78">
        <v>0</v>
      </c>
      <c r="O38" s="78">
        <v>0</v>
      </c>
    </row>
    <row r="39" spans="2:15">
      <c r="B39" t="s">
        <v>237</v>
      </c>
      <c r="C39" s="16"/>
      <c r="D39" s="16"/>
      <c r="E39" s="16"/>
    </row>
    <row r="40" spans="2:15">
      <c r="B40" t="s">
        <v>337</v>
      </c>
      <c r="C40" s="16"/>
      <c r="D40" s="16"/>
      <c r="E40" s="16"/>
    </row>
    <row r="41" spans="2:15">
      <c r="B41" t="s">
        <v>338</v>
      </c>
      <c r="C41" s="16"/>
      <c r="D41" s="16"/>
      <c r="E41" s="16"/>
    </row>
    <row r="42" spans="2:15">
      <c r="B42" t="s">
        <v>339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87">
        <v>45106</v>
      </c>
      <c r="E1" s="16"/>
    </row>
    <row r="2" spans="2:60">
      <c r="B2" s="2" t="s">
        <v>1</v>
      </c>
      <c r="C2" s="12" t="s">
        <v>3909</v>
      </c>
      <c r="E2" s="16"/>
    </row>
    <row r="3" spans="2:60">
      <c r="B3" s="2" t="s">
        <v>2</v>
      </c>
      <c r="C3" s="26" t="s">
        <v>3910</v>
      </c>
      <c r="E3" s="16"/>
    </row>
    <row r="4" spans="2:60">
      <c r="B4" s="2" t="s">
        <v>3</v>
      </c>
      <c r="C4" s="88" t="s">
        <v>197</v>
      </c>
      <c r="E4" s="16"/>
    </row>
    <row r="6" spans="2:60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60" ht="26.25" customHeight="1">
      <c r="B7" s="115" t="s">
        <v>95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48423.05</v>
      </c>
      <c r="H11" s="7"/>
      <c r="I11" s="75">
        <v>52.276313116559997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205</v>
      </c>
      <c r="D12" s="16"/>
      <c r="E12" s="16"/>
      <c r="G12" s="81">
        <v>41147.53</v>
      </c>
      <c r="I12" s="81">
        <v>48.141139539999998</v>
      </c>
      <c r="K12" s="80">
        <v>0.92090000000000005</v>
      </c>
      <c r="L12" s="80">
        <v>0</v>
      </c>
    </row>
    <row r="13" spans="2:60">
      <c r="B13" s="79" t="s">
        <v>2163</v>
      </c>
      <c r="D13" s="16"/>
      <c r="E13" s="16"/>
      <c r="G13" s="81">
        <v>41147.53</v>
      </c>
      <c r="I13" s="81">
        <v>48.141139539999998</v>
      </c>
      <c r="K13" s="80">
        <v>0.92090000000000005</v>
      </c>
      <c r="L13" s="80">
        <v>0</v>
      </c>
    </row>
    <row r="14" spans="2:60">
      <c r="B14" t="s">
        <v>2164</v>
      </c>
      <c r="C14" t="s">
        <v>2165</v>
      </c>
      <c r="D14" t="s">
        <v>100</v>
      </c>
      <c r="E14" t="s">
        <v>112</v>
      </c>
      <c r="F14" t="s">
        <v>102</v>
      </c>
      <c r="G14" s="77">
        <v>3021.32</v>
      </c>
      <c r="H14" s="77">
        <v>1500</v>
      </c>
      <c r="I14" s="77">
        <v>45.319800000000001</v>
      </c>
      <c r="J14" s="78">
        <v>1.5E-3</v>
      </c>
      <c r="K14" s="78">
        <v>0.8669</v>
      </c>
      <c r="L14" s="78">
        <v>0</v>
      </c>
    </row>
    <row r="15" spans="2:60">
      <c r="B15" t="s">
        <v>2166</v>
      </c>
      <c r="C15" t="s">
        <v>2167</v>
      </c>
      <c r="D15" t="s">
        <v>100</v>
      </c>
      <c r="E15" t="s">
        <v>129</v>
      </c>
      <c r="F15" t="s">
        <v>102</v>
      </c>
      <c r="G15" s="77">
        <v>38126.21</v>
      </c>
      <c r="H15" s="77">
        <v>7.4</v>
      </c>
      <c r="I15" s="77">
        <v>2.8213395399999999</v>
      </c>
      <c r="J15" s="78">
        <v>2.5000000000000001E-3</v>
      </c>
      <c r="K15" s="78">
        <v>5.3999999999999999E-2</v>
      </c>
      <c r="L15" s="78">
        <v>0</v>
      </c>
    </row>
    <row r="16" spans="2:60">
      <c r="B16" s="79" t="s">
        <v>235</v>
      </c>
      <c r="D16" s="16"/>
      <c r="E16" s="16"/>
      <c r="G16" s="81">
        <v>7275.52</v>
      </c>
      <c r="I16" s="81">
        <v>4.1351735765599997</v>
      </c>
      <c r="K16" s="80">
        <v>7.9100000000000004E-2</v>
      </c>
      <c r="L16" s="80">
        <v>0</v>
      </c>
    </row>
    <row r="17" spans="2:12">
      <c r="B17" s="79" t="s">
        <v>2168</v>
      </c>
      <c r="D17" s="16"/>
      <c r="E17" s="16"/>
      <c r="G17" s="81">
        <v>7275.52</v>
      </c>
      <c r="I17" s="81">
        <v>4.1351735765599997</v>
      </c>
      <c r="K17" s="80">
        <v>7.9100000000000004E-2</v>
      </c>
      <c r="L17" s="80">
        <v>0</v>
      </c>
    </row>
    <row r="18" spans="2:12">
      <c r="B18" t="s">
        <v>2169</v>
      </c>
      <c r="C18" t="s">
        <v>2170</v>
      </c>
      <c r="D18" t="s">
        <v>1773</v>
      </c>
      <c r="E18" t="s">
        <v>1045</v>
      </c>
      <c r="F18" t="s">
        <v>106</v>
      </c>
      <c r="G18" s="77">
        <v>5754.9</v>
      </c>
      <c r="H18" s="77">
        <v>16.82</v>
      </c>
      <c r="I18" s="77">
        <v>3.5737606725600002</v>
      </c>
      <c r="J18" s="78">
        <v>2.0000000000000001E-4</v>
      </c>
      <c r="K18" s="78">
        <v>6.8400000000000002E-2</v>
      </c>
      <c r="L18" s="78">
        <v>0</v>
      </c>
    </row>
    <row r="19" spans="2:12">
      <c r="B19" t="s">
        <v>2171</v>
      </c>
      <c r="C19" t="s">
        <v>2172</v>
      </c>
      <c r="D19" t="s">
        <v>1769</v>
      </c>
      <c r="E19" t="s">
        <v>1151</v>
      </c>
      <c r="F19" t="s">
        <v>106</v>
      </c>
      <c r="G19" s="77">
        <v>1520.62</v>
      </c>
      <c r="H19" s="77">
        <v>10</v>
      </c>
      <c r="I19" s="77">
        <v>0.56141290399999999</v>
      </c>
      <c r="J19" s="78">
        <v>1E-4</v>
      </c>
      <c r="K19" s="78">
        <v>1.0699999999999999E-2</v>
      </c>
      <c r="L19" s="78">
        <v>0</v>
      </c>
    </row>
    <row r="20" spans="2:12">
      <c r="B20" t="s">
        <v>237</v>
      </c>
      <c r="D20" s="16"/>
      <c r="E20" s="16"/>
    </row>
    <row r="21" spans="2:12">
      <c r="B21" t="s">
        <v>337</v>
      </c>
      <c r="D21" s="16"/>
      <c r="E21" s="16"/>
    </row>
    <row r="22" spans="2:12">
      <c r="B22" t="s">
        <v>338</v>
      </c>
      <c r="D22" s="16"/>
      <c r="E22" s="16"/>
    </row>
    <row r="23" spans="2:12">
      <c r="B23" t="s">
        <v>339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2023-09-07T12:06:48Z</dcterms:modified>
</cp:coreProperties>
</file>