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4-6.2023\רשימות נכסים- 30.6.23\רשימות נכסים- שידור שני- 30.6.23\"/>
    </mc:Choice>
  </mc:AlternateContent>
  <xr:revisionPtr revIDLastSave="0" documentId="13_ncr:1_{7123BF6C-7506-4D00-94DB-3562579A2B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4" l="1"/>
  <c r="I13" i="24"/>
  <c r="I14" i="24"/>
  <c r="I15" i="24"/>
  <c r="I16" i="24"/>
  <c r="I17" i="24"/>
  <c r="I18" i="24"/>
  <c r="I19" i="24"/>
  <c r="I20" i="24"/>
  <c r="I21" i="24"/>
  <c r="I22" i="24"/>
  <c r="I23" i="24"/>
  <c r="I11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E12" i="24"/>
  <c r="H11" i="24"/>
  <c r="E11" i="24"/>
  <c r="C27" i="27"/>
  <c r="C12" i="27"/>
  <c r="C11" i="27"/>
  <c r="C43" i="1" s="1"/>
  <c r="D43" i="1" s="1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11" i="2"/>
  <c r="J45" i="2"/>
  <c r="J43" i="2"/>
  <c r="J35" i="2"/>
  <c r="J33" i="2"/>
  <c r="J32" i="2"/>
  <c r="J28" i="2"/>
  <c r="J26" i="2"/>
  <c r="J25" i="2"/>
  <c r="J19" i="2"/>
  <c r="J18" i="2" s="1"/>
  <c r="J16" i="2"/>
  <c r="J15" i="2"/>
  <c r="J13" i="2" l="1"/>
  <c r="J12" i="2" l="1"/>
  <c r="J11" i="2" l="1"/>
  <c r="K12" i="2"/>
  <c r="K44" i="2" l="1"/>
  <c r="K31" i="2"/>
  <c r="K49" i="2"/>
  <c r="K46" i="2"/>
  <c r="K41" i="2"/>
  <c r="K38" i="2"/>
  <c r="K23" i="2"/>
  <c r="K20" i="2"/>
  <c r="K30" i="2"/>
  <c r="K11" i="2"/>
  <c r="K48" i="2"/>
  <c r="K40" i="2"/>
  <c r="K37" i="2"/>
  <c r="K27" i="2"/>
  <c r="K22" i="2"/>
  <c r="K17" i="2"/>
  <c r="K34" i="2"/>
  <c r="K29" i="2"/>
  <c r="K47" i="2"/>
  <c r="K42" i="2"/>
  <c r="K39" i="2"/>
  <c r="K36" i="2"/>
  <c r="K26" i="2"/>
  <c r="K24" i="2"/>
  <c r="K21" i="2"/>
  <c r="K16" i="2"/>
  <c r="K14" i="2"/>
  <c r="K28" i="2"/>
  <c r="K45" i="2"/>
  <c r="K35" i="2"/>
  <c r="K33" i="2"/>
  <c r="K18" i="2"/>
  <c r="K15" i="2"/>
  <c r="K19" i="2"/>
  <c r="K25" i="2"/>
  <c r="K32" i="2"/>
  <c r="K43" i="2"/>
  <c r="K13" i="2"/>
</calcChain>
</file>

<file path=xl/sharedStrings.xml><?xml version="1.0" encoding="utf-8"?>
<sst xmlns="http://schemas.openxmlformats.org/spreadsheetml/2006/main" count="9238" uniqueCount="2138">
  <si>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</si>
  <si>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</si>
  <si>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</si>
  <si>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</si>
  <si>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</si>
  <si>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</si>
  <si>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</si>
  <si>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</si>
  <si>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</si>
  <si>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</si>
  <si>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</si>
  <si>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</si>
  <si>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</si>
  <si>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</si>
  <si>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</si>
  <si>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</si>
  <si>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</si>
  <si>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</si>
  <si>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</si>
  <si>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</si>
  <si>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</si>
  <si>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</si>
  <si>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</si>
  <si>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</si>
  <si>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</si>
  <si>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</si>
  <si>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</si>
  <si>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</si>
  <si>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</si>
  <si>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</si>
  <si>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</si>
  <si>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</si>
  <si>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</si>
  <si>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</si>
  <si>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</si>
  <si>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</si>
  <si>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</si>
  <si>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</si>
  <si>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</si>
  <si>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</si>
  <si>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</si>
  <si>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</si>
  <si>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</si>
  <si>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</si>
  <si>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</si>
  <si>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</si>
  <si>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</si>
  <si>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</si>
  <si>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</si>
  <si>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</si>
  <si>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</si>
  <si>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</si>
  <si>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</si>
  <si>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</si>
  <si>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</si>
  <si>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</si>
  <si>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</si>
  <si>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</si>
  <si>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</si>
  <si>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</si>
  <si>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</si>
  <si>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</si>
  <si>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</si>
  <si>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</si>
  <si>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</si>
  <si>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</si>
  <si>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</si>
  <si>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</si>
  <si>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</si>
  <si>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</si>
  <si>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</si>
  <si>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</si>
  <si>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</si>
  <si>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</si>
  <si>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</si>
  <si>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</si>
  <si>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</si>
  <si>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</si>
  <si>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</si>
  <si>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</si>
  <si>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</si>
  <si>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</si>
  <si>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</si>
  <si>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</si>
  <si>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</si>
  <si>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</si>
  <si>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</si>
  <si>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</si>
  <si>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</si>
  <si>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</si>
  <si>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</si>
  <si>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</si>
  <si>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</si>
  <si>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</si>
  <si>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</si>
  <si>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</si>
  <si>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</si>
  <si>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</si>
  <si>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</si>
  <si>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</si>
  <si>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</si>
  <si>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</si>
  <si>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</si>
  <si>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</si>
  <si>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</si>
  <si>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</si>
  <si>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</si>
  <si>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</si>
  <si>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</si>
  <si>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</si>
  <si>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</si>
  <si>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</si>
  <si>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</si>
  <si>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</si>
  <si>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</si>
  <si>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</si>
  <si>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</si>
  <si>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</si>
  <si>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</si>
  <si>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</si>
  <si>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</si>
  <si>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</si>
  <si>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</si>
  <si>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</si>
  <si>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</si>
  <si>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</si>
  <si>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</si>
  <si>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</si>
  <si>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</si>
  <si>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</si>
  <si>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</si>
  <si>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</si>
  <si>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</si>
  <si>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</si>
  <si>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</si>
  <si>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</si>
  <si>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</si>
  <si>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</si>
  <si>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</si>
  <si>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</si>
  <si>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</si>
  <si>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</si>
  <si>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</si>
  <si>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</si>
  <si>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</si>
  <si>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</si>
  <si>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</si>
  <si>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</si>
  <si>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</si>
  <si>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</si>
  <si>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</si>
  <si>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</si>
  <si>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</si>
  <si>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</si>
  <si>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</si>
  <si>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</si>
  <si>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</si>
  <si>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</si>
  <si>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</si>
  <si>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</si>
  <si>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</si>
  <si>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</si>
  <si>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</si>
  <si>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</si>
  <si>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</si>
  <si>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</si>
  <si>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</si>
  <si>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</si>
  <si>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</si>
  <si>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</si>
  <si>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</si>
  <si>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</si>
  <si>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</si>
  <si>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</si>
  <si>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</si>
  <si>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</si>
  <si>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</si>
  <si>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</si>
  <si>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</si>
  <si>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</si>
  <si>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</si>
  <si>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</si>
  <si>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</si>
  <si>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</si>
  <si>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</si>
  <si>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</si>
  <si>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</si>
  <si>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</si>
  <si>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</si>
  <si>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</si>
  <si>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</si>
  <si>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</si>
  <si>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</si>
  <si>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</si>
  <si>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</si>
  <si>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</si>
  <si>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</si>
  <si>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599</t>
  </si>
  <si>
    <t>בהתאם לשיטה שיושמה בדוח הכספי *</t>
  </si>
  <si>
    <t>כתר שבדי</t>
  </si>
  <si>
    <t>כתר נורבגי</t>
  </si>
  <si>
    <t>סה"כ בישראל</t>
  </si>
  <si>
    <t>סה"כ יתרת מזומנים ועו"ש בש"ח</t>
  </si>
  <si>
    <t>1111111111- 12- בנק הפועלים</t>
  </si>
  <si>
    <t>12</t>
  </si>
  <si>
    <t>ilAAA</t>
  </si>
  <si>
    <t>S&amp;P מעלות</t>
  </si>
  <si>
    <t>1111111111- 10- לאומי</t>
  </si>
  <si>
    <t>10</t>
  </si>
  <si>
    <t>סה"כ יתרת מזומנים ועו"ש נקובים במט"ח</t>
  </si>
  <si>
    <t>0</t>
  </si>
  <si>
    <t>לא מדורג</t>
  </si>
  <si>
    <t>S&amp;P</t>
  </si>
  <si>
    <t>130018- 12- בנק הפועלים</t>
  </si>
  <si>
    <t>20001- 10- לאומי</t>
  </si>
  <si>
    <t>100006- 10- לאומי</t>
  </si>
  <si>
    <t>20003- 12- בנק הפועלים</t>
  </si>
  <si>
    <t>70002- 12- בנק הפועלים</t>
  </si>
  <si>
    <t>70002- 10- 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</si>
  <si>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</si>
  <si>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</si>
  <si>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</si>
  <si>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</si>
  <si>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</si>
  <si>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</si>
  <si>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</si>
  <si>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</si>
  <si>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</si>
  <si>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</si>
  <si>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</si>
  <si>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</si>
  <si>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</si>
  <si>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ממשל צמודה 0527- גליל</t>
  </si>
  <si>
    <t>1140847</t>
  </si>
  <si>
    <t>ממשל צמודה 0545- גליל</t>
  </si>
  <si>
    <t>1134865</t>
  </si>
  <si>
    <t>ממשל צמודה 0923- גליל</t>
  </si>
  <si>
    <t>1128081</t>
  </si>
  <si>
    <t>ממשל צמודה 1025- גליל</t>
  </si>
  <si>
    <t>1135912</t>
  </si>
  <si>
    <t>ממשל צמודה 1131- גליל</t>
  </si>
  <si>
    <t>1172220</t>
  </si>
  <si>
    <t>ממשל צמודה 1151- גליל</t>
  </si>
  <si>
    <t>1168301</t>
  </si>
  <si>
    <t>ממשלתי צמוד 841- גליל</t>
  </si>
  <si>
    <t>1120583</t>
  </si>
  <si>
    <t>ממשלתי צמודה 0536- גליל</t>
  </si>
  <si>
    <t>1097708</t>
  </si>
  <si>
    <t>ממשלתית צמודה 0.5% 0529- גליל</t>
  </si>
  <si>
    <t>1157023</t>
  </si>
  <si>
    <t>ממשלתית צמודה 0726- גליל</t>
  </si>
  <si>
    <t>1169564</t>
  </si>
  <si>
    <t>סה"כ לא צמודות</t>
  </si>
  <si>
    <t>סה"כ מלווה קצר מועד</t>
  </si>
  <si>
    <t>מ.ק.מ. 414- בנק ישראל- מק"מ</t>
  </si>
  <si>
    <t>8240418</t>
  </si>
  <si>
    <t>30/04/23</t>
  </si>
  <si>
    <t>מלווה קצר מועד 1023- בנק ישראל- מק"מ</t>
  </si>
  <si>
    <t>8231029</t>
  </si>
  <si>
    <t>מלווה קצר מועד 1123- בנק ישראל- מק"מ</t>
  </si>
  <si>
    <t>8231128</t>
  </si>
  <si>
    <t>מלווה קצר מועד 114- בנק ישראל- מק"מ</t>
  </si>
  <si>
    <t>8240111</t>
  </si>
  <si>
    <t>31/01/23</t>
  </si>
  <si>
    <t>מלווה קצר מועד 214- בנק ישראל- מק"מ</t>
  </si>
  <si>
    <t>8240210</t>
  </si>
  <si>
    <t>28/02/23</t>
  </si>
  <si>
    <t>מלווה קצר מועד 314- בנק ישראל- מק"מ</t>
  </si>
  <si>
    <t>8240319</t>
  </si>
  <si>
    <t>30/03/23</t>
  </si>
  <si>
    <t>מקמ 1213- בנק ישראל- מק"מ</t>
  </si>
  <si>
    <t>8231219</t>
  </si>
  <si>
    <t>מקמ 524- בנק ישראל- מק"מ</t>
  </si>
  <si>
    <t>8240525</t>
  </si>
  <si>
    <t>31/05/23</t>
  </si>
  <si>
    <t>מקמ 614- בנק ישראל- מק"מ</t>
  </si>
  <si>
    <t>8240616</t>
  </si>
  <si>
    <t>29/06/23</t>
  </si>
  <si>
    <t>מקמ 813</t>
  </si>
  <si>
    <t>8230815</t>
  </si>
  <si>
    <t>מקמ 913- בנק ישראל- מק"מ</t>
  </si>
  <si>
    <t>8230914</t>
  </si>
  <si>
    <t>סה"כ שחר</t>
  </si>
  <si>
    <t>ממשל שיקלית 0928- שחר</t>
  </si>
  <si>
    <t>1150879</t>
  </si>
  <si>
    <t>ממשל שקלית 0226- שחר</t>
  </si>
  <si>
    <t>1174697</t>
  </si>
  <si>
    <t>ממשל שקלית 0229- שחר</t>
  </si>
  <si>
    <t>1194802</t>
  </si>
  <si>
    <t>ממשל שקלית 0327- שחר</t>
  </si>
  <si>
    <t>1139344</t>
  </si>
  <si>
    <t>ממשל שקלית 0347- שחר</t>
  </si>
  <si>
    <t>1140193</t>
  </si>
  <si>
    <t>ממשל שקלית 0723- שחר</t>
  </si>
  <si>
    <t>1167105</t>
  </si>
  <si>
    <t>ממשל שקלית 0825- שחר</t>
  </si>
  <si>
    <t>1135557</t>
  </si>
  <si>
    <t>ממשל שקלית 11/52 2.8%- שחר</t>
  </si>
  <si>
    <t>1184076</t>
  </si>
  <si>
    <t>ממשלתי שקלי  1026- שחר</t>
  </si>
  <si>
    <t>1099456</t>
  </si>
  <si>
    <t>ממשלתי שקלי 324- שחר</t>
  </si>
  <si>
    <t>1130848</t>
  </si>
  <si>
    <t>ממשלתי שקלית 0142- שחר</t>
  </si>
  <si>
    <t>1125400</t>
  </si>
  <si>
    <t>ממשלתית שקלית 0.4% 10/24- שחר</t>
  </si>
  <si>
    <t>1175777</t>
  </si>
  <si>
    <t>ממשלתית שקלית 0.5% 04/25- שחר</t>
  </si>
  <si>
    <t>1162668</t>
  </si>
  <si>
    <t>ממשלתית שקלית 1.00% 03/30- שחר</t>
  </si>
  <si>
    <t>1160985</t>
  </si>
  <si>
    <t>ממשלתית שקלית 1.3% 04/32- שחר</t>
  </si>
  <si>
    <t>1180660</t>
  </si>
  <si>
    <t>ממשלתית שקלית 1.5% 11/23- שחר</t>
  </si>
  <si>
    <t>1155068</t>
  </si>
  <si>
    <t>ממשלתית שקלית 537ב 1.5% 05/37- שחר</t>
  </si>
  <si>
    <t>1166180</t>
  </si>
  <si>
    <t>סה"כ גילון</t>
  </si>
  <si>
    <t>סה"כ צמודות לדולר</t>
  </si>
  <si>
    <t>סה"כ אג"ח של ממשלת ישראל שהונפקו בחו"ל</t>
  </si>
  <si>
    <t>ISRAEL 4.5 2120- מדינת ישראל</t>
  </si>
  <si>
    <t>US46513JB593</t>
  </si>
  <si>
    <t>A+</t>
  </si>
  <si>
    <t>Fitch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</si>
  <si>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</si>
  <si>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</si>
  <si>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</si>
  <si>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</si>
  <si>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</si>
  <si>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</si>
  <si>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</si>
  <si>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</si>
  <si>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</si>
  <si>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</si>
  <si>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</si>
  <si>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</si>
  <si>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</si>
  <si>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מז טפ הנפק 52- מזרחי טפחות חברה להנפקות בע"מ</t>
  </si>
  <si>
    <t>2310381</t>
  </si>
  <si>
    <t>520032046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</si>
  <si>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</si>
  <si>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</si>
  <si>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</si>
  <si>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</si>
  <si>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מקורות אגח 11- מקורות חברת מים בע"מ</t>
  </si>
  <si>
    <t>1158476</t>
  </si>
  <si>
    <t>520010869</t>
  </si>
  <si>
    <t>מרכנתיל 3- מרכנתיל הנפקות בע"מ</t>
  </si>
  <si>
    <t>1171297</t>
  </si>
  <si>
    <t>513686154</t>
  </si>
  <si>
    <t>נמלי ישראל אגח א- חברת נמלי ישראל - פיתוח נכסים בע"מ</t>
  </si>
  <si>
    <t>1145564</t>
  </si>
  <si>
    <t>513569780</t>
  </si>
  <si>
    <t>נדלן מניב בישראל</t>
  </si>
  <si>
    <t>פועלים אגח 200- בנק הפועלים בע"מ</t>
  </si>
  <si>
    <t>6620496</t>
  </si>
  <si>
    <t>520000118</t>
  </si>
  <si>
    <t>פועלים הנ אגח 36- הפועלים הנפקות בע"מ</t>
  </si>
  <si>
    <t>1940659</t>
  </si>
  <si>
    <t>520032640</t>
  </si>
  <si>
    <t>פועלים הנפ 35- הפועלים הנפקות בע"מ</t>
  </si>
  <si>
    <t>1940618</t>
  </si>
  <si>
    <t>פועלים הנפ אגח 32- הפועלים הנפקות בע"מ</t>
  </si>
  <si>
    <t>1940535</t>
  </si>
  <si>
    <t>חשמל     אגח 29- חברת החשמל לישראל בע"מ</t>
  </si>
  <si>
    <t>6000236</t>
  </si>
  <si>
    <t>520000472</t>
  </si>
  <si>
    <t>אנרגיה</t>
  </si>
  <si>
    <t>Aa1.il</t>
  </si>
  <si>
    <t>חשמל אגח 27- חברת החשמל לישראל בע"מ</t>
  </si>
  <si>
    <t>6000210</t>
  </si>
  <si>
    <t>חשמל אגח 31- חברת החשמל לישראל בע"מ</t>
  </si>
  <si>
    <t>6000285</t>
  </si>
  <si>
    <t>חשמל אגח 32- חברת החשמל לישראל בע"מ</t>
  </si>
  <si>
    <t>6000384</t>
  </si>
  <si>
    <t>חשמל אגח 33- חברת החשמל לישראל בע"מ</t>
  </si>
  <si>
    <t>6000392</t>
  </si>
  <si>
    <t>חשמל אגח 35- חברת החשמל לישראל בע"מ</t>
  </si>
  <si>
    <t>1196799</t>
  </si>
  <si>
    <t>נתיבי גז אגח ד- נתיבי הגז הטבעי לישראל בע"מ</t>
  </si>
  <si>
    <t>1147503</t>
  </si>
  <si>
    <t>513436394</t>
  </si>
  <si>
    <t>ilAA+</t>
  </si>
  <si>
    <t>עזריאלי אגח ד- קבוצת עזריאלי בע"מ (לשעבר קנית מימון)</t>
  </si>
  <si>
    <t>1138650</t>
  </si>
  <si>
    <t>510960719</t>
  </si>
  <si>
    <t>עזריאלי אגח ה- קבוצת עזריאלי בע"מ (לשעבר קנית מימון)</t>
  </si>
  <si>
    <t>1156603</t>
  </si>
  <si>
    <t>עזריאלי אגח ו- קבוצת עזריאלי בע"מ (לשעבר קנית מימון)</t>
  </si>
  <si>
    <t>1156611</t>
  </si>
  <si>
    <t>עזריאלי אגח ז- קבוצת עזריאלי בע"מ (לשעבר קנית מימון)</t>
  </si>
  <si>
    <t>1178672</t>
  </si>
  <si>
    <t>עזריאלי אגח ח- קבוצת עזריאלי בע"מ (לשעבר קנית מימון)</t>
  </si>
  <si>
    <t>1178680</t>
  </si>
  <si>
    <t>עזריאלי קבוצה אגח ב סחיר- קבוצת עזריאלי בע"מ (לשעבר קנית מימון)</t>
  </si>
  <si>
    <t>1134436</t>
  </si>
  <si>
    <t>*ביג  ח- ביג מרכזי קניות (2004) בע"מ</t>
  </si>
  <si>
    <t>1138924</t>
  </si>
  <si>
    <t>513623314</t>
  </si>
  <si>
    <t>ilAA</t>
  </si>
  <si>
    <t>*ביג אגח יד- ביג מרכזי קניות (2004) בע"מ</t>
  </si>
  <si>
    <t>1161512</t>
  </si>
  <si>
    <t>*ביג יא- ביג מרכזי קניות (2004) בע"מ</t>
  </si>
  <si>
    <t>1151117</t>
  </si>
  <si>
    <t>*גב ים     אגח ט- חברת גב-ים לקרקעות בע"מ</t>
  </si>
  <si>
    <t>7590219</t>
  </si>
  <si>
    <t>520001736</t>
  </si>
  <si>
    <t>*גב ים אגח י- חברת גב-ים לקרקעות בע"מ</t>
  </si>
  <si>
    <t>7590284</t>
  </si>
  <si>
    <t>*גב ים סד' ו'- חברת גב-ים לקרקעות בע"מ</t>
  </si>
  <si>
    <t>7590128</t>
  </si>
  <si>
    <t>*מבנה אגח כה- מבנה נדל"ן (כ.ד)  בע"מ</t>
  </si>
  <si>
    <t>2260636</t>
  </si>
  <si>
    <t>520024126</t>
  </si>
  <si>
    <t>*מבני תעש אגח כג- מבנה נדל"ן (כ.ד)  בע"מ</t>
  </si>
  <si>
    <t>2260545</t>
  </si>
  <si>
    <t>*מבני תעש אגח כד- מבנה נדל"ן (כ.ד)  בע"מ</t>
  </si>
  <si>
    <t>2260552</t>
  </si>
  <si>
    <t>*מבני תעשיה  אגח כ- מבנה נדל"ן (כ.ד)  בע"מ</t>
  </si>
  <si>
    <t>2260495</t>
  </si>
  <si>
    <t>*מבני תעשיה אגח יז- מבנה נדל"ן (כ.ד)  בע"מ</t>
  </si>
  <si>
    <t>2260446</t>
  </si>
  <si>
    <t>*מליסרון  אגח יח- מליסרון בע"מ</t>
  </si>
  <si>
    <t>3230372</t>
  </si>
  <si>
    <t>520037789</t>
  </si>
  <si>
    <t>*מליסרון  אגח יט- מליסרון בע"מ</t>
  </si>
  <si>
    <t>3230398</t>
  </si>
  <si>
    <t>*מליסרון  אגח כא- מליסרון בע"מ</t>
  </si>
  <si>
    <t>1194638</t>
  </si>
  <si>
    <t>*מליסרון אגח ו- מליסרון בע"מ</t>
  </si>
  <si>
    <t>3230125</t>
  </si>
  <si>
    <t>*מליסרון אגח י'- מליסרון בע"מ</t>
  </si>
  <si>
    <t>3230190</t>
  </si>
  <si>
    <t>*מליסרון אגח יד- מליסרון בע"מ</t>
  </si>
  <si>
    <t>3230232</t>
  </si>
  <si>
    <t>*מליסרון אגח יז- מליסרון בע"מ</t>
  </si>
  <si>
    <t>3230273</t>
  </si>
  <si>
    <t>*מליסרון אגח כ- מליסרון בע"מ</t>
  </si>
  <si>
    <t>3230422</t>
  </si>
  <si>
    <t>*מליסרון טז'- מליסרון בע"מ</t>
  </si>
  <si>
    <t>3230265</t>
  </si>
  <si>
    <t>*רבוע נדלן אגח ח- רבוע כחול נדל"ן בע"מ</t>
  </si>
  <si>
    <t>1157569</t>
  </si>
  <si>
    <t>513765859</t>
  </si>
  <si>
    <t>*ריט 1 אגח ד- ריט 1 בע"מ</t>
  </si>
  <si>
    <t>1129899</t>
  </si>
  <si>
    <t>513821488</t>
  </si>
  <si>
    <t>*ריט 1 אגח ו- ריט 1 בע"מ</t>
  </si>
  <si>
    <t>1138544</t>
  </si>
  <si>
    <t>*ריט 1 אגח ז- ריט 1 בע"מ</t>
  </si>
  <si>
    <t>1171271</t>
  </si>
  <si>
    <t>*ריט 1 סד ה- ריט 1 בע"מ</t>
  </si>
  <si>
    <t>1136753</t>
  </si>
  <si>
    <t>איירפורט אגח ה- איירפורט סיטי בע"מ</t>
  </si>
  <si>
    <t>1133487</t>
  </si>
  <si>
    <t>511659401</t>
  </si>
  <si>
    <t>אמות אגח ד- אמות השקעות בע"מ</t>
  </si>
  <si>
    <t>1133149</t>
  </si>
  <si>
    <t>520026683</t>
  </si>
  <si>
    <t>אמות אגח ו- אמות השקעות בע"מ</t>
  </si>
  <si>
    <t>1158609</t>
  </si>
  <si>
    <t>אמות אגח ח- אמות השקעות בע"מ</t>
  </si>
  <si>
    <t>1172782</t>
  </si>
  <si>
    <t>ארפורט אגח ט- איירפורט סיטי בע"מ</t>
  </si>
  <si>
    <t>1160944</t>
  </si>
  <si>
    <t>ארפורט אגח יא- איירפורט סיטי בע"מ</t>
  </si>
  <si>
    <t>1195999</t>
  </si>
  <si>
    <t>הראל השקעות אגח א- הראל השקעות בביטוח ושרותים פיננסים בע"מ</t>
  </si>
  <si>
    <t>5850110</t>
  </si>
  <si>
    <t>520033986</t>
  </si>
  <si>
    <t>ביטוח</t>
  </si>
  <si>
    <t>Aa2.il</t>
  </si>
  <si>
    <t>ישרס אגח טו- ישרס חברה להשקעות בע"מ</t>
  </si>
  <si>
    <t>6130207</t>
  </si>
  <si>
    <t>520017807</t>
  </si>
  <si>
    <t>ישרס אגח יח- ישרס חברה להשקעות בע"מ</t>
  </si>
  <si>
    <t>6130280</t>
  </si>
  <si>
    <t>לאומי התח נד 403- בנק לאומי לישראל בע"מ</t>
  </si>
  <si>
    <t>6040430</t>
  </si>
  <si>
    <t>לאומי התח נד40- בנק לאומי לישראל בע"מ</t>
  </si>
  <si>
    <t>6040471</t>
  </si>
  <si>
    <t>לאומי התח נד401- בנק לאומי לישראל בע"מ</t>
  </si>
  <si>
    <t>6040380</t>
  </si>
  <si>
    <t>לאומי התח נדח' סד' 405- בנק לאומי לישראל בע"מ</t>
  </si>
  <si>
    <t>6040620</t>
  </si>
  <si>
    <t>לאומי כתבי התח נד סד' 402- בנק לאומי לישראל בע"מ</t>
  </si>
  <si>
    <t>6040398</t>
  </si>
  <si>
    <t>פועלים הנפ הת כ- הפועלים הנפקות בע"מ</t>
  </si>
  <si>
    <t>1940691</t>
  </si>
  <si>
    <t>פועלים הנפקות התחייבות נדחית ס- הפועלים הנפקות בע"מ</t>
  </si>
  <si>
    <t>1940626</t>
  </si>
  <si>
    <t>פועלים הנפקות כא COCO- הפועלים הנפקות בע"מ</t>
  </si>
  <si>
    <t>1940725</t>
  </si>
  <si>
    <t>פועלים התחייבות נדחים ה'- בנק הפועלים בע"מ</t>
  </si>
  <si>
    <t>6620462</t>
  </si>
  <si>
    <t>פועלים התחייבות נדחים ו- בנק הפועלים בע"מ</t>
  </si>
  <si>
    <t>6620553</t>
  </si>
  <si>
    <t>פועלים התחייבות נדחים ז'- בנק הפועלים בע"מ</t>
  </si>
  <si>
    <t>1191329</t>
  </si>
  <si>
    <t>שלמה החז אגח יח- ש.שלמה החזקות בע"מ</t>
  </si>
  <si>
    <t>1410307</t>
  </si>
  <si>
    <t>520034372</t>
  </si>
  <si>
    <t>שלמה החז אגח כ- ש.שלמה החזקות בע"מ</t>
  </si>
  <si>
    <t>1192749</t>
  </si>
  <si>
    <t>*ביג אג"ח ט'- ביג מרכזי קניות (2004) בע"מ</t>
  </si>
  <si>
    <t>1141050</t>
  </si>
  <si>
    <t>ilAA-</t>
  </si>
  <si>
    <t>*ביג אגח ז- ביג מרכזי קניות (2004) בע"מ</t>
  </si>
  <si>
    <t>1136084</t>
  </si>
  <si>
    <t>*ביג אגח טו- ביג מרכזי קניות (2004) בע"מ</t>
  </si>
  <si>
    <t>1162221</t>
  </si>
  <si>
    <t>Aa3.il</t>
  </si>
  <si>
    <t>*ביג אגח יח- ביג מרכזי קניות (2004) בע"מ</t>
  </si>
  <si>
    <t>1174226</t>
  </si>
  <si>
    <t>*ביג אגח כ- ביג מרכזי קניות (2004) בע"מ</t>
  </si>
  <si>
    <t>1186188</t>
  </si>
  <si>
    <t>*ביג מרכזי קניות יב- ביג מרכזי קניות (2004) בע"מ</t>
  </si>
  <si>
    <t>1156231</t>
  </si>
  <si>
    <t>*מגה אור אג8- מגה אור החזקות בע"מ</t>
  </si>
  <si>
    <t>1147602</t>
  </si>
  <si>
    <t>513257873</t>
  </si>
  <si>
    <t>*רבוע נדלן אגח ו- רבוע כחול נדל"ן בע"מ</t>
  </si>
  <si>
    <t>1140607</t>
  </si>
  <si>
    <t>*ריבוע נדלן אגח ט- רבוע כחול נדל"ן בע"מ</t>
  </si>
  <si>
    <t>1174556</t>
  </si>
  <si>
    <t>אדמה אגח ב- אדמה פתרונות לחקלאות בע"מ</t>
  </si>
  <si>
    <t>1110915</t>
  </si>
  <si>
    <t>520043605</t>
  </si>
  <si>
    <t>כימיה, גומי ופלסטיק</t>
  </si>
  <si>
    <t>בזק אגח 10- בזק החברה הישראלית לתקשורת בע"מ</t>
  </si>
  <si>
    <t>2300184</t>
  </si>
  <si>
    <t>520031931</t>
  </si>
  <si>
    <t>בזק אגח 12- בזק החברה הישראלית לתקשורת בע"מ</t>
  </si>
  <si>
    <t>2300242</t>
  </si>
  <si>
    <t>בזק אגח 14- בזק החברה הישראלית לתקשורת בע"מ</t>
  </si>
  <si>
    <t>2300317</t>
  </si>
  <si>
    <t>בילאומי הנפקות כד- הבינלאומי הראשון הנפקות בע"מ</t>
  </si>
  <si>
    <t>1151000</t>
  </si>
  <si>
    <t>513141879</t>
  </si>
  <si>
    <t>בינלאומי הנפק התח כו- הבינלאומי הראשון הנפקות בע"מ</t>
  </si>
  <si>
    <t>1185537</t>
  </si>
  <si>
    <t>בינלאומי הנפק התח כז- הבינלאומי הראשון הנפקות בע"מ</t>
  </si>
  <si>
    <t>1189497</t>
  </si>
  <si>
    <t>בינלאומי כה COCO- הבינלאומי הראשון הנפקות בע"מ</t>
  </si>
  <si>
    <t>1167030</t>
  </si>
  <si>
    <t>דיסקונט כתבי התחייבות נדחים ז- דיסקונט מנפיקים בע"מ</t>
  </si>
  <si>
    <t>7480247</t>
  </si>
  <si>
    <t>520029935</t>
  </si>
  <si>
    <t>דיסקונט מנ נד ו- דיסקונט מנפיקים בע"מ</t>
  </si>
  <si>
    <t>7480197</t>
  </si>
  <si>
    <t>דיסקונט מנ נד ח- דיסקונט מנפיקים בע"מ</t>
  </si>
  <si>
    <t>7480312</t>
  </si>
  <si>
    <t>דיסקונט מנ נד ט- דיסקונט מנפיקים בע"מ</t>
  </si>
  <si>
    <t>1191246</t>
  </si>
  <si>
    <t>הפניקס אגח 5- הפניקס אחזקות בע"מ</t>
  </si>
  <si>
    <t>7670284</t>
  </si>
  <si>
    <t>520017450</t>
  </si>
  <si>
    <t>הראל הנפק אגח ז- הראל ביטוח מימון והנפקות בע"מ</t>
  </si>
  <si>
    <t>1126077</t>
  </si>
  <si>
    <t>513834200</t>
  </si>
  <si>
    <t>ישרס אגח טז- ישרס חברה להשקעות בע"מ</t>
  </si>
  <si>
    <t>6130223</t>
  </si>
  <si>
    <t>ישרס אגח יג- ישרס חברה להשקעות בע"מ</t>
  </si>
  <si>
    <t>6130181</t>
  </si>
  <si>
    <t>ישרס אגח יט- ישרס חברה להשקעות בע"מ</t>
  </si>
  <si>
    <t>6130348</t>
  </si>
  <si>
    <t>כלל ביטוח אגח א- כלל החזקות עסקי ביטוח בע"מ</t>
  </si>
  <si>
    <t>1193481</t>
  </si>
  <si>
    <t>520036120</t>
  </si>
  <si>
    <t>כללביט אגח ט- כללביט מימון בע"מ</t>
  </si>
  <si>
    <t>1136050</t>
  </si>
  <si>
    <t>513754069</t>
  </si>
  <si>
    <t>מז טפ הנפק הת 48- מזרחי טפחות חברה להנפקות בע"מ</t>
  </si>
  <si>
    <t>2310266</t>
  </si>
  <si>
    <t>מז טפ הנפק כתבי הת50 coco- מזרחי טפחות חברה להנפקות בע"מ</t>
  </si>
  <si>
    <t>2310290</t>
  </si>
  <si>
    <t>מזטפ הנפ הת65- מזרחי טפחות חברה להנפקות בע"מ</t>
  </si>
  <si>
    <t>1191675</t>
  </si>
  <si>
    <t>מזרחי כתבי התחייבות נדחים 53- מזרחי טפחות חברה להנפקות בע"מ</t>
  </si>
  <si>
    <t>2310399</t>
  </si>
  <si>
    <t>סלע נדלן אגח ב- סלע קפיטל נדל"ן בע"מ</t>
  </si>
  <si>
    <t>1132927</t>
  </si>
  <si>
    <t>513992529</t>
  </si>
  <si>
    <t>סלע נדלן אגח ג- סלע קפיטל נדל"ן בע"מ</t>
  </si>
  <si>
    <t>1138973</t>
  </si>
  <si>
    <t>סלע נדלן אגח ד- סלע קפיטל נדל"ן בע"מ</t>
  </si>
  <si>
    <t>1167147</t>
  </si>
  <si>
    <t>פניקס הון אגח ה- הפניקס גיוסי הון (2009) בע"מ</t>
  </si>
  <si>
    <t>1135417</t>
  </si>
  <si>
    <t>514290345</t>
  </si>
  <si>
    <t>*ג'נריישן קפיטל אגח ב- ג'נריישן קפיטל בע"מ</t>
  </si>
  <si>
    <t>1177526</t>
  </si>
  <si>
    <t>515846558</t>
  </si>
  <si>
    <t>ilA+</t>
  </si>
  <si>
    <t>*ג'נריישן קפיטל אגח ג- ג'נריישן קפיטל בע"מ</t>
  </si>
  <si>
    <t>1184555</t>
  </si>
  <si>
    <t>*דמרי אגח י- י.ח.דמרי בניה ופיתוח בע"מ</t>
  </si>
  <si>
    <t>1186162</t>
  </si>
  <si>
    <t>511399388</t>
  </si>
  <si>
    <t>בנייה</t>
  </si>
  <si>
    <t>A1.il</t>
  </si>
  <si>
    <t>*מגה אור   אגח ו- מגה אור החזקות בע"מ</t>
  </si>
  <si>
    <t>1138668</t>
  </si>
  <si>
    <t>*מגה אור אגח ד- מגה אור החזקות בע"מ</t>
  </si>
  <si>
    <t>1130632</t>
  </si>
  <si>
    <t>*מגה אור אגח ז- מגה אור החזקות בע"מ</t>
  </si>
  <si>
    <t>1141696</t>
  </si>
  <si>
    <t>*מגה אור אגח ט- מגה אור החזקות בע"מ</t>
  </si>
  <si>
    <t>1165141</t>
  </si>
  <si>
    <t>*מגה אור אגח י- מגה אור החזקות בע"מ</t>
  </si>
  <si>
    <t>1178367</t>
  </si>
  <si>
    <t>*מגה אור אגח יא- מגה אור החזקות בע"מ</t>
  </si>
  <si>
    <t>1178375</t>
  </si>
  <si>
    <t>*מימון ישיר אגח ג- מימון ישיר מקבוצת ישיר 2006 בע"מ</t>
  </si>
  <si>
    <t>1171214</t>
  </si>
  <si>
    <t>513893123</t>
  </si>
  <si>
    <t>אשראי חוץ בנקאי</t>
  </si>
  <si>
    <t>*מימון ישיר אגח ה- מימון ישיר מקבוצת ישיר 2006 בע"מ</t>
  </si>
  <si>
    <t>1182831</t>
  </si>
  <si>
    <t>*מימון ישיר אגח ו- מימון ישיר מקבוצת ישיר 2006 בע"מ</t>
  </si>
  <si>
    <t>1191659</t>
  </si>
  <si>
    <t>*מימון ישיר ד- מימון ישיר מקבוצת ישיר 2006 בע"מ</t>
  </si>
  <si>
    <t>1175660</t>
  </si>
  <si>
    <t>*פז נפט  ו- פז חברת הנפט בע"מ</t>
  </si>
  <si>
    <t>1139542</t>
  </si>
  <si>
    <t>510216054</t>
  </si>
  <si>
    <t>*פז נפט אגח ז- פז חברת הנפט בע"מ</t>
  </si>
  <si>
    <t>1142595</t>
  </si>
  <si>
    <t>אלבר אג"ח יז- אלבר שירותי מימונית בע"מ</t>
  </si>
  <si>
    <t>1158732</t>
  </si>
  <si>
    <t>512025891</t>
  </si>
  <si>
    <t>אלבר אגח יט- אלבר שירותי מימונית בע"מ</t>
  </si>
  <si>
    <t>1191824</t>
  </si>
  <si>
    <t>אלדן תחבורה אגח ה- אלדן תחבורה בע"מ</t>
  </si>
  <si>
    <t>1155357</t>
  </si>
  <si>
    <t>510454333</t>
  </si>
  <si>
    <t>אלדן תחבורה אגח ז- אלדן תחבורה בע"מ</t>
  </si>
  <si>
    <t>1184779</t>
  </si>
  <si>
    <t>אלדן תחבורה אגח ח- אלדן תחבורה בע"מ</t>
  </si>
  <si>
    <t>1192442</t>
  </si>
  <si>
    <t>גירון אגח ו- גירון פיתוח ובניה בע"מ</t>
  </si>
  <si>
    <t>1139849</t>
  </si>
  <si>
    <t>520044520</t>
  </si>
  <si>
    <t>גירון אגח ז- גירון פיתוח ובניה בע"מ</t>
  </si>
  <si>
    <t>1142629</t>
  </si>
  <si>
    <t>גירון אגח ח- גירון פיתוח ובניה בע"מ</t>
  </si>
  <si>
    <t>1183151</t>
  </si>
  <si>
    <t>*ג'י סיטי אגח טו- ג'י סיטי בע"מ</t>
  </si>
  <si>
    <t>1260769</t>
  </si>
  <si>
    <t>520033234</t>
  </si>
  <si>
    <t>נדלן מניב בחו"ל</t>
  </si>
  <si>
    <t>ilA</t>
  </si>
  <si>
    <t>*סלקום אגח ח- סלקום ישראל בע"מ</t>
  </si>
  <si>
    <t>1132828</t>
  </si>
  <si>
    <t>511930125</t>
  </si>
  <si>
    <t>אפי נכסים אגח 8- אפי נכסים בע"מ</t>
  </si>
  <si>
    <t>1142231</t>
  </si>
  <si>
    <t>510560188</t>
  </si>
  <si>
    <t>A2.il</t>
  </si>
  <si>
    <t>אפי נכסים אגח יא- אפי נכסים בע"מ</t>
  </si>
  <si>
    <t>1171628</t>
  </si>
  <si>
    <t>אפי נכסים אגח יג- אפי נכסים בע"מ</t>
  </si>
  <si>
    <t>1178292</t>
  </si>
  <si>
    <t>אפי נכסים אגח יד- אפי נכסים בע"מ</t>
  </si>
  <si>
    <t>1184530</t>
  </si>
  <si>
    <t>אשטרום קבוצה אגח ד- קבוצת אשטרום</t>
  </si>
  <si>
    <t>1182989</t>
  </si>
  <si>
    <t>510381601</t>
  </si>
  <si>
    <t>הכשרת ישוב אגח 21- חברת הכשרת הישוב בישראל בע"מ</t>
  </si>
  <si>
    <t>6120224</t>
  </si>
  <si>
    <t>520020116</t>
  </si>
  <si>
    <t>נכסים ובנין אגח י- חברה לנכסים ולבנין בע"מ</t>
  </si>
  <si>
    <t>1193630</t>
  </si>
  <si>
    <t>520025438</t>
  </si>
  <si>
    <t>*או פי סי אגח ב'- או.פי.סי. אנרגיה בע"מ</t>
  </si>
  <si>
    <t>1166057</t>
  </si>
  <si>
    <t>514401702</t>
  </si>
  <si>
    <t>ilA-</t>
  </si>
  <si>
    <t>*גזית גלוב אגח יד- ג'י סיטי בע"מ</t>
  </si>
  <si>
    <t>1260736</t>
  </si>
  <si>
    <t>*ג'י סיטי  אגח יג- ג'י סיטי בע"מ</t>
  </si>
  <si>
    <t>1260652</t>
  </si>
  <si>
    <t>*ג'י סיטי אגח יב- ג'י סיטי בע"מ</t>
  </si>
  <si>
    <t>1260603</t>
  </si>
  <si>
    <t>*פתאל החזקות אגח ד- פתאל החזקות 1998 בע"מ</t>
  </si>
  <si>
    <t>1188192</t>
  </si>
  <si>
    <t>512607888</t>
  </si>
  <si>
    <t>A3.il</t>
  </si>
  <si>
    <t>הכשרת הישוב אג"ח 23- חברת הכשרת הישוב בישראל בע"מ</t>
  </si>
  <si>
    <t>6120323</t>
  </si>
  <si>
    <t>מגוריט אגח ב- מגוריט ישראל בעמ</t>
  </si>
  <si>
    <t>1168350</t>
  </si>
  <si>
    <t>515434074</t>
  </si>
  <si>
    <t>מגוריט אגח ג- מגוריט ישראל בעמ</t>
  </si>
  <si>
    <t>1175975</t>
  </si>
  <si>
    <t>מגוריט אגח ד- מגוריט ישראל בעמ</t>
  </si>
  <si>
    <t>1185834</t>
  </si>
  <si>
    <t>מגוריט אגח ה- מגוריט ישראל בעמ</t>
  </si>
  <si>
    <t>1192129</t>
  </si>
  <si>
    <t>*נופר אנרג אגח א- ע.י נופר אנרגי' בע"מ</t>
  </si>
  <si>
    <t>1179340</t>
  </si>
  <si>
    <t>514599943</t>
  </si>
  <si>
    <t>אנרגיה מתחדשת</t>
  </si>
  <si>
    <t>*קרדן אן וי אגח ב- קרדן אן.וי.</t>
  </si>
  <si>
    <t>1113034</t>
  </si>
  <si>
    <t>1239114</t>
  </si>
  <si>
    <t>אול- יר אגח ה</t>
  </si>
  <si>
    <t>1143304</t>
  </si>
  <si>
    <t>1841580</t>
  </si>
  <si>
    <t>ארי נדלן אגח א- ארי נדל"ן(ארנה) השקעות בע"מ</t>
  </si>
  <si>
    <t>3660156</t>
  </si>
  <si>
    <t>520038332</t>
  </si>
  <si>
    <t>מניבים ריט אגח ב- מניבים קרן הריט החדשה בע"מ</t>
  </si>
  <si>
    <t>1155928</t>
  </si>
  <si>
    <t>515327120</t>
  </si>
  <si>
    <t>מניבים ריט אגח ג- מניבים קרן הריט החדשה בע"מ</t>
  </si>
  <si>
    <t>1177658</t>
  </si>
  <si>
    <t>מניבים ריט אגח ד- מניבים קרן הריט החדשה בע"מ</t>
  </si>
  <si>
    <t>1193929</t>
  </si>
  <si>
    <t>משק אנרגיה אגח א- משק אנרגיה-אנרגיות מתחדשות בע"מ</t>
  </si>
  <si>
    <t>1169531</t>
  </si>
  <si>
    <t>516167343</t>
  </si>
  <si>
    <t>דיסקונט אגח יד- דיסקונט מנפיקים בע"מ</t>
  </si>
  <si>
    <t>7480163</t>
  </si>
  <si>
    <t>תעשיה אוירית אגח ד- התעשיה האוירית לישראל בע"מ</t>
  </si>
  <si>
    <t>1133131</t>
  </si>
  <si>
    <t>520027194</t>
  </si>
  <si>
    <t>ביטחוניות</t>
  </si>
  <si>
    <t>*אייסיאל   אגח ז- איי.סי.אל גרופ בע"מ (דואלי)</t>
  </si>
  <si>
    <t>2810372</t>
  </si>
  <si>
    <t>520027830</t>
  </si>
  <si>
    <t>*ביג אגח ו- ביג מרכזי קניות (2004) בע"מ</t>
  </si>
  <si>
    <t>1132521</t>
  </si>
  <si>
    <t>*גב ים אגח ח- חברת גב-ים לקרקעות בע"מ</t>
  </si>
  <si>
    <t>7590151</t>
  </si>
  <si>
    <t>*ישראמקו אגח ג- ישראמקו נגב 2 שותפות מוגבלת</t>
  </si>
  <si>
    <t>2320232</t>
  </si>
  <si>
    <t>550010003</t>
  </si>
  <si>
    <t>חיפושי נפט וגז</t>
  </si>
  <si>
    <t>*שופרסל אגח ז- שופר-סל בע"מ</t>
  </si>
  <si>
    <t>7770258</t>
  </si>
  <si>
    <t>520022732</t>
  </si>
  <si>
    <t>רשתות שיווק</t>
  </si>
  <si>
    <t>אמות אגח ה- אמות השקעות בע"מ</t>
  </si>
  <si>
    <t>1138114</t>
  </si>
  <si>
    <t>אמות אגח ז- אמות השקעות בע"מ</t>
  </si>
  <si>
    <t>1162866</t>
  </si>
  <si>
    <t>וילאר אינטרנ' ח'- וילאר אינטרנשיונל בע"מ</t>
  </si>
  <si>
    <t>4160156</t>
  </si>
  <si>
    <t>520038910</t>
  </si>
  <si>
    <t>מנורה הון ד- מנורה חברה לביטוח בע"מ</t>
  </si>
  <si>
    <t>1135920</t>
  </si>
  <si>
    <t>520042540</t>
  </si>
  <si>
    <t>שלמה החז אגח יז- ש.שלמה החזקות בע"מ</t>
  </si>
  <si>
    <t>1410299</t>
  </si>
  <si>
    <t>שלמה החז אגח יט- ש.שלמה החזקות בע"מ</t>
  </si>
  <si>
    <t>1192731</t>
  </si>
  <si>
    <t>בזק אגח 13- בזק החברה הישראלית לתקשורת בע"מ</t>
  </si>
  <si>
    <t>2300309</t>
  </si>
  <si>
    <t>בזק אגח 9- בזק החברה הישראלית לתקשורת בע"מ</t>
  </si>
  <si>
    <t>2300176</t>
  </si>
  <si>
    <t>גמא אגח ג- גמא ניהול וסליקה בע"מ</t>
  </si>
  <si>
    <t>1185941</t>
  </si>
  <si>
    <t>512711789</t>
  </si>
  <si>
    <t>הראל הנפ אגח טו- הראל ביטוח מימון והנפקות בע"מ</t>
  </si>
  <si>
    <t>1143130</t>
  </si>
  <si>
    <t>הראל הנפ אגח טז- הראל ביטוח מימון והנפקות בע"מ</t>
  </si>
  <si>
    <t>1157601</t>
  </si>
  <si>
    <t>הראל הנפ אגח יד- הראל ביטוח מימון והנפקות בע"מ</t>
  </si>
  <si>
    <t>1143122</t>
  </si>
  <si>
    <t>הראל הנפק אגח יח- הראל ביטוח מימון והנפקות בע"מ</t>
  </si>
  <si>
    <t>1182666</t>
  </si>
  <si>
    <t>הראל הנפקות יב ש- הראל ביטוח מימון והנפקות בע"מ</t>
  </si>
  <si>
    <t>1138163</t>
  </si>
  <si>
    <t>יוניברסל אגח ב- יוניברסל מוטורס  ישראל בע"מ</t>
  </si>
  <si>
    <t>1141647</t>
  </si>
  <si>
    <t>511809071</t>
  </si>
  <si>
    <t>מסחר</t>
  </si>
  <si>
    <t>כללביט אגח י'- כללביט מימון בע"מ</t>
  </si>
  <si>
    <t>1136068</t>
  </si>
  <si>
    <t>כללביט אגח יא- כללביט מימון בע"מ</t>
  </si>
  <si>
    <t>1160647</t>
  </si>
  <si>
    <t>כללביט כתהתנ אגח יב- כללביט מימון בע"מ</t>
  </si>
  <si>
    <t>1179928</t>
  </si>
  <si>
    <t>מנורה הון אגח ז- מנורה מבטחים גיוס הון בע"מ</t>
  </si>
  <si>
    <t>1184191</t>
  </si>
  <si>
    <t>513937714</t>
  </si>
  <si>
    <t>מנורה הון התח 5- מנורה מבטחים גיוס הון בע"מ</t>
  </si>
  <si>
    <t>1143411</t>
  </si>
  <si>
    <t>פניקס הון אגח ח- הפניקס גיוסי הון (2009) בע"מ</t>
  </si>
  <si>
    <t>1139815</t>
  </si>
  <si>
    <t>פניקס הון אגח ט- הפניקס גיוסי הון (2009) בע"מ</t>
  </si>
  <si>
    <t>1155522</t>
  </si>
  <si>
    <t>פניקס הון אגח יא- הפניקס גיוסי הון (2009) בע"מ</t>
  </si>
  <si>
    <t>1159359</t>
  </si>
  <si>
    <t>קרסו אגח ב- קרסו מוטורס בע"מ</t>
  </si>
  <si>
    <t>1139591</t>
  </si>
  <si>
    <t>514065283</t>
  </si>
  <si>
    <t>קרסו מוטורס   אגח ג- קרסו מוטורס בע"מ</t>
  </si>
  <si>
    <t>1141829</t>
  </si>
  <si>
    <t>קרסו מוטורס אגח א- קרסו מוטורס בע"מ</t>
  </si>
  <si>
    <t>1136464</t>
  </si>
  <si>
    <t>קרסו מוטורס אגח ד- קרסו מוטורס בע"מ</t>
  </si>
  <si>
    <t>1173566</t>
  </si>
  <si>
    <t>*אלקטרה    אגח ד- אלקטרה בע"מ</t>
  </si>
  <si>
    <t>7390149</t>
  </si>
  <si>
    <t>520028911</t>
  </si>
  <si>
    <t>*אלקטרה אגח ה- אלקטרה בע"מ</t>
  </si>
  <si>
    <t>7390222</t>
  </si>
  <si>
    <t>*דמרי      אגח ז- י.ח.דמרי בניה ופיתוח בע"מ</t>
  </si>
  <si>
    <t>1141191</t>
  </si>
  <si>
    <t>*דמרי אגח ט- י.ח.דמרי בניה ופיתוח בע"מ</t>
  </si>
  <si>
    <t>1168368</t>
  </si>
  <si>
    <t>*פז נפט  אגח ח- פז חברת הנפט בע"מ</t>
  </si>
  <si>
    <t>1162817</t>
  </si>
  <si>
    <t>*פז נפט אגח ד- פז חברת הנפט בע"מ</t>
  </si>
  <si>
    <t>1132505</t>
  </si>
  <si>
    <t>*פרטנר אגח ו- חברת פרטנר תקשורת בע"מ</t>
  </si>
  <si>
    <t>1141415</t>
  </si>
  <si>
    <t>520044314</t>
  </si>
  <si>
    <t>*פרטנר אגח ז- חברת פרטנר תקשורת בע"מ</t>
  </si>
  <si>
    <t>1156397</t>
  </si>
  <si>
    <t>*שפיר הנדסה  אג"ח א- שפיר הנדסה ותעשיה בע"מ</t>
  </si>
  <si>
    <t>1136134</t>
  </si>
  <si>
    <t>514892801</t>
  </si>
  <si>
    <t>מתכת ומוצרי בניה</t>
  </si>
  <si>
    <t>*שפיר הנדסה אגח ב- שפיר הנדסה ותעשיה בע"מ</t>
  </si>
  <si>
    <t>1141951</t>
  </si>
  <si>
    <t>אלבר אג"ח יח- אלבר שירותי מימונית בע"מ</t>
  </si>
  <si>
    <t>1158740</t>
  </si>
  <si>
    <t>אלבר אגח כ- אלבר שירותי מימונית בע"מ</t>
  </si>
  <si>
    <t>1191832</t>
  </si>
  <si>
    <t>אלדן אגח ו- אלדן תחבורה בע"מ</t>
  </si>
  <si>
    <t>1161678</t>
  </si>
  <si>
    <t>אלדן תחבורה אגח ט- אלדן תחבורה בע"מ</t>
  </si>
  <si>
    <t>1192459</t>
  </si>
  <si>
    <t>בזן אגח ה- בתי זקוק לנפט בע"מ</t>
  </si>
  <si>
    <t>2590388</t>
  </si>
  <si>
    <t>520036658</t>
  </si>
  <si>
    <t>בזן אגח י- בתי זקוק לנפט בע"מ</t>
  </si>
  <si>
    <t>2590511</t>
  </si>
  <si>
    <t>ממן אגח ב- ממן-מסופי מטען וניטול בע"מ</t>
  </si>
  <si>
    <t>2380046</t>
  </si>
  <si>
    <t>520036435</t>
  </si>
  <si>
    <t>*אזורים אגח 13- אזורים-חברה להשקעות בפתוח ובבנין בע"מ</t>
  </si>
  <si>
    <t>7150410</t>
  </si>
  <si>
    <t>520025990</t>
  </si>
  <si>
    <t>*אזורים סדרה 14- אזורים-חברה להשקעות בפתוח ובבנין בע"מ</t>
  </si>
  <si>
    <t>7150444</t>
  </si>
  <si>
    <t>*אנלייט אנר אגח ו- אנלייט אנרגיה מתחדשת בע"מ</t>
  </si>
  <si>
    <t>7200173</t>
  </si>
  <si>
    <t>520041146</t>
  </si>
  <si>
    <t>*אנלייט אנרגיה אגח ג- אנלייט אנרגיה מתחדשת בע"מ</t>
  </si>
  <si>
    <t>7200249</t>
  </si>
  <si>
    <t>*אנרג'יקס אגח א- אנרג'יקס אנרגיות מתחדשות בע"מ</t>
  </si>
  <si>
    <t>1161751</t>
  </si>
  <si>
    <t>513901371</t>
  </si>
  <si>
    <t>*אנרג'יקס ב 0.25%- אנרג'יקס אנרגיות מתחדשות בע"מ</t>
  </si>
  <si>
    <t>1168483</t>
  </si>
  <si>
    <t>*אפריקה מגורים אגח ה- אפריקה ישראל מגורים בע"מ</t>
  </si>
  <si>
    <t>1162825</t>
  </si>
  <si>
    <t>520034760</t>
  </si>
  <si>
    <t>*סלקום אגח ט- סלקום ישראל בע"מ</t>
  </si>
  <si>
    <t>1132836</t>
  </si>
  <si>
    <t>*סלקום אגח יא- סלקום ישראל בע"מ</t>
  </si>
  <si>
    <t>1139252</t>
  </si>
  <si>
    <t>*סלקום אגח יב- סלקום ישראל בע"מ</t>
  </si>
  <si>
    <t>1143080</t>
  </si>
  <si>
    <t>*סלקום אגח יג- סלקום ישראל בע"מ</t>
  </si>
  <si>
    <t>1189190</t>
  </si>
  <si>
    <t>איידיאיי הנפקות התחייבות ה- איי.די.איי. הנפקות (2010) בע"מ</t>
  </si>
  <si>
    <t>1155878</t>
  </si>
  <si>
    <t>514486042</t>
  </si>
  <si>
    <t>אשטרום קב אגח ג- קבוצת אשטרום</t>
  </si>
  <si>
    <t>1140102</t>
  </si>
  <si>
    <t>פתאל אירו אגח א- פתאל נכסים(אירופה)בע"מ</t>
  </si>
  <si>
    <t>1137512</t>
  </si>
  <si>
    <t>515328250</t>
  </si>
  <si>
    <t>פתאל אירו אגח ד- פתאל נכסים(אירופה)בע"מ</t>
  </si>
  <si>
    <t>1168038</t>
  </si>
  <si>
    <t>פתאל אירופה אגח ג- פתאל נכסים(אירופה)בע"מ</t>
  </si>
  <si>
    <t>1141852</t>
  </si>
  <si>
    <t>קרסו נדלן אגח א- קרסו נדלן בע"מ</t>
  </si>
  <si>
    <t>1190008</t>
  </si>
  <si>
    <t>510488190</t>
  </si>
  <si>
    <t>*או.פי.סי  אגח ג- או.פי.סי. אנרגיה בע"מ</t>
  </si>
  <si>
    <t>1180355</t>
  </si>
  <si>
    <t>*פתאל החז  אגח ב- פתאל החזקות 1998 בע"מ</t>
  </si>
  <si>
    <t>1150812</t>
  </si>
  <si>
    <t>מלונאות ותיירות</t>
  </si>
  <si>
    <t>*פתאל החזקות אגח ג- פתאל החזקות 1998 בע"מ</t>
  </si>
  <si>
    <t>1161785</t>
  </si>
  <si>
    <t>אקרו אגח א- קבוצת אקרו בע"מ</t>
  </si>
  <si>
    <t>1188572</t>
  </si>
  <si>
    <t>511996803</t>
  </si>
  <si>
    <t>קרדן נדלן אגח- קרדן ישראל בע"מ</t>
  </si>
  <si>
    <t>1172725</t>
  </si>
  <si>
    <t>520033457</t>
  </si>
  <si>
    <t>*אנלייט אנר אגח ה- אנלייט אנרגיה מתחדשת בע"מ</t>
  </si>
  <si>
    <t>7200116</t>
  </si>
  <si>
    <t>אלומיי אגח ה- אלומיי קפיטל בע"מ</t>
  </si>
  <si>
    <t>1193275</t>
  </si>
  <si>
    <t>520039868</t>
  </si>
  <si>
    <t>אלומיי קפיטל אגח ג- אלומיי קפיטל בע"מ</t>
  </si>
  <si>
    <t>1159375</t>
  </si>
  <si>
    <t>ריט אזורים אג ב- ריט אזורים - ה.פ ליווינג בע"מ</t>
  </si>
  <si>
    <t>1183581</t>
  </si>
  <si>
    <t>516117181</t>
  </si>
  <si>
    <t>*ישראמקו אגח ב- ישראמקו נגב 2 שותפות מוגבלת</t>
  </si>
  <si>
    <t>2320224</t>
  </si>
  <si>
    <t>*ישראמקו נגב 2 א- ישראמקו נגב 2 שותפות מוגבלת</t>
  </si>
  <si>
    <t>2320174</t>
  </si>
  <si>
    <t>אלביט מערכות אגח ג- אלביט בע"מ</t>
  </si>
  <si>
    <t>1178250</t>
  </si>
  <si>
    <t>520027509</t>
  </si>
  <si>
    <t>אלביט מערכות אגח ד- אלביט מערכות בע"מ</t>
  </si>
  <si>
    <t>1178268</t>
  </si>
  <si>
    <t>520043027</t>
  </si>
  <si>
    <t>*תמר פטרו אגח ב- תמר פטרוליום בעמ</t>
  </si>
  <si>
    <t>1143593</t>
  </si>
  <si>
    <t>515334662</t>
  </si>
  <si>
    <t>*תמר פטרוליום אגח א- תמר פטרוליום בעמ</t>
  </si>
  <si>
    <t>1141332</t>
  </si>
  <si>
    <t>סה"כ אחר</t>
  </si>
  <si>
    <t>ISRELE 3.75 02/32- חברת החשמל לישראל בע"מ</t>
  </si>
  <si>
    <t>IL0060004004</t>
  </si>
  <si>
    <t>בלומברג</t>
  </si>
  <si>
    <t>BBB+</t>
  </si>
  <si>
    <t>HAPOAL 3.255 01/32- בנק הפועלים בע"מ</t>
  </si>
  <si>
    <t>IL0066204707</t>
  </si>
  <si>
    <t>BBB</t>
  </si>
  <si>
    <t>LUMIIT 3.275 01/31 01/26- בנק לאומי לישראל בע"מ</t>
  </si>
  <si>
    <t>IL0060404899</t>
  </si>
  <si>
    <t>LUMIIT 7.129 07/33- LUMIIT 7.129 07/33</t>
  </si>
  <si>
    <t>IL0060406795</t>
  </si>
  <si>
    <t>ISRAEL CHEMICALS 6.375 31/05/38- israel chemicals limited</t>
  </si>
  <si>
    <t>IL0028103310</t>
  </si>
  <si>
    <t>BBB-</t>
  </si>
  <si>
    <t>MZRHIT 3.077 04/31- בנק מזרחי טפחות בע"מ</t>
  </si>
  <si>
    <t>IL0069508369</t>
  </si>
  <si>
    <t>520000522</t>
  </si>
  <si>
    <t>ENOIGA 8.5 09/33- אנרג'יאן ישראל פיננס בע"מ</t>
  </si>
  <si>
    <t>IL0011971442</t>
  </si>
  <si>
    <t>516301843</t>
  </si>
  <si>
    <t>Energy</t>
  </si>
  <si>
    <t>BB-</t>
  </si>
  <si>
    <t>TEVA 4.375 2030- טבע תעשיות פרמצבטיות בע"מ</t>
  </si>
  <si>
    <t>XS2406607171</t>
  </si>
  <si>
    <t>520013954</t>
  </si>
  <si>
    <t>פארמה</t>
  </si>
  <si>
    <t>TEVA 7.375 09/29- TEVA PHARMACEUTICALS NE</t>
  </si>
  <si>
    <t>XS2592804434</t>
  </si>
  <si>
    <t>TEVA 8.125 09/31- TEVA PHARMACEUTICALS NE</t>
  </si>
  <si>
    <t>US88167AAR23</t>
  </si>
  <si>
    <t>ALVGR 4.252 07/52- allianz se-reg</t>
  </si>
  <si>
    <t>DE000A30VJZ6</t>
  </si>
  <si>
    <t>11071</t>
  </si>
  <si>
    <t>Insurance</t>
  </si>
  <si>
    <t>A2</t>
  </si>
  <si>
    <t>Moodys</t>
  </si>
  <si>
    <t>SRENVX 4.5 24/44- Cloverie plc swiss reins</t>
  </si>
  <si>
    <t>XS1108784510</t>
  </si>
  <si>
    <t>12795</t>
  </si>
  <si>
    <t>A</t>
  </si>
  <si>
    <t>ZURNVX 3 04/51- ZURICH FINANCE IRELAND DESIG</t>
  </si>
  <si>
    <t>XS2283177561</t>
  </si>
  <si>
    <t>12121212</t>
  </si>
  <si>
    <t>ZURNVX 3.5 05/52- WILLOW NO.2 FOR ZURICH</t>
  </si>
  <si>
    <t>XS2416978190</t>
  </si>
  <si>
    <t>27078</t>
  </si>
  <si>
    <t>ANZNZ 5.548 08/32- ANZNZ</t>
  </si>
  <si>
    <t>USQ0426YAV58</t>
  </si>
  <si>
    <t>2867</t>
  </si>
  <si>
    <t>Banks</t>
  </si>
  <si>
    <t>A-</t>
  </si>
  <si>
    <t>AXASA 4.25 03/43- AXA GLOBAL</t>
  </si>
  <si>
    <t>XS2487052487</t>
  </si>
  <si>
    <t>10829</t>
  </si>
  <si>
    <t>FABSJV 5.875 01/34- Foundry JV Holdco LLC</t>
  </si>
  <si>
    <t>US350930AA10</t>
  </si>
  <si>
    <t>11536</t>
  </si>
  <si>
    <t>Other</t>
  </si>
  <si>
    <t>IAGLN 4.25 11/32- BRITISH AIRWAYS</t>
  </si>
  <si>
    <t>US11044MAA45</t>
  </si>
  <si>
    <t>28301</t>
  </si>
  <si>
    <t>Transportation</t>
  </si>
  <si>
    <t>SHBASS 4.625 08/32- SVENSKA  HANDELSBANKEN AB</t>
  </si>
  <si>
    <t>XS2523511165</t>
  </si>
  <si>
    <t>12903</t>
  </si>
  <si>
    <t>ALVGR 3.2 PERP- ALLIANZ NFJ</t>
  </si>
  <si>
    <t>US018820AB64</t>
  </si>
  <si>
    <t>10012</t>
  </si>
  <si>
    <t>Baa1</t>
  </si>
  <si>
    <t>ANZ 6.742 12/32- ANZNZ</t>
  </si>
  <si>
    <t>USQ0954PVM14</t>
  </si>
  <si>
    <t>NAB 3.933 08/2034 08/29- NATIONAL AUSTRALIA</t>
  </si>
  <si>
    <t>USG6S94TAB96</t>
  </si>
  <si>
    <t>10298</t>
  </si>
  <si>
    <t>SCENTRE GROUP 4.75 09/80- SCENTRE GROUP</t>
  </si>
  <si>
    <t>USQ8053LAA28</t>
  </si>
  <si>
    <t>28337</t>
  </si>
  <si>
    <t>Real Estate</t>
  </si>
  <si>
    <t>SCGAU 5.125 09/2080- SCENTRE GROUP</t>
  </si>
  <si>
    <t>USQ8053LAB01</t>
  </si>
  <si>
    <t>AER 3.3 01/32- AERCAP IRELAND CAPITAL</t>
  </si>
  <si>
    <t>US00774MAX39</t>
  </si>
  <si>
    <t>28222</t>
  </si>
  <si>
    <t>Capital Goods</t>
  </si>
  <si>
    <t>ASSGEN 5.8 07/32- Assicurazioni generali</t>
  </si>
  <si>
    <t>XS2468223107</t>
  </si>
  <si>
    <t>11025</t>
  </si>
  <si>
    <t>Baa2</t>
  </si>
  <si>
    <t>C 6.174 05/34- CITIGROUP INC</t>
  </si>
  <si>
    <t>US17327CAR43</t>
  </si>
  <si>
    <t>10083</t>
  </si>
  <si>
    <t>HPQ 5.5 01/33- HP Inc</t>
  </si>
  <si>
    <t>US40434LAN55</t>
  </si>
  <si>
    <t>27120</t>
  </si>
  <si>
    <t>Technology Hardware &amp; Equipment</t>
  </si>
  <si>
    <t>INTNED 4.125 08/33- ING Groep</t>
  </si>
  <si>
    <t>XS2524746687</t>
  </si>
  <si>
    <t>10208</t>
  </si>
  <si>
    <t>MQGAU 6.798 01/33- MQGAU O</t>
  </si>
  <si>
    <t>USQ568A9SS79</t>
  </si>
  <si>
    <t>27676</t>
  </si>
  <si>
    <t>Diversified Financials</t>
  </si>
  <si>
    <t>PRU 6 09/52- PRUDENTIAL</t>
  </si>
  <si>
    <t>US744320BK76</t>
  </si>
  <si>
    <t>10860</t>
  </si>
  <si>
    <t>STLA 6.375 09/32- STLA 6.375 09/32</t>
  </si>
  <si>
    <t>USU85861AE97</t>
  </si>
  <si>
    <t>90175</t>
  </si>
  <si>
    <t>Automobiles &amp; Components</t>
  </si>
  <si>
    <t>TD 8.125 10/82- Toronto Dominion Bank</t>
  </si>
  <si>
    <t>US89117F8Z56</t>
  </si>
  <si>
    <t>12616</t>
  </si>
  <si>
    <t>ACAFP 7.25 PERP- CREDIT AGRICOLE SA</t>
  </si>
  <si>
    <t>FR001400F067</t>
  </si>
  <si>
    <t>10886</t>
  </si>
  <si>
    <t>BACR 7.119 06/34- BARCLAYS BANK</t>
  </si>
  <si>
    <t>US06738ECH62</t>
  </si>
  <si>
    <t>10046</t>
  </si>
  <si>
    <t>BCRED 2.625 12/26- BCRED Castle Peak Funding LLC</t>
  </si>
  <si>
    <t>US09261HAD98</t>
  </si>
  <si>
    <t>13362</t>
  </si>
  <si>
    <t>BCRED 7.05 09/25- BCRED Castle Peak Funding LLC</t>
  </si>
  <si>
    <t>US09261HBA41</t>
  </si>
  <si>
    <t>BOOZ ALLEN HAMILTON INC 07/29- BOOZ ALLEN HAMILTON INC</t>
  </si>
  <si>
    <t>US09951LAB99</t>
  </si>
  <si>
    <t>89438</t>
  </si>
  <si>
    <t>Commercial &amp; Professional Services</t>
  </si>
  <si>
    <t>ENBCN 5.5 07/77- ENBRIDGE</t>
  </si>
  <si>
    <t>US29250NAS45</t>
  </si>
  <si>
    <t>27509</t>
  </si>
  <si>
    <t>ENBCN 6 01/27 01/77- ENBRIDGE</t>
  </si>
  <si>
    <t>us29250nan57</t>
  </si>
  <si>
    <t>ENELIM 6.625 PERP- ENELIM 5 1/8 10</t>
  </si>
  <si>
    <t>XS2576550243</t>
  </si>
  <si>
    <t>27051</t>
  </si>
  <si>
    <t>Utilities</t>
  </si>
  <si>
    <t>EXPE 3.25 02/30- Expedia Inc</t>
  </si>
  <si>
    <t>US30212PAR64</t>
  </si>
  <si>
    <t>12308</t>
  </si>
  <si>
    <t>Hotels Restaurants &amp; Leisure</t>
  </si>
  <si>
    <t>FS KKR CAPITAL 4.25 2/25 01/25- FS KKR CAPITAL CORP</t>
  </si>
  <si>
    <t>US30313RAA77</t>
  </si>
  <si>
    <t>11309</t>
  </si>
  <si>
    <t>FSK 3.125 10/28- FS KKR CAPITAL CORP</t>
  </si>
  <si>
    <t>US302635AK33</t>
  </si>
  <si>
    <t>GM 6.4 01/09/2033- GENERAL MOTORS CORP</t>
  </si>
  <si>
    <t>US37045XED49</t>
  </si>
  <si>
    <t>10753</t>
  </si>
  <si>
    <t>IBSEM 4.875 PERP- IBSEM 4.875 PERP</t>
  </si>
  <si>
    <t>XS2580221658</t>
  </si>
  <si>
    <t>90176</t>
  </si>
  <si>
    <t>J 5.9 03/33- J 5.9 03/33</t>
  </si>
  <si>
    <t>US469814AA50</t>
  </si>
  <si>
    <t>90192</t>
  </si>
  <si>
    <t>KD 3.15 10/31- KD</t>
  </si>
  <si>
    <t>US50155QAL41</t>
  </si>
  <si>
    <t>89856</t>
  </si>
  <si>
    <t>Software &amp; Services</t>
  </si>
  <si>
    <t>LKQ 6.25 6/33- LKQ Corporation</t>
  </si>
  <si>
    <t>US501889AE98</t>
  </si>
  <si>
    <t>11537</t>
  </si>
  <si>
    <t>Consumer Durables &amp; Apparel</t>
  </si>
  <si>
    <t>MSI 5.6 06/32- (לא פעיל) MOTOROLA SOLUTIONS INC</t>
  </si>
  <si>
    <t>US620076BW88</t>
  </si>
  <si>
    <t>27312</t>
  </si>
  <si>
    <t>MTZ 4.5 08/28- MASTEC INC</t>
  </si>
  <si>
    <t>US576323AP42</t>
  </si>
  <si>
    <t>89312</t>
  </si>
  <si>
    <t>NGLS 4 01/32- NGLS</t>
  </si>
  <si>
    <t>US87612BBU52</t>
  </si>
  <si>
    <t>27879</t>
  </si>
  <si>
    <t>NGLS 6.875 01/29- NGLS</t>
  </si>
  <si>
    <t>US87612BBN10</t>
  </si>
  <si>
    <t>NWG 7.416 06/33- NATWEST GROUP PLC</t>
  </si>
  <si>
    <t>XS2563349765</t>
  </si>
  <si>
    <t>13303</t>
  </si>
  <si>
    <t>ORCINC 4.7 02/27- ORDH</t>
  </si>
  <si>
    <t>US69120VAF85</t>
  </si>
  <si>
    <t>28345</t>
  </si>
  <si>
    <t>Baa3</t>
  </si>
  <si>
    <t>OWL ROCK 3.75 07/25- OWL ROCK CAPITAL CORP</t>
  </si>
  <si>
    <t>US69121KAC80</t>
  </si>
  <si>
    <t>13156</t>
  </si>
  <si>
    <t>owl rock 7.95 06/28- OWL ROCK CAPITAL CORP</t>
  </si>
  <si>
    <t>US69120VAR24</t>
  </si>
  <si>
    <t>SEB 6.875 PERP- SKANDINAVISKA ENSKILDA</t>
  </si>
  <si>
    <t>XS2479344561</t>
  </si>
  <si>
    <t>27468</t>
  </si>
  <si>
    <t>SRENVX 5.75 08/15/50 08/25- ARGENTUM (SWISS RE LTD)</t>
  </si>
  <si>
    <t>XS1261170515</t>
  </si>
  <si>
    <t>12108</t>
  </si>
  <si>
    <t>SSELN 4 PERP- SSE PLC</t>
  </si>
  <si>
    <t>XS2439704318</t>
  </si>
  <si>
    <t>11139</t>
  </si>
  <si>
    <t>TELIAS 4.625 PREP- TELIA</t>
  </si>
  <si>
    <t>XS2526881532</t>
  </si>
  <si>
    <t>2869</t>
  </si>
  <si>
    <t>Telecommunication Services</t>
  </si>
  <si>
    <t>TRPCN 5.3 03/77- Trpcn</t>
  </si>
  <si>
    <t>US89356BAC28</t>
  </si>
  <si>
    <t>27588</t>
  </si>
  <si>
    <t>VW 4.625 PERP 06/28- Volkswagen intl fin</t>
  </si>
  <si>
    <t>XS1799939027</t>
  </si>
  <si>
    <t>10774</t>
  </si>
  <si>
    <t>WBD 4.279 03/15/32- Magal security systems ltd</t>
  </si>
  <si>
    <t>US55903VBC63</t>
  </si>
  <si>
    <t>11093</t>
  </si>
  <si>
    <t>Media</t>
  </si>
  <si>
    <t>AER 6.5 06/45- AER</t>
  </si>
  <si>
    <t>US00773HAA59</t>
  </si>
  <si>
    <t>27880</t>
  </si>
  <si>
    <t>BB+</t>
  </si>
  <si>
    <t>AY 4.125 06/28- AYR WELLNESS INC</t>
  </si>
  <si>
    <t>US04916WAA27</t>
  </si>
  <si>
    <t>89573</t>
  </si>
  <si>
    <t>BAYNGR 3.125 11/79 11/27- BAYNGR</t>
  </si>
  <si>
    <t>XS2077670342</t>
  </si>
  <si>
    <t>27887</t>
  </si>
  <si>
    <t>Pharmaceuticals &amp; Biotechnology</t>
  </si>
  <si>
    <t>BNP 6.875 PERP- BNP</t>
  </si>
  <si>
    <t>FR001400BBL21</t>
  </si>
  <si>
    <t>10053</t>
  </si>
  <si>
    <t>Ba1</t>
  </si>
  <si>
    <t>BNP 7.75 PERP- BNP Paribas Asset Manag</t>
  </si>
  <si>
    <t>USF1067PAC08</t>
  </si>
  <si>
    <t>12501</t>
  </si>
  <si>
    <t>BRITEL 8.375 09/28- BRITISH TELECOM</t>
  </si>
  <si>
    <t>XS2636324274</t>
  </si>
  <si>
    <t>10720</t>
  </si>
  <si>
    <t>CDW   3.25 2/29- CDWC</t>
  </si>
  <si>
    <t>US12513GBF54</t>
  </si>
  <si>
    <t>89859</t>
  </si>
  <si>
    <t>CQP 3.25 01/32- Cheniere Corpus christi holdings llc</t>
  </si>
  <si>
    <t>US16411QAN16</t>
  </si>
  <si>
    <t>27112</t>
  </si>
  <si>
    <t>CQP 4.5 10/29- Cheniere Corpus christi holdings llc</t>
  </si>
  <si>
    <t>US16411QAG64</t>
  </si>
  <si>
    <t>CREDIT SUISSE 6.5 08/23- CREDIT SUISSE</t>
  </si>
  <si>
    <t>XS0957135212</t>
  </si>
  <si>
    <t>10103</t>
  </si>
  <si>
    <t>F 6.125 05/15/28- Ford Motor Company</t>
  </si>
  <si>
    <t>XS2623496085</t>
  </si>
  <si>
    <t>10617</t>
  </si>
  <si>
    <t>Materials</t>
  </si>
  <si>
    <t>INTNED 7.5 PERP- Intned</t>
  </si>
  <si>
    <t>XS2585240984</t>
  </si>
  <si>
    <t>12851</t>
  </si>
  <si>
    <t>MATTEL 3.75 04/29- Mattel Inc</t>
  </si>
  <si>
    <t>US577081BF84</t>
  </si>
  <si>
    <t>12806</t>
  </si>
  <si>
    <t>MSCI 3.625 09/30 03/28- MSCI INC</t>
  </si>
  <si>
    <t>US55354GAK67</t>
  </si>
  <si>
    <t>11263</t>
  </si>
  <si>
    <t>NWSA 5.125 02/32- NWSA</t>
  </si>
  <si>
    <t>US65249BAB53</t>
  </si>
  <si>
    <t>89857</t>
  </si>
  <si>
    <t>RRX 6.4 4/2033- RRX 6.4 15/4/2033</t>
  </si>
  <si>
    <t>US758750AF08</t>
  </si>
  <si>
    <t>90179</t>
  </si>
  <si>
    <t>SWEDA 7.625 PERP- SWEDA 7.625 PERP</t>
  </si>
  <si>
    <t>XS2580715147</t>
  </si>
  <si>
    <t>90180</t>
  </si>
  <si>
    <t>VODAFONE 4.125 06/81- Vodafone Group</t>
  </si>
  <si>
    <t>US92857WBW91</t>
  </si>
  <si>
    <t>10475</t>
  </si>
  <si>
    <t>VODAFONE 6.25 10/78 10/24- Vodafone Group</t>
  </si>
  <si>
    <t>XS1888180640</t>
  </si>
  <si>
    <t>VODAFONE 6.5 08/84- Vodafone Group</t>
  </si>
  <si>
    <t>XS2630490717</t>
  </si>
  <si>
    <t>ZFFNGR 5.75 08/26- ZFFNGR 5.75 08/26</t>
  </si>
  <si>
    <t>XS2582404724</t>
  </si>
  <si>
    <t>90178</t>
  </si>
  <si>
    <t>ALLISON TRANS 3.75 01/31- allison</t>
  </si>
  <si>
    <t>US019736AG29</t>
  </si>
  <si>
    <t>27589</t>
  </si>
  <si>
    <t>Ba2</t>
  </si>
  <si>
    <t>ALLISON TRANSM 5.875 06/29- ALLISON TRANSMISSION</t>
  </si>
  <si>
    <t>US019736AF46</t>
  </si>
  <si>
    <t>27459</t>
  </si>
  <si>
    <t>CHARLES RIVER LAB 4 03/31- CHARLES RIVER LABORATORIES</t>
  </si>
  <si>
    <t>US159864AJ65</t>
  </si>
  <si>
    <t>28420</t>
  </si>
  <si>
    <t>BB</t>
  </si>
  <si>
    <t>F 6.1 08/32- Ford Motor Company</t>
  </si>
  <si>
    <t>US345370DB39</t>
  </si>
  <si>
    <t>F 7.35 11/27- Ford motor credit co LLC</t>
  </si>
  <si>
    <t>US345397C353</t>
  </si>
  <si>
    <t>27665</t>
  </si>
  <si>
    <t>GPK 3.75 02/30- GRAND PEAK</t>
  </si>
  <si>
    <t>US38869AAD90</t>
  </si>
  <si>
    <t>89720</t>
  </si>
  <si>
    <t>HESM 5.125 06/28- HESS MIDSTREAM PARTNERS LP</t>
  </si>
  <si>
    <t>US428104AA14</t>
  </si>
  <si>
    <t>28117</t>
  </si>
  <si>
    <t>HILTON DOMESTIC 4 05/31- HILTON DOMESTIC OPERATING</t>
  </si>
  <si>
    <t>US432833AL52</t>
  </si>
  <si>
    <t>2065</t>
  </si>
  <si>
    <t>SOCGEN 7.875 PERP- Societe Generale</t>
  </si>
  <si>
    <t>FR001400F877</t>
  </si>
  <si>
    <t>10863</t>
  </si>
  <si>
    <t>TELEFO 6.135 PER- TELEFONAKTIEBOL</t>
  </si>
  <si>
    <t>XS2582389156</t>
  </si>
  <si>
    <t>11259</t>
  </si>
  <si>
    <t>TELEFO 7.125 PERP- TELEFONICA EUROPE BV</t>
  </si>
  <si>
    <t>XS2462605671</t>
  </si>
  <si>
    <t>9008</t>
  </si>
  <si>
    <t>UAL 4.375 04/26- United Airlines</t>
  </si>
  <si>
    <t>US90932LAG23</t>
  </si>
  <si>
    <t>13230</t>
  </si>
  <si>
    <t>ASGN 4.625 15/05/2028- ASGN INC</t>
  </si>
  <si>
    <t>US00191UAA07</t>
  </si>
  <si>
    <t>1212123</t>
  </si>
  <si>
    <t>BACR 8.875- BARCLAYS CAPITAL INC</t>
  </si>
  <si>
    <t>XS2492482828</t>
  </si>
  <si>
    <t>9159</t>
  </si>
  <si>
    <t>CLH 6.375 02/31- CLH 6.375 02/31</t>
  </si>
  <si>
    <t>US184496AQ03</t>
  </si>
  <si>
    <t>90177</t>
  </si>
  <si>
    <t>Ba3</t>
  </si>
  <si>
    <t>LLOYDS 8.5- LLOYDS BANKING GROUP PLC</t>
  </si>
  <si>
    <t>XS2529511722</t>
  </si>
  <si>
    <t>28102</t>
  </si>
  <si>
    <t>LLOYDS 8.5 PERP_28- LLOYDS BANKING GROUP PLC</t>
  </si>
  <si>
    <t>XS2575900977</t>
  </si>
  <si>
    <t>MTCHII 4.125 08/30- MATCH GROUP INC</t>
  </si>
  <si>
    <t>US57665RAL06</t>
  </si>
  <si>
    <t>123122</t>
  </si>
  <si>
    <t>ATRFIN 2.625 09/27- Atrium Finance PLC</t>
  </si>
  <si>
    <t>XS2294495838</t>
  </si>
  <si>
    <t>27389</t>
  </si>
  <si>
    <t>B1</t>
  </si>
  <si>
    <t>CCO HOLDINGS 4.75 03/30 09/24- CCO HOLDINGS</t>
  </si>
  <si>
    <t>US1248EPCD32</t>
  </si>
  <si>
    <t>28047</t>
  </si>
  <si>
    <t>CHTR 7.375 03/31- CCO HOLDINGS</t>
  </si>
  <si>
    <t>US1248EPCT83</t>
  </si>
  <si>
    <t>EDF 6 PREP 01/26- ELEC DE FRANCE</t>
  </si>
  <si>
    <t>FR0011401728</t>
  </si>
  <si>
    <t>10781</t>
  </si>
  <si>
    <t>B+</t>
  </si>
  <si>
    <t>Electricite De Franc 5 01/26- Electricite DE France SA</t>
  </si>
  <si>
    <t>FR0011697028</t>
  </si>
  <si>
    <t>27129</t>
  </si>
  <si>
    <t>ORGNON 5.125 2031- CLEAN HARBORS INC</t>
  </si>
  <si>
    <t>US68622TAB70</t>
  </si>
  <si>
    <t>2061</t>
  </si>
  <si>
    <t>ATRSAV 3.625 04/2026- ATRIUM FINANCE ISSUER BV</t>
  </si>
  <si>
    <t>XS2338530467</t>
  </si>
  <si>
    <t>89292</t>
  </si>
  <si>
    <t>B3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</si>
  <si>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</si>
  <si>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</si>
  <si>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</si>
  <si>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</si>
  <si>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</si>
  <si>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</si>
  <si>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</si>
  <si>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הראל סל (00) תל בונד תשואות- הראל קרנות נאמנות בע"מ</t>
  </si>
  <si>
    <t>1150622</t>
  </si>
  <si>
    <t>511776783</t>
  </si>
  <si>
    <t>אג"ח</t>
  </si>
  <si>
    <t>הראל סל תל בונד 60- הראל קרנות נאמנות בע"מ</t>
  </si>
  <si>
    <t>1150473</t>
  </si>
  <si>
    <t>תכלית סל תלבונד תשו- מיטב תכלית קרנות נאמנות בע"מ</t>
  </si>
  <si>
    <t>1145259</t>
  </si>
  <si>
    <t>513534974</t>
  </si>
  <si>
    <t>פסג קרן סל .תלבונד 60- פסגות קרנות נאמנות בע"מ</t>
  </si>
  <si>
    <t>1148006</t>
  </si>
  <si>
    <t>513765339</t>
  </si>
  <si>
    <t>קסם תשואות- קסם קרנות נאמנות בע"מ</t>
  </si>
  <si>
    <t>1146950</t>
  </si>
  <si>
    <t>510938608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</si>
  <si>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</si>
  <si>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</si>
  <si>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</si>
  <si>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</si>
  <si>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ISHARES MARKIT IBOXX $ HIGH- BlackRock  Asset Managment</t>
  </si>
  <si>
    <t>IE00B4PY7Y77</t>
  </si>
  <si>
    <t>LSE</t>
  </si>
  <si>
    <t>27796</t>
  </si>
  <si>
    <t>סה"כ אג"ח ממשלתי</t>
  </si>
  <si>
    <t>סה"כ אגח קונצרני</t>
  </si>
  <si>
    <t>LION 7 S1- M&amp;G Investments</t>
  </si>
  <si>
    <t>IE00B62G6V03</t>
  </si>
  <si>
    <t>12367</t>
  </si>
  <si>
    <t>AMUNDI PLANET- (לא פעיל) AMUNDI ETF</t>
  </si>
  <si>
    <t>LU1688575437</t>
  </si>
  <si>
    <t>27482</t>
  </si>
  <si>
    <t>NOMURA US HIGH YLD BD I USD- Nomura asset management</t>
  </si>
  <si>
    <t>IE00B3RW8498</t>
  </si>
  <si>
    <t>20081</t>
  </si>
  <si>
    <t>LION III EUR C3 ACC- M&amp;G Investments</t>
  </si>
  <si>
    <t>IE00B804LV55</t>
  </si>
  <si>
    <t>B</t>
  </si>
  <si>
    <t>MONEDA LATAM CORP DEBI- MONEDA LATAM CORP DEBI</t>
  </si>
  <si>
    <t>KYG620101306</t>
  </si>
  <si>
    <t>27678</t>
  </si>
  <si>
    <t>REAL ESTATE CREDIT INV- Real Estate Credit Investments Pcc ltd</t>
  </si>
  <si>
    <t>GB00B0HW5366</t>
  </si>
  <si>
    <t>12706</t>
  </si>
  <si>
    <t>B-</t>
  </si>
  <si>
    <t>Cheyne Real Estate Debt Fund Class X- Cheyn Capital</t>
  </si>
  <si>
    <t>KYG210181668</t>
  </si>
  <si>
    <t>12342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</si>
  <si>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</si>
  <si>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</si>
  <si>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</si>
  <si>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</si>
  <si>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</si>
  <si>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</si>
  <si>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</si>
  <si>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US 10YR ULTRA FUT SEP23</t>
  </si>
  <si>
    <t>UXYU3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</si>
  <si>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</si>
  <si>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</si>
  <si>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</si>
  <si>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</si>
  <si>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</si>
  <si>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</si>
  <si>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</si>
  <si>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</si>
  <si>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</si>
  <si>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</si>
  <si>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</si>
  <si>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</si>
  <si>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</si>
  <si>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</si>
  <si>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</si>
  <si>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</si>
  <si>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6 רמ- מקורות חברת מים בע"מ</t>
  </si>
  <si>
    <t>1100908</t>
  </si>
  <si>
    <t>מקורות אגח 8 רמ- מקורות חברת מים בע"מ</t>
  </si>
  <si>
    <t>1124346</t>
  </si>
  <si>
    <t>רפאל אגח ג- רפאל-רשות לפיתוח אמצעי לחימה בע"מ</t>
  </si>
  <si>
    <t>1140276</t>
  </si>
  <si>
    <t>520042185</t>
  </si>
  <si>
    <t>לאומי למשכנתאות שה- בנק לאומי לישראל בע"מ</t>
  </si>
  <si>
    <t>301790</t>
  </si>
  <si>
    <t>נתיבי גז אג"ח א - רמ- נתיבי הגז הטבעי לישראל בע"מ</t>
  </si>
  <si>
    <t>1103084</t>
  </si>
  <si>
    <t>יהב קוקו סדרה ד (לס)  לא ברצף- בנק יהב</t>
  </si>
  <si>
    <t>6620300</t>
  </si>
  <si>
    <t>520020421</t>
  </si>
  <si>
    <t>אלון  חברה לדלק ל.ס- אלון חברת הדלק לישראל בע"מ</t>
  </si>
  <si>
    <t>11015671</t>
  </si>
  <si>
    <t>520041690</t>
  </si>
  <si>
    <t>רפאל אגח סדרה ה 2020/2026- רפאל-רשות לפיתוח אמצעי לחימה בע"מ</t>
  </si>
  <si>
    <t>1140292</t>
  </si>
  <si>
    <t>רפאל סד' ד 2020/2034- רפאל-רשות לפיתוח אמצעי לחימה בע"מ</t>
  </si>
  <si>
    <t>1140284</t>
  </si>
  <si>
    <t>מתם מרכז תעשיות מדע חיפה אגח א לס- מת"ם - מרכז תעשיות מדע חיפה בע"מ</t>
  </si>
  <si>
    <t>1138999</t>
  </si>
  <si>
    <t>510687403</t>
  </si>
  <si>
    <t>*אורמת אגח 4 רמ- אורמת טכנולגיות אינק</t>
  </si>
  <si>
    <t>1167212</t>
  </si>
  <si>
    <t>880326081</t>
  </si>
  <si>
    <t>גב-ים נגב אגח א רמ- גב-ים נגב בע"מ</t>
  </si>
  <si>
    <t>1151141</t>
  </si>
  <si>
    <t>514189596</t>
  </si>
  <si>
    <t>אול יר אגח ג לא סחיר- אול-יר  הולדינגס לימיטד</t>
  </si>
  <si>
    <t>9555</t>
  </si>
  <si>
    <t>נתיבים אגח א רמ</t>
  </si>
  <si>
    <t>1090281</t>
  </si>
  <si>
    <t>513502229</t>
  </si>
  <si>
    <t>CRSLNX 4.555 06/51- Crosslinx Transit Solutions</t>
  </si>
  <si>
    <t>CA22766TAB04</t>
  </si>
  <si>
    <t>12985</t>
  </si>
  <si>
    <t>TRANSED PARTNERS 3.951 09/50 12/37- TRANSED PARTNERS GP</t>
  </si>
  <si>
    <t>CA89366TAA57</t>
  </si>
  <si>
    <t>27306</t>
  </si>
  <si>
    <t>דירוג פנימי</t>
  </si>
  <si>
    <t>ReLog- ReLog</t>
  </si>
  <si>
    <t>8735</t>
  </si>
  <si>
    <t>89687</t>
  </si>
  <si>
    <t>MIGDAL USBT LP- us bank tower, la</t>
  </si>
  <si>
    <t>7854</t>
  </si>
  <si>
    <t>28236</t>
  </si>
  <si>
    <t>*Migdal WORE 2021 1- White Oak</t>
  </si>
  <si>
    <t>8784</t>
  </si>
  <si>
    <t>13033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</si>
  <si>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</si>
  <si>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</si>
  <si>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</si>
  <si>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</si>
  <si>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</si>
  <si>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</si>
  <si>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</si>
  <si>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</si>
  <si>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Klirmark Opportunity Fund IV</t>
  </si>
  <si>
    <t>9536</t>
  </si>
  <si>
    <t>ORCC III- (לא פעיל) ORACLE CORP</t>
  </si>
  <si>
    <t>70851</t>
  </si>
  <si>
    <t>SDPIII- Cheyn Capital</t>
  </si>
  <si>
    <t>5304</t>
  </si>
  <si>
    <t>Cheyne Real Estate Credit Holdings VII- Cheyne Capital</t>
  </si>
  <si>
    <t>9011</t>
  </si>
  <si>
    <t>SDP IV- ICG Senior Debt Partners Fund-ICG</t>
  </si>
  <si>
    <t>70430</t>
  </si>
  <si>
    <t>DIRECT LENDING FUND IV (EUR) SLP- KARTESIA</t>
  </si>
  <si>
    <t>9317</t>
  </si>
  <si>
    <t>Kartesia Senior Opportunities II- KARTESIA</t>
  </si>
  <si>
    <t>9014</t>
  </si>
  <si>
    <t>KCO VI- KARTESIA</t>
  </si>
  <si>
    <t>93841</t>
  </si>
  <si>
    <t>KASS Unlevered II S.a r.l- KASS Unlevered</t>
  </si>
  <si>
    <t>9015</t>
  </si>
  <si>
    <t>PPCSIV- PCS</t>
  </si>
  <si>
    <t>70131</t>
  </si>
  <si>
    <t>PCSIII LP- Permira VI</t>
  </si>
  <si>
    <t>5287</t>
  </si>
  <si>
    <t>Ambition HOLDINGS OFFSHORE LP</t>
  </si>
  <si>
    <t>8400</t>
  </si>
  <si>
    <t>PORCUPINE HOLDINGS (OFFSHORE) LP- porcupine holdings</t>
  </si>
  <si>
    <t>8339</t>
  </si>
  <si>
    <t>סה"כ כתבי אופציה בישראל</t>
  </si>
  <si>
    <t>סה"כ מט"ח/מט"ח</t>
  </si>
  <si>
    <t>FW ILS-USD03.07.2023</t>
  </si>
  <si>
    <t>703000982</t>
  </si>
  <si>
    <t>703000984</t>
  </si>
  <si>
    <t>FW ILS-USD11.10.2023</t>
  </si>
  <si>
    <t>704000120</t>
  </si>
  <si>
    <t>FW ILS-USD16.11.2023</t>
  </si>
  <si>
    <t>703000974</t>
  </si>
  <si>
    <t>FW ILS-USD24.10.2023</t>
  </si>
  <si>
    <t>703000968</t>
  </si>
  <si>
    <t>FW USD-ILS03.07.2023</t>
  </si>
  <si>
    <t>703000944</t>
  </si>
  <si>
    <t>703000946</t>
  </si>
  <si>
    <t>FW USD-ILS05.07.2023</t>
  </si>
  <si>
    <t>703000952</t>
  </si>
  <si>
    <t>703000954</t>
  </si>
  <si>
    <t>FW USD-ILS05.12.2023</t>
  </si>
  <si>
    <t>703000936</t>
  </si>
  <si>
    <t>703000938</t>
  </si>
  <si>
    <t>703000940</t>
  </si>
  <si>
    <t>FW USD-ILS06.07.2023</t>
  </si>
  <si>
    <t>703000970</t>
  </si>
  <si>
    <t>704000119</t>
  </si>
  <si>
    <t>FW USD-ILS06.09.2023</t>
  </si>
  <si>
    <t>703000889</t>
  </si>
  <si>
    <t>703000895</t>
  </si>
  <si>
    <t>714000216</t>
  </si>
  <si>
    <t>FW USD-ILS06.11.2023</t>
  </si>
  <si>
    <t>703000869</t>
  </si>
  <si>
    <t>FW USD-ILS07.09.2023</t>
  </si>
  <si>
    <t>714000236</t>
  </si>
  <si>
    <t>FW USD-ILS07.11.2023</t>
  </si>
  <si>
    <t>703000871</t>
  </si>
  <si>
    <t>FW USD-ILS07.12.2023</t>
  </si>
  <si>
    <t>703000983</t>
  </si>
  <si>
    <t>703000985</t>
  </si>
  <si>
    <t>FW USD-ILS08.11.2023</t>
  </si>
  <si>
    <t>714000209</t>
  </si>
  <si>
    <t>714000211</t>
  </si>
  <si>
    <t>FW USD-ILS10.10.2023</t>
  </si>
  <si>
    <t>703000885</t>
  </si>
  <si>
    <t>FW USD-ILS11.10.2023</t>
  </si>
  <si>
    <t>703000981</t>
  </si>
  <si>
    <t>704000110</t>
  </si>
  <si>
    <t>FW USD-ILS12.07.2023</t>
  </si>
  <si>
    <t>703000962</t>
  </si>
  <si>
    <t>703000964</t>
  </si>
  <si>
    <t>FW USD-ILS12.09.2023</t>
  </si>
  <si>
    <t>714000243</t>
  </si>
  <si>
    <t>FW USD-ILS13.09.2023</t>
  </si>
  <si>
    <t>714000246</t>
  </si>
  <si>
    <t>FW USD-ILS13.11.2023</t>
  </si>
  <si>
    <t>703000879</t>
  </si>
  <si>
    <t>703000881</t>
  </si>
  <si>
    <t>FW USD-ILS14.11.2023</t>
  </si>
  <si>
    <t>703000883</t>
  </si>
  <si>
    <t>714000213</t>
  </si>
  <si>
    <t>FW USD-ILS15.11.2023</t>
  </si>
  <si>
    <t>703000887</t>
  </si>
  <si>
    <t>FW USD-ILS16.10.2023</t>
  </si>
  <si>
    <t>703000976</t>
  </si>
  <si>
    <t>FW USD-ILS16.11.2023</t>
  </si>
  <si>
    <t>703000910</t>
  </si>
  <si>
    <t>714000218</t>
  </si>
  <si>
    <t>FW USD-ILS18.07.2023</t>
  </si>
  <si>
    <t>703000972</t>
  </si>
  <si>
    <t>FW USD-ILS18.10.2023</t>
  </si>
  <si>
    <t>703000831</t>
  </si>
  <si>
    <t>703000833</t>
  </si>
  <si>
    <t>FW USD-ILS19.07.2023</t>
  </si>
  <si>
    <t>714000251</t>
  </si>
  <si>
    <t>FW USD-ILS19.10.2023</t>
  </si>
  <si>
    <t>703000837</t>
  </si>
  <si>
    <t>703000839</t>
  </si>
  <si>
    <t>FW USD-ILS22.11.2023</t>
  </si>
  <si>
    <t>703000912</t>
  </si>
  <si>
    <t>714000223</t>
  </si>
  <si>
    <t>FW USD-ILS24.10.2023</t>
  </si>
  <si>
    <t>703000841</t>
  </si>
  <si>
    <t>714000197</t>
  </si>
  <si>
    <t>FW USD-ILS25.07.2023</t>
  </si>
  <si>
    <t>703000956</t>
  </si>
  <si>
    <t>703000958</t>
  </si>
  <si>
    <t>FW USD-ILS25.10.2023</t>
  </si>
  <si>
    <t>703000843</t>
  </si>
  <si>
    <t>703000845</t>
  </si>
  <si>
    <t>703000847</t>
  </si>
  <si>
    <t>704000112</t>
  </si>
  <si>
    <t>714000199</t>
  </si>
  <si>
    <t>FW USD-ILS26.10.2023</t>
  </si>
  <si>
    <t>703000862</t>
  </si>
  <si>
    <t>703000864</t>
  </si>
  <si>
    <t>703000875</t>
  </si>
  <si>
    <t>703000877</t>
  </si>
  <si>
    <t>FW USD-ILS28.11.2023</t>
  </si>
  <si>
    <t>703000924</t>
  </si>
  <si>
    <t>704000117</t>
  </si>
  <si>
    <t>714000227</t>
  </si>
  <si>
    <t>FW USD-ILS29.11.2023</t>
  </si>
  <si>
    <t>703000926</t>
  </si>
  <si>
    <t>703000928</t>
  </si>
  <si>
    <t>FW USD-ILS30.11.2023</t>
  </si>
  <si>
    <t>703000948</t>
  </si>
  <si>
    <t>703000950</t>
  </si>
  <si>
    <t>714000249</t>
  </si>
  <si>
    <t>FWD CCY\ILS 20230424 USD\ILS 3.6280000 20231030- בנק לאומי לישראל בע"מ</t>
  </si>
  <si>
    <t>90017808</t>
  </si>
  <si>
    <t>24/04/23</t>
  </si>
  <si>
    <t>FWD CCY\ILS 20230626 USD\ILS 3.6120000 20231030- בנק לאומי לישראל בע"מ</t>
  </si>
  <si>
    <t>90018321</t>
  </si>
  <si>
    <t>26/06/23</t>
  </si>
  <si>
    <t>FW EUR-USD01.08.2023</t>
  </si>
  <si>
    <t>703000930</t>
  </si>
  <si>
    <t>703000932</t>
  </si>
  <si>
    <t>FW EUR-USD06.11.2023</t>
  </si>
  <si>
    <t>703000960</t>
  </si>
  <si>
    <t>FW EUR-USD10.01.2024</t>
  </si>
  <si>
    <t>703000979</t>
  </si>
  <si>
    <t>714000253</t>
  </si>
  <si>
    <t>FW EUR-USD11.09.2023</t>
  </si>
  <si>
    <t>703000914</t>
  </si>
  <si>
    <t>FW EUR-USD13.09.2023</t>
  </si>
  <si>
    <t>703000942</t>
  </si>
  <si>
    <t>714000234</t>
  </si>
  <si>
    <t>FW EUR-USD14.08.2023</t>
  </si>
  <si>
    <t>703000906</t>
  </si>
  <si>
    <t>703000908</t>
  </si>
  <si>
    <t>FW EUR-USD18.09.2023</t>
  </si>
  <si>
    <t>703000918</t>
  </si>
  <si>
    <t>703000920</t>
  </si>
  <si>
    <t>FW EUR-USD24.07.2023</t>
  </si>
  <si>
    <t>703000873</t>
  </si>
  <si>
    <t>FW GBP-USD10.07.2023</t>
  </si>
  <si>
    <t>703000849</t>
  </si>
  <si>
    <t>FW GBP-USD15.08.2023</t>
  </si>
  <si>
    <t>703000922</t>
  </si>
  <si>
    <t>FW USD-GBP15.08.2023</t>
  </si>
  <si>
    <t>703000966</t>
  </si>
  <si>
    <t>FX Forward_EUR_USD_2023_08_07_P_1.09870000- בנק הפועלים בע"מ</t>
  </si>
  <si>
    <t>90400131</t>
  </si>
  <si>
    <t>11/05/23</t>
  </si>
  <si>
    <t>FX Swap_AUD_USD_2023_07_24_S_.70025000- בנק הפועלים בע"מ</t>
  </si>
  <si>
    <t>90400004</t>
  </si>
  <si>
    <t>14/02/23</t>
  </si>
  <si>
    <t>FX Swap_EUR_USD_2023_08_07_S_1.0657- בנק הפועלים בע"מ</t>
  </si>
  <si>
    <t>90050770</t>
  </si>
  <si>
    <t>13/03/23</t>
  </si>
  <si>
    <t>FWD CCY\CCY 20230209 GBP\USD 1.2169700 20230710- בנק לאומי לישראל בע"מ</t>
  </si>
  <si>
    <t>90017195</t>
  </si>
  <si>
    <t>09/02/23</t>
  </si>
  <si>
    <t>FWD CCY\CCY 20230213 USD\CAD 1.3307000 20230724- בנק לאומי לישראל בע"מ</t>
  </si>
  <si>
    <t>90017220</t>
  </si>
  <si>
    <t>13/02/23</t>
  </si>
  <si>
    <t>FWD CCY\CCY 20230214 AUD\USD 0.7006000 20230724- בנק לאומי לישראל בע"מ</t>
  </si>
  <si>
    <t>90017234</t>
  </si>
  <si>
    <t>FWD CCY\CCY 20230309 EUR\USD 1.0651700 20230807- בנק לאומי לישראל בע"מ</t>
  </si>
  <si>
    <t>90017475</t>
  </si>
  <si>
    <t>09/03/23</t>
  </si>
  <si>
    <t>FWD CCY\CCY 20230511 EUR\USD 1.0967000 20230807- בנק לאומי לישראל בע"מ</t>
  </si>
  <si>
    <t>90017939</t>
  </si>
  <si>
    <t>FWD CCY\CCY 20230511 EUR\USD 1.0977000 20230901- בנק לאומי לישראל בע"מ</t>
  </si>
  <si>
    <t>90017941</t>
  </si>
  <si>
    <t>FWD CCY\CCY 20230511 EUR\USD 1.0978000 20230901- בנק לאומי לישראל בע"מ</t>
  </si>
  <si>
    <t>90017940</t>
  </si>
  <si>
    <t>IRS_ ILS-ILS28.02.2029</t>
  </si>
  <si>
    <t>708000031</t>
  </si>
  <si>
    <t>סה"כ כנגד חסכון עמיתים/מבוטחים</t>
  </si>
  <si>
    <t>סה"כ מבוטחות במשכנתא או תיקי משכנתאות</t>
  </si>
  <si>
    <t>גורם 01</t>
  </si>
  <si>
    <t>לא</t>
  </si>
  <si>
    <t>435943</t>
  </si>
  <si>
    <t>435944</t>
  </si>
  <si>
    <t>435945</t>
  </si>
  <si>
    <t>435946</t>
  </si>
  <si>
    <t>448455</t>
  </si>
  <si>
    <t>448456</t>
  </si>
  <si>
    <t>448547</t>
  </si>
  <si>
    <t>448548</t>
  </si>
  <si>
    <t>483891</t>
  </si>
  <si>
    <t>483892</t>
  </si>
  <si>
    <t>483893</t>
  </si>
  <si>
    <t>483894</t>
  </si>
  <si>
    <t>483895</t>
  </si>
  <si>
    <t>483896</t>
  </si>
  <si>
    <t>483897</t>
  </si>
  <si>
    <t>483898</t>
  </si>
  <si>
    <t>496072</t>
  </si>
  <si>
    <t>496073</t>
  </si>
  <si>
    <t>496075</t>
  </si>
  <si>
    <t>496263</t>
  </si>
  <si>
    <t>496264</t>
  </si>
  <si>
    <t>524859</t>
  </si>
  <si>
    <t>524860</t>
  </si>
  <si>
    <t>524861</t>
  </si>
  <si>
    <t>524862</t>
  </si>
  <si>
    <t>524863</t>
  </si>
  <si>
    <t>542099</t>
  </si>
  <si>
    <t>542100</t>
  </si>
  <si>
    <t>542101</t>
  </si>
  <si>
    <t>542102</t>
  </si>
  <si>
    <t>542103</t>
  </si>
  <si>
    <t>542104</t>
  </si>
  <si>
    <t>562247</t>
  </si>
  <si>
    <t>562248</t>
  </si>
  <si>
    <t>562249</t>
  </si>
  <si>
    <t>562252</t>
  </si>
  <si>
    <t>סה"כ מובטחות בערבות בנקאית</t>
  </si>
  <si>
    <t>סה"כ מובטחות בבטחונות אחרים</t>
  </si>
  <si>
    <t>גורם 7</t>
  </si>
  <si>
    <t>כן</t>
  </si>
  <si>
    <t>90150400</t>
  </si>
  <si>
    <t>גורם 80</t>
  </si>
  <si>
    <t>425769</t>
  </si>
  <si>
    <t>455714</t>
  </si>
  <si>
    <t>4563</t>
  </si>
  <si>
    <t>4693</t>
  </si>
  <si>
    <t>474664</t>
  </si>
  <si>
    <t>7520</t>
  </si>
  <si>
    <t>8115</t>
  </si>
  <si>
    <t>8349</t>
  </si>
  <si>
    <t>גורם 29</t>
  </si>
  <si>
    <t>29991703</t>
  </si>
  <si>
    <t>AA</t>
  </si>
  <si>
    <t>גורם 37</t>
  </si>
  <si>
    <t>379497</t>
  </si>
  <si>
    <t>גורם 111</t>
  </si>
  <si>
    <t>513783</t>
  </si>
  <si>
    <t>519337</t>
  </si>
  <si>
    <t>530503</t>
  </si>
  <si>
    <t>535850</t>
  </si>
  <si>
    <t>6835</t>
  </si>
  <si>
    <t>70231</t>
  </si>
  <si>
    <t>7124</t>
  </si>
  <si>
    <t>7206</t>
  </si>
  <si>
    <t>7340</t>
  </si>
  <si>
    <t>7569</t>
  </si>
  <si>
    <t>7703</t>
  </si>
  <si>
    <t>7783</t>
  </si>
  <si>
    <t>8036</t>
  </si>
  <si>
    <t>8294</t>
  </si>
  <si>
    <t>8370</t>
  </si>
  <si>
    <t>8935</t>
  </si>
  <si>
    <t>גורם 144</t>
  </si>
  <si>
    <t>8063</t>
  </si>
  <si>
    <t>8145</t>
  </si>
  <si>
    <t>גורם 147</t>
  </si>
  <si>
    <t>71270</t>
  </si>
  <si>
    <t>AA-</t>
  </si>
  <si>
    <t>71280</t>
  </si>
  <si>
    <t>71300</t>
  </si>
  <si>
    <t>גורם 156</t>
  </si>
  <si>
    <t>9017</t>
  </si>
  <si>
    <t>9019</t>
  </si>
  <si>
    <t>9079</t>
  </si>
  <si>
    <t>9080</t>
  </si>
  <si>
    <t>גורם 162</t>
  </si>
  <si>
    <t>7936</t>
  </si>
  <si>
    <t>7937</t>
  </si>
  <si>
    <t>גורם 185</t>
  </si>
  <si>
    <t>9139</t>
  </si>
  <si>
    <t>גורם 188</t>
  </si>
  <si>
    <t>9533</t>
  </si>
  <si>
    <t>גורם 26</t>
  </si>
  <si>
    <t>11896130</t>
  </si>
  <si>
    <t>11896140</t>
  </si>
  <si>
    <t>11896150</t>
  </si>
  <si>
    <t>11896160</t>
  </si>
  <si>
    <t>11898120</t>
  </si>
  <si>
    <t>11898130</t>
  </si>
  <si>
    <t>11898140</t>
  </si>
  <si>
    <t>11898150</t>
  </si>
  <si>
    <t>11898170</t>
  </si>
  <si>
    <t>11898180</t>
  </si>
  <si>
    <t>11898190</t>
  </si>
  <si>
    <t>11898200</t>
  </si>
  <si>
    <t>11898230</t>
  </si>
  <si>
    <t>11898270</t>
  </si>
  <si>
    <t>11898280</t>
  </si>
  <si>
    <t>11898290</t>
  </si>
  <si>
    <t>11898300</t>
  </si>
  <si>
    <t>11898310</t>
  </si>
  <si>
    <t>11898320</t>
  </si>
  <si>
    <t>11898330</t>
  </si>
  <si>
    <t>11898340</t>
  </si>
  <si>
    <t>11898350</t>
  </si>
  <si>
    <t>11898360</t>
  </si>
  <si>
    <t>11898380</t>
  </si>
  <si>
    <t>11898390</t>
  </si>
  <si>
    <t>11898400</t>
  </si>
  <si>
    <t>11898410</t>
  </si>
  <si>
    <t>11898420</t>
  </si>
  <si>
    <t>11898421</t>
  </si>
  <si>
    <t>2984</t>
  </si>
  <si>
    <t>435717</t>
  </si>
  <si>
    <t>88769</t>
  </si>
  <si>
    <t>88770</t>
  </si>
  <si>
    <t>גורם 33</t>
  </si>
  <si>
    <t>2963</t>
  </si>
  <si>
    <t>2968</t>
  </si>
  <si>
    <t>311829</t>
  </si>
  <si>
    <t>444873</t>
  </si>
  <si>
    <t>4605</t>
  </si>
  <si>
    <t>4606</t>
  </si>
  <si>
    <t>8224</t>
  </si>
  <si>
    <t>גורם 35</t>
  </si>
  <si>
    <t>95350102</t>
  </si>
  <si>
    <t>95350202</t>
  </si>
  <si>
    <t>95350301</t>
  </si>
  <si>
    <t>95350302</t>
  </si>
  <si>
    <t>95350401</t>
  </si>
  <si>
    <t>95350402</t>
  </si>
  <si>
    <t>95350501</t>
  </si>
  <si>
    <t>95350502</t>
  </si>
  <si>
    <t>99000</t>
  </si>
  <si>
    <t>99001</t>
  </si>
  <si>
    <t>גורם 62</t>
  </si>
  <si>
    <t>371707</t>
  </si>
  <si>
    <t>372051</t>
  </si>
  <si>
    <t>גורם 63</t>
  </si>
  <si>
    <t>371197</t>
  </si>
  <si>
    <t>גורם 64</t>
  </si>
  <si>
    <t>371706</t>
  </si>
  <si>
    <t>גורם 69</t>
  </si>
  <si>
    <t>472710</t>
  </si>
  <si>
    <t>*גורם 159</t>
  </si>
  <si>
    <t>7490</t>
  </si>
  <si>
    <t>7491</t>
  </si>
  <si>
    <t>8924</t>
  </si>
  <si>
    <t>גורם 103</t>
  </si>
  <si>
    <t>482153</t>
  </si>
  <si>
    <t>גורם 104</t>
  </si>
  <si>
    <t>501113</t>
  </si>
  <si>
    <t>514296</t>
  </si>
  <si>
    <t>520294</t>
  </si>
  <si>
    <t>529736</t>
  </si>
  <si>
    <t>6471</t>
  </si>
  <si>
    <t>6720</t>
  </si>
  <si>
    <t>6818</t>
  </si>
  <si>
    <t>6925</t>
  </si>
  <si>
    <t>70481</t>
  </si>
  <si>
    <t>7265</t>
  </si>
  <si>
    <t>7342</t>
  </si>
  <si>
    <t>8047</t>
  </si>
  <si>
    <t>9120</t>
  </si>
  <si>
    <t>93941</t>
  </si>
  <si>
    <t>גורם 105</t>
  </si>
  <si>
    <t>475998</t>
  </si>
  <si>
    <t>485027</t>
  </si>
  <si>
    <t>494921</t>
  </si>
  <si>
    <t>510443</t>
  </si>
  <si>
    <t>520411</t>
  </si>
  <si>
    <t>525737</t>
  </si>
  <si>
    <t>6685</t>
  </si>
  <si>
    <t>6853</t>
  </si>
  <si>
    <t>7192</t>
  </si>
  <si>
    <t>7573</t>
  </si>
  <si>
    <t>7801</t>
  </si>
  <si>
    <t>7980</t>
  </si>
  <si>
    <t>8171</t>
  </si>
  <si>
    <t>8362</t>
  </si>
  <si>
    <t>8698</t>
  </si>
  <si>
    <t>8953</t>
  </si>
  <si>
    <t>9146</t>
  </si>
  <si>
    <t>9458</t>
  </si>
  <si>
    <t>גורם 129</t>
  </si>
  <si>
    <t>539178</t>
  </si>
  <si>
    <t>גורם 152</t>
  </si>
  <si>
    <t>72971</t>
  </si>
  <si>
    <t>גורם 158</t>
  </si>
  <si>
    <t>7898</t>
  </si>
  <si>
    <t>8154</t>
  </si>
  <si>
    <t>8405</t>
  </si>
  <si>
    <t>8581</t>
  </si>
  <si>
    <t>8761</t>
  </si>
  <si>
    <t>8946</t>
  </si>
  <si>
    <t>9031</t>
  </si>
  <si>
    <t>גורם 172</t>
  </si>
  <si>
    <t>8503</t>
  </si>
  <si>
    <t>8610</t>
  </si>
  <si>
    <t>9284</t>
  </si>
  <si>
    <t>גורם 180</t>
  </si>
  <si>
    <t>9267</t>
  </si>
  <si>
    <t>9592</t>
  </si>
  <si>
    <t>גורם 187</t>
  </si>
  <si>
    <t>9316</t>
  </si>
  <si>
    <t>9365</t>
  </si>
  <si>
    <t>9509</t>
  </si>
  <si>
    <t>29991704</t>
  </si>
  <si>
    <t>4410</t>
  </si>
  <si>
    <t>גורם 30</t>
  </si>
  <si>
    <t>392454</t>
  </si>
  <si>
    <t>גורם 40</t>
  </si>
  <si>
    <t>451301</t>
  </si>
  <si>
    <t>451302</t>
  </si>
  <si>
    <t>451304</t>
  </si>
  <si>
    <t>451305</t>
  </si>
  <si>
    <t>454754</t>
  </si>
  <si>
    <t>454874</t>
  </si>
  <si>
    <t>גורם 41</t>
  </si>
  <si>
    <t>3364</t>
  </si>
  <si>
    <t>364477</t>
  </si>
  <si>
    <t>458869</t>
  </si>
  <si>
    <t>458870</t>
  </si>
  <si>
    <t>גורם 47</t>
  </si>
  <si>
    <t>487742</t>
  </si>
  <si>
    <t>71340</t>
  </si>
  <si>
    <t>גורם 76</t>
  </si>
  <si>
    <t>414968</t>
  </si>
  <si>
    <t>גורם 77</t>
  </si>
  <si>
    <t>539177</t>
  </si>
  <si>
    <t>גורם 81</t>
  </si>
  <si>
    <t>429027</t>
  </si>
  <si>
    <t>גורם 90</t>
  </si>
  <si>
    <t>462345</t>
  </si>
  <si>
    <t>גורם 96</t>
  </si>
  <si>
    <t>7355</t>
  </si>
  <si>
    <t>גורם 154</t>
  </si>
  <si>
    <t>8811</t>
  </si>
  <si>
    <t>גורם 155</t>
  </si>
  <si>
    <t>75611</t>
  </si>
  <si>
    <t>7894</t>
  </si>
  <si>
    <t>80760</t>
  </si>
  <si>
    <t>8991</t>
  </si>
  <si>
    <t>9112</t>
  </si>
  <si>
    <t>9247</t>
  </si>
  <si>
    <t>9311</t>
  </si>
  <si>
    <t>9486</t>
  </si>
  <si>
    <t>9567</t>
  </si>
  <si>
    <t>גורם 167</t>
  </si>
  <si>
    <t>8776</t>
  </si>
  <si>
    <t>8814</t>
  </si>
  <si>
    <t>90031</t>
  </si>
  <si>
    <t>9096</t>
  </si>
  <si>
    <t>9127</t>
  </si>
  <si>
    <t>9199</t>
  </si>
  <si>
    <t>9255</t>
  </si>
  <si>
    <t>9287</t>
  </si>
  <si>
    <t>9339</t>
  </si>
  <si>
    <t>93881</t>
  </si>
  <si>
    <t>9455</t>
  </si>
  <si>
    <t>9553</t>
  </si>
  <si>
    <t>95930</t>
  </si>
  <si>
    <t>9632</t>
  </si>
  <si>
    <t>גורם 89</t>
  </si>
  <si>
    <t>455954</t>
  </si>
  <si>
    <t>9277</t>
  </si>
  <si>
    <t>9278</t>
  </si>
  <si>
    <t>9279</t>
  </si>
  <si>
    <t>9280</t>
  </si>
  <si>
    <t>9281</t>
  </si>
  <si>
    <t>גורם 70</t>
  </si>
  <si>
    <t>4647</t>
  </si>
  <si>
    <t>439968</t>
  </si>
  <si>
    <t>445945</t>
  </si>
  <si>
    <t>455056</t>
  </si>
  <si>
    <t>4565</t>
  </si>
  <si>
    <t>472012</t>
  </si>
  <si>
    <t>490961</t>
  </si>
  <si>
    <t>520889</t>
  </si>
  <si>
    <t>8380</t>
  </si>
  <si>
    <t>9637</t>
  </si>
  <si>
    <t>9577</t>
  </si>
  <si>
    <t>גורם 117</t>
  </si>
  <si>
    <t>508309</t>
  </si>
  <si>
    <t>גורם 43</t>
  </si>
  <si>
    <t>345369</t>
  </si>
  <si>
    <t>Ba1.il</t>
  </si>
  <si>
    <t>384577</t>
  </si>
  <si>
    <t>403836</t>
  </si>
  <si>
    <t>415814</t>
  </si>
  <si>
    <t>4314</t>
  </si>
  <si>
    <t>433981</t>
  </si>
  <si>
    <t>440022</t>
  </si>
  <si>
    <t>443656</t>
  </si>
  <si>
    <t>455012</t>
  </si>
  <si>
    <t>463236</t>
  </si>
  <si>
    <t>472334</t>
  </si>
  <si>
    <t>482977</t>
  </si>
  <si>
    <t>491620</t>
  </si>
  <si>
    <t>505821</t>
  </si>
  <si>
    <t>524544</t>
  </si>
  <si>
    <t>77390</t>
  </si>
  <si>
    <t>908395120</t>
  </si>
  <si>
    <t>908395160</t>
  </si>
  <si>
    <t>597852</t>
  </si>
  <si>
    <t>7329</t>
  </si>
  <si>
    <t>7330</t>
  </si>
  <si>
    <t>גורם 120</t>
  </si>
  <si>
    <t>6528</t>
  </si>
  <si>
    <t>גורם 135</t>
  </si>
  <si>
    <t>6826</t>
  </si>
  <si>
    <t>גורם 17</t>
  </si>
  <si>
    <t>66241</t>
  </si>
  <si>
    <t>גורם 177</t>
  </si>
  <si>
    <t>8829</t>
  </si>
  <si>
    <t>8860</t>
  </si>
  <si>
    <t>8918</t>
  </si>
  <si>
    <t>9037</t>
  </si>
  <si>
    <t>9130</t>
  </si>
  <si>
    <t>גורם 183</t>
  </si>
  <si>
    <t>9295</t>
  </si>
  <si>
    <t>9475</t>
  </si>
  <si>
    <t>9535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</si>
  <si>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</si>
  <si>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</si>
  <si>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</si>
  <si>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</si>
  <si>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</si>
  <si>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</si>
  <si>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</si>
  <si>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508506</t>
  </si>
  <si>
    <t>6831</t>
  </si>
  <si>
    <t>75980</t>
  </si>
  <si>
    <t>גורם 161</t>
  </si>
  <si>
    <t>7770</t>
  </si>
  <si>
    <t>8789</t>
  </si>
  <si>
    <t>8980</t>
  </si>
  <si>
    <t>9027</t>
  </si>
  <si>
    <t>9126</t>
  </si>
  <si>
    <t>9261</t>
  </si>
  <si>
    <t>9285</t>
  </si>
  <si>
    <t>93740</t>
  </si>
  <si>
    <t>9557</t>
  </si>
  <si>
    <t>גורם 173</t>
  </si>
  <si>
    <t>93821</t>
  </si>
  <si>
    <t>9410</t>
  </si>
  <si>
    <t>9460</t>
  </si>
  <si>
    <t>9511</t>
  </si>
  <si>
    <t>9540</t>
  </si>
  <si>
    <t>9562</t>
  </si>
  <si>
    <t>9603</t>
  </si>
  <si>
    <t>גורם 178</t>
  </si>
  <si>
    <t>8763</t>
  </si>
  <si>
    <t>9327</t>
  </si>
  <si>
    <t>9474</t>
  </si>
  <si>
    <t>9571</t>
  </si>
  <si>
    <t>גורם 148</t>
  </si>
  <si>
    <t>9448</t>
  </si>
  <si>
    <t>9459</t>
  </si>
  <si>
    <t>9617</t>
  </si>
  <si>
    <t>גורם 181</t>
  </si>
  <si>
    <t>9047</t>
  </si>
  <si>
    <t>9048</t>
  </si>
  <si>
    <t>9074</t>
  </si>
  <si>
    <t>9220</t>
  </si>
  <si>
    <t>9599</t>
  </si>
  <si>
    <t>גורם 182</t>
  </si>
  <si>
    <t>9040</t>
  </si>
  <si>
    <t>גורם 131</t>
  </si>
  <si>
    <t>7088</t>
  </si>
  <si>
    <t>גורם 102</t>
  </si>
  <si>
    <t>7310</t>
  </si>
  <si>
    <t>גורם 84</t>
  </si>
  <si>
    <t>404555</t>
  </si>
  <si>
    <t>גורם 02</t>
  </si>
  <si>
    <t>9560</t>
  </si>
  <si>
    <t>גורם 100</t>
  </si>
  <si>
    <t>469140</t>
  </si>
  <si>
    <t>גורם 107</t>
  </si>
  <si>
    <t>475042</t>
  </si>
  <si>
    <t>524763</t>
  </si>
  <si>
    <t>גורם 110</t>
  </si>
  <si>
    <t>491862</t>
  </si>
  <si>
    <t>491863</t>
  </si>
  <si>
    <t>491864</t>
  </si>
  <si>
    <t>גורם 112</t>
  </si>
  <si>
    <t>8806</t>
  </si>
  <si>
    <t>9044</t>
  </si>
  <si>
    <t>9224</t>
  </si>
  <si>
    <t>גורם 125</t>
  </si>
  <si>
    <t>8060</t>
  </si>
  <si>
    <t>8119</t>
  </si>
  <si>
    <t>8418</t>
  </si>
  <si>
    <t>8702</t>
  </si>
  <si>
    <t>9118</t>
  </si>
  <si>
    <t>9233</t>
  </si>
  <si>
    <t>9276</t>
  </si>
  <si>
    <t>9430</t>
  </si>
  <si>
    <t>9539</t>
  </si>
  <si>
    <t>גורם 127</t>
  </si>
  <si>
    <t>6588</t>
  </si>
  <si>
    <t>גורם 133</t>
  </si>
  <si>
    <t>6812</t>
  </si>
  <si>
    <t>6872</t>
  </si>
  <si>
    <t>7258</t>
  </si>
  <si>
    <t>גורם 134</t>
  </si>
  <si>
    <t>9299</t>
  </si>
  <si>
    <t>גורם 138</t>
  </si>
  <si>
    <t>8718</t>
  </si>
  <si>
    <t>גורם 141</t>
  </si>
  <si>
    <t>6861</t>
  </si>
  <si>
    <t>גורם 142</t>
  </si>
  <si>
    <t>9606</t>
  </si>
  <si>
    <t>גורם 143</t>
  </si>
  <si>
    <t>8706</t>
  </si>
  <si>
    <t>גורם 146</t>
  </si>
  <si>
    <t>9158</t>
  </si>
  <si>
    <t>גורם 153</t>
  </si>
  <si>
    <t>9405</t>
  </si>
  <si>
    <t>9439</t>
  </si>
  <si>
    <t>9447</t>
  </si>
  <si>
    <t>9467</t>
  </si>
  <si>
    <t>9491</t>
  </si>
  <si>
    <t>9510</t>
  </si>
  <si>
    <t>גורם 157</t>
  </si>
  <si>
    <t>7823</t>
  </si>
  <si>
    <t>7993</t>
  </si>
  <si>
    <t>8187</t>
  </si>
  <si>
    <t>גורם 160</t>
  </si>
  <si>
    <t>7382</t>
  </si>
  <si>
    <t>8977</t>
  </si>
  <si>
    <t>8978</t>
  </si>
  <si>
    <t>8979</t>
  </si>
  <si>
    <t>9313</t>
  </si>
  <si>
    <t>9496</t>
  </si>
  <si>
    <t>9547</t>
  </si>
  <si>
    <t>גורם 186</t>
  </si>
  <si>
    <t>9186</t>
  </si>
  <si>
    <t>9187</t>
  </si>
  <si>
    <t>גורם 97</t>
  </si>
  <si>
    <t>464740</t>
  </si>
  <si>
    <t>6932</t>
  </si>
  <si>
    <t>7291</t>
  </si>
  <si>
    <t>9335</t>
  </si>
  <si>
    <t>סה"כ נקוב במט"ח</t>
  </si>
  <si>
    <t>סה"כ צמודי מט"ח</t>
  </si>
  <si>
    <t>סה"כ מניב</t>
  </si>
  <si>
    <t>סה"כ לא מניב</t>
  </si>
  <si>
    <t>סה"כ בארץ</t>
  </si>
  <si>
    <t>זכאים</t>
  </si>
  <si>
    <t>זכאים מס מעמיתים</t>
  </si>
  <si>
    <t>חייבים</t>
  </si>
  <si>
    <t>דאבל יו אילת</t>
  </si>
  <si>
    <t>299918783</t>
  </si>
  <si>
    <t>זכאים הלוואות בארץ בגין עמלת up front</t>
  </si>
  <si>
    <t>75621</t>
  </si>
  <si>
    <t>זכאים הלוואות בגין עמלת upfront</t>
  </si>
  <si>
    <t>8770</t>
  </si>
  <si>
    <t>זכאים הלוואות חול בגין עמלת upfront</t>
  </si>
  <si>
    <t>7760</t>
  </si>
  <si>
    <t>7890</t>
  </si>
  <si>
    <t>זכאים הלוואות חול בגין עמלת Upfront EUR</t>
  </si>
  <si>
    <t>8919</t>
  </si>
  <si>
    <t>זכאים הלוואות חול בגין עמלת Upfront GBP</t>
  </si>
  <si>
    <t>8295</t>
  </si>
  <si>
    <t>חייבים וזכאים בגין שיקוף</t>
  </si>
  <si>
    <t>26630548</t>
  </si>
  <si>
    <t>עו'ש(לקבל)</t>
  </si>
  <si>
    <t>1111111111</t>
  </si>
  <si>
    <t>בטחונות דולר ארצות הברית לאומי</t>
  </si>
  <si>
    <t>300011017</t>
  </si>
  <si>
    <t>אגח הפחתת שווי ניירות חסומים</t>
  </si>
  <si>
    <t>11109151</t>
  </si>
  <si>
    <t>רבית עוש לקבל</t>
  </si>
  <si>
    <t>1111110</t>
  </si>
  <si>
    <t>מגדל מקפת קרנות פנסיה וקופות גמל בע"מ</t>
  </si>
  <si>
    <t>מגדל השתלמות מסלול אג"ח עד 10% מניות</t>
  </si>
  <si>
    <t>בנק דיסקונט לישראל בע"מ</t>
  </si>
  <si>
    <t>1111111111- 11- בנק דיסקונט</t>
  </si>
  <si>
    <t>בנק הפועלים בע"מ</t>
  </si>
  <si>
    <t>בנק לאומי לישראל בע"מ</t>
  </si>
  <si>
    <t>בנק מזרחי טפחות בע"מ</t>
  </si>
  <si>
    <t>1111111111- 20- בנק מזרחי-טפחות</t>
  </si>
  <si>
    <t>20003- 10- לאומי</t>
  </si>
  <si>
    <t>20003- 20- בנק מזרחי-טפחות</t>
  </si>
  <si>
    <t>130018- 10- לאומי</t>
  </si>
  <si>
    <t>20001- 11- בנק דיסקונט</t>
  </si>
  <si>
    <t>20001-  12- בנק הפועלים</t>
  </si>
  <si>
    <t>20001-  20- בנק מזרחי-טפחות</t>
  </si>
  <si>
    <t>280028- 10- לאומי</t>
  </si>
  <si>
    <t>200005- 10- לאומי</t>
  </si>
  <si>
    <t>70002- 11- בנק דיסקונט</t>
  </si>
  <si>
    <t>70002- 20- בנק מזרחי-טפחות</t>
  </si>
  <si>
    <t>גורם 171</t>
  </si>
  <si>
    <t>גורם 189</t>
  </si>
  <si>
    <t>גורם 168</t>
  </si>
  <si>
    <t>גורם 184</t>
  </si>
  <si>
    <t>גורם 176</t>
  </si>
  <si>
    <t>Permira Credit Solutions III</t>
  </si>
  <si>
    <t>ICG Senior Debt Partners III</t>
  </si>
  <si>
    <t>Permira Credit Solutions IV</t>
  </si>
  <si>
    <t>ICG Senior Debt Partners IV</t>
  </si>
  <si>
    <t>PORCUPINE HOLDINGS (OFFSHORE) LP</t>
  </si>
  <si>
    <t>Cheyne Real Estate Credit Holdings VII</t>
  </si>
  <si>
    <t>Kartesia Senior Opportunities II SCS SICAV-RAIF</t>
  </si>
  <si>
    <t>KASS Unlevered II S,a.r.l</t>
  </si>
  <si>
    <t>ICG Senior Debt Partners Fund 5-A (EUR) SCSp</t>
  </si>
  <si>
    <t>DIRECT LENDING FUND IV (EUR) SLP</t>
  </si>
  <si>
    <t>Kartesia Credit Opportunities VI SCS</t>
  </si>
  <si>
    <t>נדלן מגדל צפירה</t>
  </si>
  <si>
    <t>השכרה</t>
  </si>
  <si>
    <t>פינת הרחובות הצפירה, יד חרוצים ואליאשברג, תל אביב</t>
  </si>
  <si>
    <t>נדלן קמפוס תל השומר מגרש 33</t>
  </si>
  <si>
    <t>תל השומר</t>
  </si>
  <si>
    <t>נדלן קמפוס תל השומר מגרש 36</t>
  </si>
  <si>
    <t>נדלן נדלן אלביט מודיעין</t>
  </si>
  <si>
    <t>אזור התעסוקה הפארק הטכנולוגי, מודיעין</t>
  </si>
  <si>
    <t>DBRS</t>
  </si>
  <si>
    <t>*גורם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</si>
</sst>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20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" fontId="19" fillId="4" borderId="0" xfId="0" applyNumberFormat="1" applyFont="1" applyFill="1"/>
    <xf numFmtId="166" fontId="19" fillId="4" borderId="0" xfId="0" applyNumberFormat="1" applyFont="1" applyFill="1"/>
    <xf numFmtId="0" fontId="19" fillId="0" borderId="0" xfId="0" applyFont="1"/>
    <xf numFmtId="4" fontId="19" fillId="0" borderId="0" xfId="0" applyNumberFormat="1" applyFont="1"/>
    <xf numFmtId="166" fontId="19" fillId="0" borderId="0" xfId="0" applyNumberFormat="1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center" wrapText="1"/>
    </xf>
    <xf numFmtId="0" fontId="1" fillId="0" borderId="0" xfId="0" applyFont="1"/>
    <xf numFmtId="166" fontId="0" fillId="0" borderId="0" xfId="0" applyNumberFormat="1"/>
    <xf numFmtId="4" fontId="0" fillId="0" borderId="0" xfId="0" applyNumberFormat="1"/>
    <xf numFmtId="43" fontId="0" fillId="0" borderId="0" xfId="11" applyFont="1" applyFill="1" applyBorder="1"/>
    <xf numFmtId="14" fontId="0" fillId="0" borderId="0" xfId="0" applyNumberFormat="1"/>
    <xf numFmtId="14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9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 s="16" customFormat="1">
      <c r="B1" s="2" t="s">
        <v>0</v>
      </c>
      <c r="C1" s="87">
        <v>45106</v>
      </c>
      <c r="D1" s="15"/>
    </row>
    <row r="2" spans="1:36" s="16" customFormat="1">
      <c r="B2" s="2" t="s">
        <v>1</v>
      </c>
      <c r="C2" s="12" t="s">
        <v>2094</v>
      </c>
      <c r="D2" s="15"/>
    </row>
    <row r="3" spans="1:36" s="16" customFormat="1">
      <c r="B3" s="2" t="s">
        <v>2</v>
      </c>
      <c r="C3" s="26" t="s">
        <v>2095</v>
      </c>
      <c r="D3" s="15"/>
    </row>
    <row r="4" spans="1:36" s="16" customFormat="1">
      <c r="B4" s="2" t="s">
        <v>3</v>
      </c>
      <c r="C4" s="88" t="s">
        <v>197</v>
      </c>
      <c r="D4" s="15"/>
    </row>
    <row r="6" spans="1:36" ht="26.25" customHeight="1">
      <c r="B6" s="97" t="s">
        <v>4</v>
      </c>
      <c r="C6" s="98"/>
      <c r="D6" s="99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10169.978260931999</v>
      </c>
      <c r="D11" s="76">
        <v>3.39E-2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100470.41075207481</v>
      </c>
      <c r="D13" s="78">
        <v>0.33489999999999998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127861.43284108401</v>
      </c>
      <c r="D15" s="78">
        <v>0.42620000000000002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9204.1216300840006</v>
      </c>
      <c r="D17" s="78">
        <v>3.0700000000000002E-2</v>
      </c>
    </row>
    <row r="18" spans="1:4">
      <c r="A18" s="10" t="s">
        <v>13</v>
      </c>
      <c r="B18" s="70" t="s">
        <v>20</v>
      </c>
      <c r="C18" s="77">
        <v>3660.6332885875599</v>
      </c>
      <c r="D18" s="78">
        <v>1.2200000000000001E-2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-15.47513799</v>
      </c>
      <c r="D21" s="78">
        <v>-1E-4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4097.3638383521329</v>
      </c>
      <c r="D26" s="78">
        <v>1.37E-2</v>
      </c>
    </row>
    <row r="27" spans="1:4">
      <c r="A27" s="10" t="s">
        <v>13</v>
      </c>
      <c r="B27" s="70" t="s">
        <v>28</v>
      </c>
      <c r="C27" s="77">
        <v>874.83079805693831</v>
      </c>
      <c r="D27" s="78">
        <v>2.8999999999999998E-3</v>
      </c>
    </row>
    <row r="28" spans="1:4">
      <c r="A28" s="10" t="s">
        <v>13</v>
      </c>
      <c r="B28" s="70" t="s">
        <v>29</v>
      </c>
      <c r="C28" s="77">
        <v>785.62446073608032</v>
      </c>
      <c r="D28" s="78">
        <v>2.5999999999999999E-3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-757.24189053108501</v>
      </c>
      <c r="D31" s="78">
        <v>-2.5000000000000001E-3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42026.752119216842</v>
      </c>
      <c r="D33" s="78">
        <v>0.1401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386.32922000000002</v>
      </c>
      <c r="D35" s="78">
        <v>1.2999999999999999E-3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1228.111733622</v>
      </c>
      <c r="D37" s="78">
        <v>4.1000000000000003E-3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299992.87191422528</v>
      </c>
      <c r="D42" s="78"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5764.3033367390344</v>
      </c>
      <c r="D43" s="78">
        <f>C43/$C$42</f>
        <v>1.9214801004962472E-2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4.0334000000000003</v>
      </c>
    </row>
    <row r="48" spans="1:4">
      <c r="C48" t="s">
        <v>120</v>
      </c>
      <c r="D48">
        <v>2.4485999999999999</v>
      </c>
    </row>
    <row r="49" spans="3:4">
      <c r="C49" t="s">
        <v>106</v>
      </c>
      <c r="D49">
        <v>3.6920000000000002</v>
      </c>
    </row>
    <row r="50" spans="3:4">
      <c r="C50" t="s">
        <v>116</v>
      </c>
      <c r="D50">
        <v>2.7841999999999998</v>
      </c>
    </row>
    <row r="51" spans="3:4">
      <c r="C51" t="s">
        <v>200</v>
      </c>
      <c r="D51">
        <v>0.34350000000000003</v>
      </c>
    </row>
    <row r="52" spans="3:4">
      <c r="C52" t="s">
        <v>199</v>
      </c>
      <c r="D52">
        <v>0.34229999999999999</v>
      </c>
    </row>
    <row r="53" spans="3:4">
      <c r="C53" t="s">
        <v>113</v>
      </c>
      <c r="D53">
        <v>4.6717000000000004</v>
      </c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</sheetData>
  <sortState xmlns:xlrd2="http://schemas.microsoft.com/office/spreadsheetml/2017/richdata2" ref="A47:BI53">
    <sortCondition ref="C47:C53"/>
  </sortState>
  <mergeCells count="1">
    <mergeCell ref="B6:D6"/>
  </mergeCells>
  <dataValidations count="1">
    <dataValidation allowBlank="1" showInputMessage="1" showErrorMessage="1" sqref="A1:XFD4" xr:uid="{521821AF-AC75-43C7-A339-BBD1D01A4316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s="87">
        <v>45106</v>
      </c>
      <c r="E1" s="16"/>
    </row>
    <row r="2" spans="2:61">
      <c r="B2" s="2" t="s">
        <v>1</v>
      </c>
      <c r="C2" s="12" t="s">
        <v>2094</v>
      </c>
      <c r="E2" s="16"/>
    </row>
    <row r="3" spans="2:61">
      <c r="B3" s="2" t="s">
        <v>2</v>
      </c>
      <c r="C3" s="26" t="s">
        <v>2095</v>
      </c>
      <c r="E3" s="16"/>
    </row>
    <row r="4" spans="2:61">
      <c r="B4" s="2" t="s">
        <v>3</v>
      </c>
      <c r="C4" s="88" t="s">
        <v>197</v>
      </c>
      <c r="E4" s="16"/>
    </row>
    <row r="6" spans="2:61" ht="26.25" customHeight="1">
      <c r="B6" s="110" t="s">
        <v>68</v>
      </c>
      <c r="C6" s="111"/>
      <c r="D6" s="111"/>
      <c r="E6" s="111"/>
      <c r="F6" s="111"/>
      <c r="G6" s="111"/>
      <c r="H6" s="111"/>
      <c r="I6" s="111"/>
      <c r="J6" s="111"/>
      <c r="K6" s="111"/>
      <c r="L6" s="112"/>
    </row>
    <row r="7" spans="2:61" ht="26.25" customHeight="1">
      <c r="B7" s="110" t="s">
        <v>98</v>
      </c>
      <c r="C7" s="111"/>
      <c r="D7" s="111"/>
      <c r="E7" s="111"/>
      <c r="F7" s="111"/>
      <c r="G7" s="111"/>
      <c r="H7" s="111"/>
      <c r="I7" s="111"/>
      <c r="J7" s="111"/>
      <c r="K7" s="111"/>
      <c r="L7" s="112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1330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210</v>
      </c>
      <c r="C14" t="s">
        <v>210</v>
      </c>
      <c r="D14" s="16"/>
      <c r="E14" t="s">
        <v>210</v>
      </c>
      <c r="F14" t="s">
        <v>210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1331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210</v>
      </c>
      <c r="C16" t="s">
        <v>210</v>
      </c>
      <c r="D16" s="16"/>
      <c r="E16" t="s">
        <v>210</v>
      </c>
      <c r="F16" t="s">
        <v>210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1332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210</v>
      </c>
      <c r="C18" t="s">
        <v>210</v>
      </c>
      <c r="D18" s="16"/>
      <c r="E18" t="s">
        <v>210</v>
      </c>
      <c r="F18" t="s">
        <v>210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923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210</v>
      </c>
      <c r="C20" t="s">
        <v>210</v>
      </c>
      <c r="D20" s="16"/>
      <c r="E20" t="s">
        <v>210</v>
      </c>
      <c r="F20" t="s">
        <v>210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224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1330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210</v>
      </c>
      <c r="C23" t="s">
        <v>210</v>
      </c>
      <c r="D23" s="16"/>
      <c r="E23" t="s">
        <v>210</v>
      </c>
      <c r="F23" t="s">
        <v>210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1333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210</v>
      </c>
      <c r="C25" t="s">
        <v>210</v>
      </c>
      <c r="D25" s="16"/>
      <c r="E25" t="s">
        <v>210</v>
      </c>
      <c r="F25" t="s">
        <v>210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1332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210</v>
      </c>
      <c r="C27" t="s">
        <v>210</v>
      </c>
      <c r="D27" s="16"/>
      <c r="E27" t="s">
        <v>210</v>
      </c>
      <c r="F27" t="s">
        <v>210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1334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210</v>
      </c>
      <c r="C29" t="s">
        <v>210</v>
      </c>
      <c r="D29" s="16"/>
      <c r="E29" t="s">
        <v>210</v>
      </c>
      <c r="F29" t="s">
        <v>210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923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210</v>
      </c>
      <c r="C31" t="s">
        <v>210</v>
      </c>
      <c r="D31" s="16"/>
      <c r="E31" t="s">
        <v>210</v>
      </c>
      <c r="F31" t="s">
        <v>210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226</v>
      </c>
      <c r="C32" s="16"/>
      <c r="D32" s="16"/>
      <c r="E32" s="16"/>
    </row>
    <row r="33" spans="2:5">
      <c r="B33" t="s">
        <v>325</v>
      </c>
      <c r="C33" s="16"/>
      <c r="D33" s="16"/>
      <c r="E33" s="16"/>
    </row>
    <row r="34" spans="2:5">
      <c r="B34" t="s">
        <v>326</v>
      </c>
      <c r="C34" s="16"/>
      <c r="D34" s="16"/>
      <c r="E34" s="16"/>
    </row>
    <row r="35" spans="2:5">
      <c r="B35" t="s">
        <v>327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A1" s="16"/>
      <c r="B1" s="2" t="s">
        <v>0</v>
      </c>
      <c r="C1" s="87">
        <v>45106</v>
      </c>
      <c r="E1" s="16"/>
      <c r="K1" s="16"/>
      <c r="L1" s="16"/>
      <c r="M1" s="16"/>
      <c r="N1" s="16"/>
      <c r="O1" s="16"/>
      <c r="P1" s="16"/>
    </row>
    <row r="2" spans="1:60">
      <c r="A2" s="16"/>
      <c r="B2" s="2" t="s">
        <v>1</v>
      </c>
      <c r="C2" s="12" t="s">
        <v>2094</v>
      </c>
      <c r="E2" s="16"/>
      <c r="K2" s="16"/>
      <c r="L2" s="16"/>
      <c r="M2" s="16"/>
      <c r="N2" s="16"/>
      <c r="O2" s="16"/>
      <c r="P2" s="16"/>
    </row>
    <row r="3" spans="1:60">
      <c r="A3" s="16"/>
      <c r="B3" s="2" t="s">
        <v>2</v>
      </c>
      <c r="C3" s="26" t="s">
        <v>2095</v>
      </c>
      <c r="E3" s="16"/>
      <c r="K3" s="16"/>
      <c r="L3" s="16"/>
      <c r="M3" s="16"/>
      <c r="N3" s="16"/>
      <c r="O3" s="16"/>
      <c r="P3" s="16"/>
    </row>
    <row r="4" spans="1:60">
      <c r="A4" s="16"/>
      <c r="B4" s="2" t="s">
        <v>3</v>
      </c>
      <c r="C4" s="88" t="s">
        <v>197</v>
      </c>
      <c r="E4" s="16"/>
      <c r="K4" s="16"/>
      <c r="L4" s="16"/>
      <c r="M4" s="16"/>
      <c r="N4" s="16"/>
      <c r="O4" s="16"/>
      <c r="P4" s="16"/>
    </row>
    <row r="6" spans="1:60" ht="26.25" customHeight="1">
      <c r="B6" s="110" t="s">
        <v>68</v>
      </c>
      <c r="C6" s="111"/>
      <c r="D6" s="111"/>
      <c r="E6" s="111"/>
      <c r="F6" s="111"/>
      <c r="G6" s="111"/>
      <c r="H6" s="111"/>
      <c r="I6" s="111"/>
      <c r="J6" s="111"/>
      <c r="K6" s="112"/>
      <c r="BD6" s="16" t="s">
        <v>100</v>
      </c>
      <c r="BF6" s="16" t="s">
        <v>101</v>
      </c>
      <c r="BH6" s="19" t="s">
        <v>102</v>
      </c>
    </row>
    <row r="7" spans="1:60" ht="26.25" customHeight="1">
      <c r="B7" s="110" t="s">
        <v>103</v>
      </c>
      <c r="C7" s="111"/>
      <c r="D7" s="111"/>
      <c r="E7" s="111"/>
      <c r="F7" s="111"/>
      <c r="G7" s="111"/>
      <c r="H7" s="111"/>
      <c r="I7" s="111"/>
      <c r="J7" s="111"/>
      <c r="K7" s="112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2.46</v>
      </c>
      <c r="H11" s="25"/>
      <c r="I11" s="75">
        <v>-15.47513799</v>
      </c>
      <c r="J11" s="76">
        <v>1</v>
      </c>
      <c r="K11" s="76">
        <v>-1E-4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210</v>
      </c>
      <c r="C13" t="s">
        <v>210</v>
      </c>
      <c r="D13" s="19"/>
      <c r="E13" t="s">
        <v>210</v>
      </c>
      <c r="F13" t="s">
        <v>210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224</v>
      </c>
      <c r="C14" s="19"/>
      <c r="D14" s="19"/>
      <c r="E14" s="19"/>
      <c r="F14" s="19"/>
      <c r="G14" s="81">
        <v>2.46</v>
      </c>
      <c r="H14" s="19"/>
      <c r="I14" s="81">
        <v>-15.47513799</v>
      </c>
      <c r="J14" s="80">
        <v>1</v>
      </c>
      <c r="K14" s="80">
        <v>-1E-4</v>
      </c>
      <c r="BF14" s="16" t="s">
        <v>126</v>
      </c>
    </row>
    <row r="15" spans="1:60">
      <c r="B15" t="s">
        <v>1335</v>
      </c>
      <c r="C15" t="s">
        <v>1336</v>
      </c>
      <c r="D15" t="s">
        <v>123</v>
      </c>
      <c r="E15" t="s">
        <v>123</v>
      </c>
      <c r="F15" t="s">
        <v>106</v>
      </c>
      <c r="G15" s="77">
        <v>2.46</v>
      </c>
      <c r="H15" s="77">
        <v>11814.06</v>
      </c>
      <c r="I15" s="77">
        <v>-15.47513799</v>
      </c>
      <c r="J15" s="78">
        <v>1</v>
      </c>
      <c r="K15" s="78">
        <v>-1E-4</v>
      </c>
      <c r="BF15" s="16" t="s">
        <v>127</v>
      </c>
    </row>
    <row r="16" spans="1:60">
      <c r="B16" t="s">
        <v>226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325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326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327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s="87">
        <v>45106</v>
      </c>
    </row>
    <row r="2" spans="2:81">
      <c r="B2" s="2" t="s">
        <v>1</v>
      </c>
      <c r="C2" s="12" t="s">
        <v>2094</v>
      </c>
    </row>
    <row r="3" spans="2:81">
      <c r="B3" s="2" t="s">
        <v>2</v>
      </c>
      <c r="C3" s="26" t="s">
        <v>2095</v>
      </c>
    </row>
    <row r="4" spans="2:81">
      <c r="B4" s="2" t="s">
        <v>3</v>
      </c>
      <c r="C4" s="88" t="s">
        <v>197</v>
      </c>
    </row>
    <row r="6" spans="2:81" ht="26.25" customHeight="1">
      <c r="B6" s="110" t="s">
        <v>68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</row>
    <row r="7" spans="2:81" ht="26.25" customHeight="1">
      <c r="B7" s="110" t="s">
        <v>133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2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1337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210</v>
      </c>
      <c r="C14" t="s">
        <v>210</v>
      </c>
      <c r="E14" t="s">
        <v>210</v>
      </c>
      <c r="H14" s="77">
        <v>0</v>
      </c>
      <c r="I14" t="s">
        <v>210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1338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210</v>
      </c>
      <c r="C16" t="s">
        <v>210</v>
      </c>
      <c r="E16" t="s">
        <v>210</v>
      </c>
      <c r="H16" s="77">
        <v>0</v>
      </c>
      <c r="I16" t="s">
        <v>210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1339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1340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210</v>
      </c>
      <c r="C19" t="s">
        <v>210</v>
      </c>
      <c r="E19" t="s">
        <v>210</v>
      </c>
      <c r="H19" s="77">
        <v>0</v>
      </c>
      <c r="I19" t="s">
        <v>210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1341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210</v>
      </c>
      <c r="C21" t="s">
        <v>210</v>
      </c>
      <c r="E21" t="s">
        <v>210</v>
      </c>
      <c r="H21" s="77">
        <v>0</v>
      </c>
      <c r="I21" t="s">
        <v>210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1342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210</v>
      </c>
      <c r="C23" t="s">
        <v>210</v>
      </c>
      <c r="E23" t="s">
        <v>210</v>
      </c>
      <c r="H23" s="77">
        <v>0</v>
      </c>
      <c r="I23" t="s">
        <v>210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1343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210</v>
      </c>
      <c r="C25" t="s">
        <v>210</v>
      </c>
      <c r="E25" t="s">
        <v>210</v>
      </c>
      <c r="H25" s="77">
        <v>0</v>
      </c>
      <c r="I25" t="s">
        <v>210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224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1337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210</v>
      </c>
      <c r="C28" t="s">
        <v>210</v>
      </c>
      <c r="E28" t="s">
        <v>210</v>
      </c>
      <c r="H28" s="77">
        <v>0</v>
      </c>
      <c r="I28" t="s">
        <v>210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1338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210</v>
      </c>
      <c r="C30" t="s">
        <v>210</v>
      </c>
      <c r="E30" t="s">
        <v>210</v>
      </c>
      <c r="H30" s="77">
        <v>0</v>
      </c>
      <c r="I30" t="s">
        <v>210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1339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1340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210</v>
      </c>
      <c r="C33" t="s">
        <v>210</v>
      </c>
      <c r="E33" t="s">
        <v>210</v>
      </c>
      <c r="H33" s="77">
        <v>0</v>
      </c>
      <c r="I33" t="s">
        <v>210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1341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210</v>
      </c>
      <c r="C35" t="s">
        <v>210</v>
      </c>
      <c r="E35" t="s">
        <v>210</v>
      </c>
      <c r="H35" s="77">
        <v>0</v>
      </c>
      <c r="I35" t="s">
        <v>210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1342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210</v>
      </c>
      <c r="C37" t="s">
        <v>210</v>
      </c>
      <c r="E37" t="s">
        <v>210</v>
      </c>
      <c r="H37" s="77">
        <v>0</v>
      </c>
      <c r="I37" t="s">
        <v>210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1343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210</v>
      </c>
      <c r="C39" t="s">
        <v>210</v>
      </c>
      <c r="E39" t="s">
        <v>210</v>
      </c>
      <c r="H39" s="77">
        <v>0</v>
      </c>
      <c r="I39" t="s">
        <v>210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226</v>
      </c>
    </row>
    <row r="41" spans="2:17">
      <c r="B41" t="s">
        <v>325</v>
      </c>
    </row>
    <row r="42" spans="2:17">
      <c r="B42" t="s">
        <v>326</v>
      </c>
    </row>
    <row r="43" spans="2:17">
      <c r="B43" t="s">
        <v>327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topLeftCell="A8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s="87">
        <v>45106</v>
      </c>
      <c r="D1" s="15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2:72">
      <c r="B2" s="2" t="s">
        <v>1</v>
      </c>
      <c r="C2" s="12" t="s">
        <v>2094</v>
      </c>
      <c r="D2" s="15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2:72">
      <c r="B3" s="2" t="s">
        <v>2</v>
      </c>
      <c r="C3" s="26" t="s">
        <v>2095</v>
      </c>
      <c r="D3" s="15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2:72">
      <c r="B4" s="2" t="s">
        <v>3</v>
      </c>
      <c r="C4" s="88" t="s">
        <v>197</v>
      </c>
      <c r="D4" s="15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6" spans="2:72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2"/>
    </row>
    <row r="7" spans="2:72" ht="26.25" customHeight="1">
      <c r="B7" s="110" t="s">
        <v>69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2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1344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210</v>
      </c>
      <c r="C14" t="s">
        <v>210</v>
      </c>
      <c r="D14" t="s">
        <v>210</v>
      </c>
      <c r="G14" s="77">
        <v>0</v>
      </c>
      <c r="H14" t="s">
        <v>210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1345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210</v>
      </c>
      <c r="C16" t="s">
        <v>210</v>
      </c>
      <c r="D16" t="s">
        <v>210</v>
      </c>
      <c r="G16" s="77">
        <v>0</v>
      </c>
      <c r="H16" t="s">
        <v>210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1346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210</v>
      </c>
      <c r="C18" t="s">
        <v>210</v>
      </c>
      <c r="D18" t="s">
        <v>210</v>
      </c>
      <c r="G18" s="77">
        <v>0</v>
      </c>
      <c r="H18" t="s">
        <v>210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1347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210</v>
      </c>
      <c r="C20" t="s">
        <v>210</v>
      </c>
      <c r="D20" t="s">
        <v>210</v>
      </c>
      <c r="G20" s="77">
        <v>0</v>
      </c>
      <c r="H20" t="s">
        <v>210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923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210</v>
      </c>
      <c r="C22" t="s">
        <v>210</v>
      </c>
      <c r="D22" t="s">
        <v>210</v>
      </c>
      <c r="G22" s="77">
        <v>0</v>
      </c>
      <c r="H22" t="s">
        <v>210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224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319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210</v>
      </c>
      <c r="C25" t="s">
        <v>210</v>
      </c>
      <c r="D25" t="s">
        <v>210</v>
      </c>
      <c r="G25" s="77">
        <v>0</v>
      </c>
      <c r="H25" t="s">
        <v>210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1348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210</v>
      </c>
      <c r="C27" t="s">
        <v>210</v>
      </c>
      <c r="D27" t="s">
        <v>210</v>
      </c>
      <c r="G27" s="77">
        <v>0</v>
      </c>
      <c r="H27" t="s">
        <v>210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325</v>
      </c>
    </row>
    <row r="29" spans="2:16">
      <c r="B29" t="s">
        <v>326</v>
      </c>
    </row>
    <row r="30" spans="2:16">
      <c r="B30" t="s">
        <v>327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s="87">
        <v>45106</v>
      </c>
      <c r="E1" s="16"/>
      <c r="F1" s="16"/>
    </row>
    <row r="2" spans="2:65">
      <c r="B2" s="2" t="s">
        <v>1</v>
      </c>
      <c r="C2" s="12" t="s">
        <v>2094</v>
      </c>
      <c r="E2" s="16"/>
      <c r="F2" s="16"/>
    </row>
    <row r="3" spans="2:65">
      <c r="B3" s="2" t="s">
        <v>2</v>
      </c>
      <c r="C3" s="26" t="s">
        <v>2095</v>
      </c>
      <c r="E3" s="16"/>
      <c r="F3" s="16"/>
    </row>
    <row r="4" spans="2:65">
      <c r="B4" s="2" t="s">
        <v>3</v>
      </c>
      <c r="C4" s="88" t="s">
        <v>197</v>
      </c>
      <c r="E4" s="16"/>
      <c r="F4" s="16"/>
    </row>
    <row r="6" spans="2:65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</row>
    <row r="7" spans="2:65" ht="26.25" customHeight="1">
      <c r="B7" s="110" t="s">
        <v>82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2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1349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J14" s="77">
        <v>0</v>
      </c>
      <c r="K14" t="s">
        <v>210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1350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J16" s="77">
        <v>0</v>
      </c>
      <c r="K16" t="s">
        <v>210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330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J18" s="77">
        <v>0</v>
      </c>
      <c r="K18" t="s">
        <v>210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923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J20" s="77">
        <v>0</v>
      </c>
      <c r="K20" t="s">
        <v>210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224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1351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J23" s="77">
        <v>0</v>
      </c>
      <c r="K23" t="s">
        <v>210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1352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210</v>
      </c>
      <c r="C25" t="s">
        <v>210</v>
      </c>
      <c r="D25" s="16"/>
      <c r="E25" s="16"/>
      <c r="F25" t="s">
        <v>210</v>
      </c>
      <c r="G25" t="s">
        <v>210</v>
      </c>
      <c r="J25" s="77">
        <v>0</v>
      </c>
      <c r="K25" t="s">
        <v>210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226</v>
      </c>
      <c r="D26" s="16"/>
      <c r="E26" s="16"/>
      <c r="F26" s="16"/>
    </row>
    <row r="27" spans="2:19">
      <c r="B27" t="s">
        <v>325</v>
      </c>
      <c r="D27" s="16"/>
      <c r="E27" s="16"/>
      <c r="F27" s="16"/>
    </row>
    <row r="28" spans="2:19">
      <c r="B28" t="s">
        <v>326</v>
      </c>
      <c r="D28" s="16"/>
      <c r="E28" s="16"/>
      <c r="F28" s="16"/>
    </row>
    <row r="29" spans="2:19">
      <c r="B29" t="s">
        <v>327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topLeftCell="F14" workbookViewId="0">
      <selection activeCell="I42" sqref="I4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s="87">
        <v>45106</v>
      </c>
      <c r="E1" s="16"/>
    </row>
    <row r="2" spans="2:81">
      <c r="B2" s="2" t="s">
        <v>1</v>
      </c>
      <c r="C2" s="12" t="s">
        <v>2094</v>
      </c>
      <c r="E2" s="16"/>
    </row>
    <row r="3" spans="2:81">
      <c r="B3" s="2" t="s">
        <v>2</v>
      </c>
      <c r="C3" s="26" t="s">
        <v>2095</v>
      </c>
      <c r="E3" s="16"/>
    </row>
    <row r="4" spans="2:81">
      <c r="B4" s="2" t="s">
        <v>3</v>
      </c>
      <c r="C4" s="88" t="s">
        <v>197</v>
      </c>
      <c r="E4" s="16"/>
    </row>
    <row r="6" spans="2:81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</row>
    <row r="7" spans="2:81" ht="26.25" customHeight="1">
      <c r="B7" s="110" t="s">
        <v>89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2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5.08</v>
      </c>
      <c r="K11" s="7"/>
      <c r="L11" s="7"/>
      <c r="M11" s="76">
        <v>3.9800000000000002E-2</v>
      </c>
      <c r="N11" s="75">
        <v>3784761.33</v>
      </c>
      <c r="O11" s="7"/>
      <c r="P11" s="75">
        <v>4097.3638383521329</v>
      </c>
      <c r="Q11" s="7"/>
      <c r="R11" s="76">
        <v>1</v>
      </c>
      <c r="S11" s="76">
        <v>1.37E-2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4.6100000000000003</v>
      </c>
      <c r="M12" s="80">
        <v>3.8600000000000002E-2</v>
      </c>
      <c r="N12" s="81">
        <v>3675897.02</v>
      </c>
      <c r="P12" s="81">
        <v>3845.8822457259648</v>
      </c>
      <c r="R12" s="80">
        <v>0.93859999999999999</v>
      </c>
      <c r="S12" s="80">
        <v>1.2800000000000001E-2</v>
      </c>
    </row>
    <row r="13" spans="2:81">
      <c r="B13" s="79" t="s">
        <v>1349</v>
      </c>
      <c r="C13" s="16"/>
      <c r="D13" s="16"/>
      <c r="E13" s="16"/>
      <c r="J13" s="81">
        <v>7.21</v>
      </c>
      <c r="M13" s="80">
        <v>2.5700000000000001E-2</v>
      </c>
      <c r="N13" s="81">
        <v>1420225.09</v>
      </c>
      <c r="P13" s="81">
        <v>1812.6768903063808</v>
      </c>
      <c r="R13" s="80">
        <v>0.44240000000000002</v>
      </c>
      <c r="S13" s="80">
        <v>6.0000000000000001E-3</v>
      </c>
    </row>
    <row r="14" spans="2:81">
      <c r="B14" t="s">
        <v>1353</v>
      </c>
      <c r="C14" t="s">
        <v>1354</v>
      </c>
      <c r="D14" t="s">
        <v>123</v>
      </c>
      <c r="E14" t="s">
        <v>346</v>
      </c>
      <c r="F14" t="s">
        <v>127</v>
      </c>
      <c r="G14" t="s">
        <v>205</v>
      </c>
      <c r="H14" t="s">
        <v>206</v>
      </c>
      <c r="I14" s="94">
        <v>39076</v>
      </c>
      <c r="J14" s="77">
        <v>6.03</v>
      </c>
      <c r="K14" t="s">
        <v>102</v>
      </c>
      <c r="L14" s="78">
        <v>4.9000000000000002E-2</v>
      </c>
      <c r="M14" s="78">
        <v>2.4799999999999999E-2</v>
      </c>
      <c r="N14" s="77">
        <v>302462.52</v>
      </c>
      <c r="O14" s="77">
        <v>156.69999999999999</v>
      </c>
      <c r="P14" s="77">
        <v>473.95876884</v>
      </c>
      <c r="Q14" s="78">
        <v>2.0000000000000001E-4</v>
      </c>
      <c r="R14" s="78">
        <v>0.1157</v>
      </c>
      <c r="S14" s="78">
        <v>1.6000000000000001E-3</v>
      </c>
      <c r="W14" s="96"/>
    </row>
    <row r="15" spans="2:81">
      <c r="B15" t="s">
        <v>1355</v>
      </c>
      <c r="C15" t="s">
        <v>1356</v>
      </c>
      <c r="D15" t="s">
        <v>123</v>
      </c>
      <c r="E15" t="s">
        <v>346</v>
      </c>
      <c r="F15" t="s">
        <v>127</v>
      </c>
      <c r="G15" t="s">
        <v>205</v>
      </c>
      <c r="H15" t="s">
        <v>206</v>
      </c>
      <c r="I15" s="94">
        <v>40738</v>
      </c>
      <c r="J15" s="77">
        <v>9.7799999999999994</v>
      </c>
      <c r="K15" t="s">
        <v>102</v>
      </c>
      <c r="L15" s="78">
        <v>4.1000000000000002E-2</v>
      </c>
      <c r="M15" s="78">
        <v>2.4799999999999999E-2</v>
      </c>
      <c r="N15" s="77">
        <v>617338.54</v>
      </c>
      <c r="O15" s="77">
        <v>137.79</v>
      </c>
      <c r="P15" s="77">
        <v>850.630774266</v>
      </c>
      <c r="Q15" s="78">
        <v>2.0000000000000001E-4</v>
      </c>
      <c r="R15" s="78">
        <v>0.20760000000000001</v>
      </c>
      <c r="S15" s="78">
        <v>2.8E-3</v>
      </c>
      <c r="W15" s="96"/>
    </row>
    <row r="16" spans="2:81">
      <c r="B16" t="s">
        <v>1357</v>
      </c>
      <c r="C16" t="s">
        <v>1358</v>
      </c>
      <c r="D16" t="s">
        <v>123</v>
      </c>
      <c r="E16" t="s">
        <v>1359</v>
      </c>
      <c r="F16" t="s">
        <v>727</v>
      </c>
      <c r="G16" t="s">
        <v>205</v>
      </c>
      <c r="H16" t="s">
        <v>206</v>
      </c>
      <c r="I16" s="94">
        <v>42795</v>
      </c>
      <c r="J16" s="77">
        <v>5.3</v>
      </c>
      <c r="K16" t="s">
        <v>102</v>
      </c>
      <c r="L16" s="78">
        <v>2.1399999999999999E-2</v>
      </c>
      <c r="M16" s="78">
        <v>1.9599999999999999E-2</v>
      </c>
      <c r="N16" s="77">
        <v>203092.17</v>
      </c>
      <c r="O16" s="77">
        <v>113.83</v>
      </c>
      <c r="P16" s="77">
        <v>231.17981711100001</v>
      </c>
      <c r="Q16" s="78">
        <v>5.0000000000000001E-4</v>
      </c>
      <c r="R16" s="78">
        <v>5.6399999999999999E-2</v>
      </c>
      <c r="S16" s="78">
        <v>8.0000000000000004E-4</v>
      </c>
      <c r="W16" s="96"/>
    </row>
    <row r="17" spans="2:23">
      <c r="B17" t="s">
        <v>1360</v>
      </c>
      <c r="C17" t="s">
        <v>1361</v>
      </c>
      <c r="D17" t="s">
        <v>123</v>
      </c>
      <c r="E17" t="s">
        <v>335</v>
      </c>
      <c r="F17" t="s">
        <v>336</v>
      </c>
      <c r="G17" t="s">
        <v>382</v>
      </c>
      <c r="H17" t="s">
        <v>206</v>
      </c>
      <c r="I17" s="94">
        <v>36489</v>
      </c>
      <c r="J17" s="77">
        <v>3.09</v>
      </c>
      <c r="K17" t="s">
        <v>102</v>
      </c>
      <c r="L17" s="78">
        <v>6.0499999999999998E-2</v>
      </c>
      <c r="M17" s="78">
        <v>1.6799999999999999E-2</v>
      </c>
      <c r="N17" s="77">
        <v>116.61</v>
      </c>
      <c r="O17" s="77">
        <v>173.84</v>
      </c>
      <c r="P17" s="77">
        <v>0.20271482399999999</v>
      </c>
      <c r="Q17" s="78">
        <v>0</v>
      </c>
      <c r="R17" s="78">
        <v>0</v>
      </c>
      <c r="S17" s="78">
        <v>0</v>
      </c>
      <c r="W17" s="96"/>
    </row>
    <row r="18" spans="2:23">
      <c r="B18" t="s">
        <v>1362</v>
      </c>
      <c r="C18" t="s">
        <v>1363</v>
      </c>
      <c r="D18" t="s">
        <v>123</v>
      </c>
      <c r="E18" t="s">
        <v>381</v>
      </c>
      <c r="F18" t="s">
        <v>127</v>
      </c>
      <c r="G18" t="s">
        <v>382</v>
      </c>
      <c r="H18" t="s">
        <v>206</v>
      </c>
      <c r="I18" s="94">
        <v>39084</v>
      </c>
      <c r="J18" s="77">
        <v>1.93</v>
      </c>
      <c r="K18" t="s">
        <v>102</v>
      </c>
      <c r="L18" s="78">
        <v>5.6000000000000001E-2</v>
      </c>
      <c r="M18" s="78">
        <v>2.47E-2</v>
      </c>
      <c r="N18" s="77">
        <v>56096.71</v>
      </c>
      <c r="O18" s="77">
        <v>141.53</v>
      </c>
      <c r="P18" s="77">
        <v>79.393673663000001</v>
      </c>
      <c r="Q18" s="78">
        <v>1E-4</v>
      </c>
      <c r="R18" s="78">
        <v>1.9400000000000001E-2</v>
      </c>
      <c r="S18" s="78">
        <v>2.9999999999999997E-4</v>
      </c>
      <c r="W18" s="96"/>
    </row>
    <row r="19" spans="2:23">
      <c r="B19" t="s">
        <v>1364</v>
      </c>
      <c r="C19" t="s">
        <v>1365</v>
      </c>
      <c r="D19" t="s">
        <v>123</v>
      </c>
      <c r="E19" t="s">
        <v>1366</v>
      </c>
      <c r="F19" t="s">
        <v>336</v>
      </c>
      <c r="G19" t="s">
        <v>511</v>
      </c>
      <c r="H19" t="s">
        <v>150</v>
      </c>
      <c r="I19" s="94">
        <v>44381</v>
      </c>
      <c r="J19" s="77">
        <v>2.97</v>
      </c>
      <c r="K19" t="s">
        <v>102</v>
      </c>
      <c r="L19" s="78">
        <v>8.5000000000000006E-3</v>
      </c>
      <c r="M19" s="78">
        <v>4.2799999999999998E-2</v>
      </c>
      <c r="N19" s="77">
        <v>169361.5</v>
      </c>
      <c r="O19" s="77">
        <v>99.04</v>
      </c>
      <c r="P19" s="77">
        <v>167.73562960000001</v>
      </c>
      <c r="Q19" s="78">
        <v>5.0000000000000001E-4</v>
      </c>
      <c r="R19" s="78">
        <v>4.0899999999999999E-2</v>
      </c>
      <c r="S19" s="78">
        <v>5.9999999999999995E-4</v>
      </c>
      <c r="W19" s="96"/>
    </row>
    <row r="20" spans="2:23">
      <c r="B20" t="s">
        <v>1367</v>
      </c>
      <c r="C20" t="s">
        <v>1368</v>
      </c>
      <c r="D20" t="s">
        <v>123</v>
      </c>
      <c r="E20" t="s">
        <v>1369</v>
      </c>
      <c r="F20" t="s">
        <v>112</v>
      </c>
      <c r="G20" t="s">
        <v>210</v>
      </c>
      <c r="H20" t="s">
        <v>211</v>
      </c>
      <c r="I20" s="94">
        <v>39104</v>
      </c>
      <c r="J20" s="77">
        <v>1.5</v>
      </c>
      <c r="K20" t="s">
        <v>102</v>
      </c>
      <c r="L20" s="78">
        <v>5.6000000000000001E-2</v>
      </c>
      <c r="M20" s="78">
        <v>1E-4</v>
      </c>
      <c r="N20" s="77">
        <v>71757.039999999994</v>
      </c>
      <c r="O20" s="77">
        <v>13.344352000000001</v>
      </c>
      <c r="P20" s="77">
        <v>9.5755120023807994</v>
      </c>
      <c r="Q20" s="78">
        <v>2.0000000000000001E-4</v>
      </c>
      <c r="R20" s="78">
        <v>2.3E-3</v>
      </c>
      <c r="S20" s="78">
        <v>0</v>
      </c>
      <c r="W20" s="96"/>
    </row>
    <row r="21" spans="2:23">
      <c r="B21" s="79" t="s">
        <v>1350</v>
      </c>
      <c r="C21" s="16"/>
      <c r="D21" s="16"/>
      <c r="E21" s="16"/>
      <c r="I21" s="96"/>
      <c r="J21" s="81">
        <v>2.2999999999999998</v>
      </c>
      <c r="M21" s="80">
        <v>0.05</v>
      </c>
      <c r="N21" s="81">
        <v>2253929.25</v>
      </c>
      <c r="P21" s="81">
        <v>2026.2315703940001</v>
      </c>
      <c r="R21" s="80">
        <v>0.4945</v>
      </c>
      <c r="S21" s="80">
        <v>6.7999999999999996E-3</v>
      </c>
    </row>
    <row r="22" spans="2:23">
      <c r="B22" t="s">
        <v>1370</v>
      </c>
      <c r="C22" t="s">
        <v>1371</v>
      </c>
      <c r="D22" t="s">
        <v>123</v>
      </c>
      <c r="E22" t="s">
        <v>1359</v>
      </c>
      <c r="F22" t="s">
        <v>727</v>
      </c>
      <c r="G22" t="s">
        <v>205</v>
      </c>
      <c r="H22" t="s">
        <v>206</v>
      </c>
      <c r="I22" s="94">
        <v>42795</v>
      </c>
      <c r="J22" s="77">
        <v>1.65</v>
      </c>
      <c r="K22" t="s">
        <v>102</v>
      </c>
      <c r="L22" s="78">
        <v>2.5000000000000001E-2</v>
      </c>
      <c r="M22" s="78">
        <v>4.9599999999999998E-2</v>
      </c>
      <c r="N22" s="77">
        <v>457757.78</v>
      </c>
      <c r="O22" s="77">
        <v>96.86</v>
      </c>
      <c r="P22" s="77">
        <v>443.38418570800002</v>
      </c>
      <c r="Q22" s="78">
        <v>1.1000000000000001E-3</v>
      </c>
      <c r="R22" s="78">
        <v>0.1082</v>
      </c>
      <c r="S22" s="78">
        <v>1.5E-3</v>
      </c>
      <c r="W22" s="96"/>
    </row>
    <row r="23" spans="2:23">
      <c r="B23" t="s">
        <v>1372</v>
      </c>
      <c r="C23" t="s">
        <v>1373</v>
      </c>
      <c r="D23" t="s">
        <v>123</v>
      </c>
      <c r="E23" t="s">
        <v>1359</v>
      </c>
      <c r="F23" t="s">
        <v>727</v>
      </c>
      <c r="G23" t="s">
        <v>205</v>
      </c>
      <c r="H23" t="s">
        <v>206</v>
      </c>
      <c r="I23" s="94">
        <v>42795</v>
      </c>
      <c r="J23" s="77">
        <v>4.84</v>
      </c>
      <c r="K23" t="s">
        <v>102</v>
      </c>
      <c r="L23" s="78">
        <v>3.7400000000000003E-2</v>
      </c>
      <c r="M23" s="78">
        <v>5.04E-2</v>
      </c>
      <c r="N23" s="77">
        <v>200828.23</v>
      </c>
      <c r="O23" s="77">
        <v>95.21</v>
      </c>
      <c r="P23" s="77">
        <v>191.208557783</v>
      </c>
      <c r="Q23" s="78">
        <v>2.9999999999999997E-4</v>
      </c>
      <c r="R23" s="78">
        <v>4.6699999999999998E-2</v>
      </c>
      <c r="S23" s="78">
        <v>5.9999999999999995E-4</v>
      </c>
      <c r="W23" s="96"/>
    </row>
    <row r="24" spans="2:23">
      <c r="B24" t="s">
        <v>1374</v>
      </c>
      <c r="C24" t="s">
        <v>1375</v>
      </c>
      <c r="D24" t="s">
        <v>123</v>
      </c>
      <c r="E24" t="s">
        <v>1376</v>
      </c>
      <c r="F24" t="s">
        <v>353</v>
      </c>
      <c r="G24" t="s">
        <v>471</v>
      </c>
      <c r="H24" t="s">
        <v>150</v>
      </c>
      <c r="I24" s="94">
        <v>42598</v>
      </c>
      <c r="J24" s="77">
        <v>2.48</v>
      </c>
      <c r="K24" t="s">
        <v>102</v>
      </c>
      <c r="L24" s="78">
        <v>3.1E-2</v>
      </c>
      <c r="M24" s="78">
        <v>5.2400000000000002E-2</v>
      </c>
      <c r="N24" s="77">
        <v>558263.06999999995</v>
      </c>
      <c r="O24" s="77">
        <v>95.79</v>
      </c>
      <c r="P24" s="77">
        <v>534.76019475299995</v>
      </c>
      <c r="Q24" s="78">
        <v>8.0000000000000004E-4</v>
      </c>
      <c r="R24" s="78">
        <v>0.1305</v>
      </c>
      <c r="S24" s="78">
        <v>1.8E-3</v>
      </c>
      <c r="W24" s="96"/>
    </row>
    <row r="25" spans="2:23">
      <c r="B25" t="s">
        <v>1377</v>
      </c>
      <c r="C25" t="s">
        <v>1378</v>
      </c>
      <c r="D25" t="s">
        <v>123</v>
      </c>
      <c r="E25" t="s">
        <v>1379</v>
      </c>
      <c r="F25" t="s">
        <v>702</v>
      </c>
      <c r="G25" t="s">
        <v>506</v>
      </c>
      <c r="H25" t="s">
        <v>206</v>
      </c>
      <c r="I25" s="94">
        <v>44007</v>
      </c>
      <c r="J25" s="77">
        <v>3.94</v>
      </c>
      <c r="K25" t="s">
        <v>102</v>
      </c>
      <c r="L25" s="78">
        <v>3.3500000000000002E-2</v>
      </c>
      <c r="M25" s="78">
        <v>6.6500000000000004E-2</v>
      </c>
      <c r="N25" s="77">
        <v>332124.26</v>
      </c>
      <c r="O25" s="77">
        <v>88.33</v>
      </c>
      <c r="P25" s="77">
        <v>293.36535885799998</v>
      </c>
      <c r="Q25" s="78">
        <v>4.0000000000000002E-4</v>
      </c>
      <c r="R25" s="78">
        <v>7.1599999999999997E-2</v>
      </c>
      <c r="S25" s="78">
        <v>1E-3</v>
      </c>
      <c r="W25" s="96"/>
    </row>
    <row r="26" spans="2:23">
      <c r="B26" t="s">
        <v>1380</v>
      </c>
      <c r="C26" t="s">
        <v>1381</v>
      </c>
      <c r="D26" t="s">
        <v>123</v>
      </c>
      <c r="E26" t="s">
        <v>1382</v>
      </c>
      <c r="F26" t="s">
        <v>353</v>
      </c>
      <c r="G26" t="s">
        <v>593</v>
      </c>
      <c r="H26" t="s">
        <v>206</v>
      </c>
      <c r="I26" s="94">
        <v>43310</v>
      </c>
      <c r="J26" s="77">
        <v>1.41</v>
      </c>
      <c r="K26" t="s">
        <v>102</v>
      </c>
      <c r="L26" s="78">
        <v>3.5499999999999997E-2</v>
      </c>
      <c r="M26" s="78">
        <v>6.0199999999999997E-2</v>
      </c>
      <c r="N26" s="77">
        <v>374022.52</v>
      </c>
      <c r="O26" s="77">
        <v>98.46</v>
      </c>
      <c r="P26" s="77">
        <v>368.26257319199999</v>
      </c>
      <c r="Q26" s="78">
        <v>1.4E-3</v>
      </c>
      <c r="R26" s="78">
        <v>8.9899999999999994E-2</v>
      </c>
      <c r="S26" s="78">
        <v>1.1999999999999999E-3</v>
      </c>
      <c r="W26" s="96"/>
    </row>
    <row r="27" spans="2:23">
      <c r="B27" t="s">
        <v>1383</v>
      </c>
      <c r="C27" t="s">
        <v>1384</v>
      </c>
      <c r="D27" t="s">
        <v>123</v>
      </c>
      <c r="E27" t="s">
        <v>708</v>
      </c>
      <c r="F27" t="s">
        <v>650</v>
      </c>
      <c r="G27" t="s">
        <v>210</v>
      </c>
      <c r="H27" t="s">
        <v>211</v>
      </c>
      <c r="I27" s="94">
        <v>44074</v>
      </c>
      <c r="J27" s="77">
        <v>0.01</v>
      </c>
      <c r="K27" t="s">
        <v>102</v>
      </c>
      <c r="L27" s="78">
        <v>0</v>
      </c>
      <c r="M27" s="78">
        <v>1E-4</v>
      </c>
      <c r="N27" s="77">
        <v>330933.39</v>
      </c>
      <c r="O27" s="77">
        <v>59</v>
      </c>
      <c r="P27" s="77">
        <v>195.25070009999999</v>
      </c>
      <c r="Q27" s="78">
        <v>5.9999999999999995E-4</v>
      </c>
      <c r="R27" s="78">
        <v>4.7699999999999999E-2</v>
      </c>
      <c r="S27" s="78">
        <v>6.9999999999999999E-4</v>
      </c>
      <c r="W27" s="96"/>
    </row>
    <row r="28" spans="2:23">
      <c r="B28" s="79" t="s">
        <v>330</v>
      </c>
      <c r="C28" s="16"/>
      <c r="D28" s="16"/>
      <c r="E28" s="16"/>
      <c r="I28" s="96"/>
      <c r="J28" s="81">
        <v>1.92</v>
      </c>
      <c r="M28" s="80">
        <v>5.7299999999999997E-2</v>
      </c>
      <c r="N28" s="81">
        <v>1742.68</v>
      </c>
      <c r="P28" s="81">
        <v>6.9737850255840002</v>
      </c>
      <c r="R28" s="80">
        <v>1.6999999999999999E-3</v>
      </c>
      <c r="S28" s="80">
        <v>0</v>
      </c>
    </row>
    <row r="29" spans="2:23">
      <c r="B29" t="s">
        <v>1385</v>
      </c>
      <c r="C29" t="s">
        <v>1386</v>
      </c>
      <c r="D29" t="s">
        <v>123</v>
      </c>
      <c r="E29" t="s">
        <v>1387</v>
      </c>
      <c r="F29" t="s">
        <v>112</v>
      </c>
      <c r="G29" t="s">
        <v>368</v>
      </c>
      <c r="H29" t="s">
        <v>150</v>
      </c>
      <c r="I29" s="94">
        <v>38118</v>
      </c>
      <c r="J29" s="77">
        <v>1.92</v>
      </c>
      <c r="K29" t="s">
        <v>106</v>
      </c>
      <c r="L29" s="78">
        <v>7.9699999999999993E-2</v>
      </c>
      <c r="M29" s="78">
        <v>5.7299999999999997E-2</v>
      </c>
      <c r="N29" s="77">
        <v>1742.68</v>
      </c>
      <c r="O29" s="77">
        <v>108.39</v>
      </c>
      <c r="P29" s="77">
        <v>6.9737850255840002</v>
      </c>
      <c r="Q29" s="78">
        <v>0</v>
      </c>
      <c r="R29" s="78">
        <v>1.6999999999999999E-3</v>
      </c>
      <c r="S29" s="78">
        <v>0</v>
      </c>
      <c r="W29" s="96"/>
    </row>
    <row r="30" spans="2:23">
      <c r="B30" s="79" t="s">
        <v>923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23">
      <c r="B31" t="s">
        <v>210</v>
      </c>
      <c r="C31" t="s">
        <v>210</v>
      </c>
      <c r="D31" s="16"/>
      <c r="E31" s="16"/>
      <c r="F31" t="s">
        <v>210</v>
      </c>
      <c r="G31" t="s">
        <v>210</v>
      </c>
      <c r="J31" s="77">
        <v>0</v>
      </c>
      <c r="K31" t="s">
        <v>210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23">
      <c r="B32" s="79" t="s">
        <v>224</v>
      </c>
      <c r="C32" s="16"/>
      <c r="D32" s="16"/>
      <c r="E32" s="16"/>
      <c r="J32" s="81">
        <v>12.31</v>
      </c>
      <c r="M32" s="80">
        <v>5.96E-2</v>
      </c>
      <c r="N32" s="81">
        <v>108864.31</v>
      </c>
      <c r="P32" s="81">
        <v>251.48159262616801</v>
      </c>
      <c r="R32" s="80">
        <v>6.1400000000000003E-2</v>
      </c>
      <c r="S32" s="80">
        <v>8.0000000000000004E-4</v>
      </c>
    </row>
    <row r="33" spans="2:19">
      <c r="B33" s="79" t="s">
        <v>331</v>
      </c>
      <c r="C33" s="16"/>
      <c r="D33" s="16"/>
      <c r="E33" s="16"/>
      <c r="J33" s="81">
        <v>0</v>
      </c>
      <c r="M33" s="80">
        <v>0</v>
      </c>
      <c r="N33" s="81">
        <v>0</v>
      </c>
      <c r="P33" s="81">
        <v>0</v>
      </c>
      <c r="R33" s="80">
        <v>0</v>
      </c>
      <c r="S33" s="80">
        <v>0</v>
      </c>
    </row>
    <row r="34" spans="2:19">
      <c r="B34" t="s">
        <v>210</v>
      </c>
      <c r="C34" t="s">
        <v>210</v>
      </c>
      <c r="D34" s="16"/>
      <c r="E34" s="16"/>
      <c r="F34" t="s">
        <v>210</v>
      </c>
      <c r="G34" t="s">
        <v>210</v>
      </c>
      <c r="J34" s="77">
        <v>0</v>
      </c>
      <c r="K34" t="s">
        <v>210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  <c r="S34" s="78">
        <v>0</v>
      </c>
    </row>
    <row r="35" spans="2:19">
      <c r="B35" s="79" t="s">
        <v>332</v>
      </c>
      <c r="C35" s="16"/>
      <c r="D35" s="16"/>
      <c r="E35" s="16"/>
      <c r="J35" s="81">
        <v>12.31</v>
      </c>
      <c r="M35" s="80">
        <v>5.96E-2</v>
      </c>
      <c r="N35" s="81">
        <v>108864.31</v>
      </c>
      <c r="P35" s="81">
        <v>251.48159262616801</v>
      </c>
      <c r="R35" s="80">
        <v>6.1400000000000003E-2</v>
      </c>
      <c r="S35" s="80">
        <v>8.0000000000000004E-4</v>
      </c>
    </row>
    <row r="36" spans="2:19">
      <c r="B36" t="s">
        <v>1388</v>
      </c>
      <c r="C36" t="s">
        <v>1389</v>
      </c>
      <c r="D36" t="s">
        <v>926</v>
      </c>
      <c r="E36" t="s">
        <v>1390</v>
      </c>
      <c r="F36" t="s">
        <v>985</v>
      </c>
      <c r="G36" t="s">
        <v>1103</v>
      </c>
      <c r="H36" t="s">
        <v>959</v>
      </c>
      <c r="I36" s="94">
        <v>42206</v>
      </c>
      <c r="J36" s="77">
        <v>14.34</v>
      </c>
      <c r="K36" t="s">
        <v>116</v>
      </c>
      <c r="L36" s="78">
        <v>4.5600000000000002E-2</v>
      </c>
      <c r="M36" s="78">
        <v>6.25E-2</v>
      </c>
      <c r="N36" s="77">
        <v>58243.37</v>
      </c>
      <c r="O36" s="77">
        <v>79.779999999999873</v>
      </c>
      <c r="P36" s="77">
        <v>129.37219798354101</v>
      </c>
      <c r="Q36" s="78">
        <v>2.9999999999999997E-4</v>
      </c>
      <c r="R36" s="78">
        <v>3.1600000000000003E-2</v>
      </c>
      <c r="S36" s="78">
        <v>4.0000000000000002E-4</v>
      </c>
    </row>
    <row r="37" spans="2:19">
      <c r="B37" t="s">
        <v>1391</v>
      </c>
      <c r="C37" t="s">
        <v>1392</v>
      </c>
      <c r="D37" t="s">
        <v>123</v>
      </c>
      <c r="E37" t="s">
        <v>1393</v>
      </c>
      <c r="F37" t="s">
        <v>985</v>
      </c>
      <c r="G37" t="s">
        <v>1206</v>
      </c>
      <c r="H37" s="90" t="s">
        <v>2136</v>
      </c>
      <c r="I37" s="94">
        <v>42408</v>
      </c>
      <c r="J37" s="77">
        <v>10.15</v>
      </c>
      <c r="K37" t="s">
        <v>116</v>
      </c>
      <c r="L37" s="78">
        <v>3.95E-2</v>
      </c>
      <c r="M37" s="78">
        <v>5.6500000000000002E-2</v>
      </c>
      <c r="N37" s="77">
        <v>50620.94</v>
      </c>
      <c r="O37" s="77">
        <v>86.639999999999858</v>
      </c>
      <c r="P37" s="77">
        <v>122.109394642627</v>
      </c>
      <c r="Q37" s="78">
        <v>1E-4</v>
      </c>
      <c r="R37" s="78">
        <v>2.98E-2</v>
      </c>
      <c r="S37" s="78">
        <v>4.0000000000000002E-4</v>
      </c>
    </row>
    <row r="38" spans="2:19">
      <c r="B38" t="s">
        <v>226</v>
      </c>
      <c r="C38" s="16"/>
      <c r="D38" s="16"/>
      <c r="E38" s="16"/>
    </row>
    <row r="39" spans="2:19">
      <c r="B39" t="s">
        <v>325</v>
      </c>
      <c r="C39" s="16"/>
      <c r="D39" s="16"/>
      <c r="E39" s="16"/>
    </row>
    <row r="40" spans="2:19">
      <c r="B40" t="s">
        <v>326</v>
      </c>
      <c r="C40" s="16"/>
      <c r="D40" s="16"/>
      <c r="E40" s="16"/>
    </row>
    <row r="41" spans="2:19">
      <c r="B41" t="s">
        <v>327</v>
      </c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s="87">
        <v>45106</v>
      </c>
      <c r="E1" s="16"/>
    </row>
    <row r="2" spans="2:98">
      <c r="B2" s="2" t="s">
        <v>1</v>
      </c>
      <c r="C2" s="12" t="s">
        <v>2094</v>
      </c>
      <c r="E2" s="16"/>
    </row>
    <row r="3" spans="2:98">
      <c r="B3" s="2" t="s">
        <v>2</v>
      </c>
      <c r="C3" s="26" t="s">
        <v>2095</v>
      </c>
      <c r="E3" s="16"/>
    </row>
    <row r="4" spans="2:98">
      <c r="B4" s="2" t="s">
        <v>3</v>
      </c>
      <c r="C4" s="88" t="s">
        <v>197</v>
      </c>
      <c r="E4" s="16"/>
    </row>
    <row r="6" spans="2:98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2"/>
    </row>
    <row r="7" spans="2:98" ht="26.25" customHeight="1">
      <c r="B7" s="110" t="s">
        <v>91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2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237848.62</v>
      </c>
      <c r="I11" s="7"/>
      <c r="J11" s="75">
        <v>874.83079805693831</v>
      </c>
      <c r="K11" s="7"/>
      <c r="L11" s="76">
        <v>1</v>
      </c>
      <c r="M11" s="76">
        <v>2.8999999999999998E-3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210</v>
      </c>
      <c r="C13" t="s">
        <v>210</v>
      </c>
      <c r="D13" s="16"/>
      <c r="E13" s="16"/>
      <c r="F13" t="s">
        <v>210</v>
      </c>
      <c r="G13" t="s">
        <v>210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224</v>
      </c>
      <c r="C14" s="16"/>
      <c r="D14" s="16"/>
      <c r="E14" s="16"/>
      <c r="H14" s="81">
        <v>237848.62</v>
      </c>
      <c r="J14" s="81">
        <v>874.83079805693831</v>
      </c>
      <c r="L14" s="80">
        <v>1</v>
      </c>
      <c r="M14" s="80">
        <v>2.8999999999999998E-3</v>
      </c>
    </row>
    <row r="15" spans="2:98">
      <c r="B15" s="79" t="s">
        <v>331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332</v>
      </c>
      <c r="C17" s="16"/>
      <c r="D17" s="16"/>
      <c r="E17" s="16"/>
      <c r="H17" s="81">
        <v>237848.62</v>
      </c>
      <c r="J17" s="81">
        <v>874.83079805693831</v>
      </c>
      <c r="L17" s="80">
        <v>1</v>
      </c>
      <c r="M17" s="80">
        <v>2.8999999999999998E-3</v>
      </c>
    </row>
    <row r="18" spans="2:13">
      <c r="B18" t="s">
        <v>1395</v>
      </c>
      <c r="C18" t="s">
        <v>1396</v>
      </c>
      <c r="D18" t="s">
        <v>123</v>
      </c>
      <c r="E18" t="s">
        <v>1397</v>
      </c>
      <c r="F18" t="s">
        <v>1001</v>
      </c>
      <c r="G18" t="s">
        <v>110</v>
      </c>
      <c r="H18" s="77">
        <v>21448.62</v>
      </c>
      <c r="I18" s="77">
        <v>97.475800000000035</v>
      </c>
      <c r="J18" s="77">
        <v>84.3271566812343</v>
      </c>
      <c r="K18" s="78">
        <v>8.0000000000000004E-4</v>
      </c>
      <c r="L18" s="78">
        <v>9.64E-2</v>
      </c>
      <c r="M18" s="78">
        <v>2.9999999999999997E-4</v>
      </c>
    </row>
    <row r="19" spans="2:13">
      <c r="B19" t="s">
        <v>1398</v>
      </c>
      <c r="C19" t="s">
        <v>1399</v>
      </c>
      <c r="D19" t="s">
        <v>123</v>
      </c>
      <c r="E19" t="s">
        <v>1400</v>
      </c>
      <c r="F19" t="s">
        <v>1001</v>
      </c>
      <c r="G19" t="s">
        <v>106</v>
      </c>
      <c r="H19" s="77">
        <v>91127.67</v>
      </c>
      <c r="I19" s="77">
        <v>111.07359999999998</v>
      </c>
      <c r="J19" s="77">
        <v>373.69974929162299</v>
      </c>
      <c r="K19" s="78">
        <v>1.1000000000000001E-3</v>
      </c>
      <c r="L19" s="78">
        <v>0.42720000000000002</v>
      </c>
      <c r="M19" s="78">
        <v>1.1999999999999999E-3</v>
      </c>
    </row>
    <row r="20" spans="2:13">
      <c r="B20" t="s">
        <v>1401</v>
      </c>
      <c r="C20" t="s">
        <v>1402</v>
      </c>
      <c r="D20" t="s">
        <v>123</v>
      </c>
      <c r="E20" t="s">
        <v>1403</v>
      </c>
      <c r="F20" t="s">
        <v>1001</v>
      </c>
      <c r="G20" t="s">
        <v>106</v>
      </c>
      <c r="H20" s="77">
        <v>125272.33</v>
      </c>
      <c r="I20" s="77">
        <v>90.118699999999933</v>
      </c>
      <c r="J20" s="77">
        <v>416.80389208408099</v>
      </c>
      <c r="K20" s="78">
        <v>4.0000000000000002E-4</v>
      </c>
      <c r="L20" s="78">
        <v>0.47639999999999999</v>
      </c>
      <c r="M20" s="78">
        <v>1.4E-3</v>
      </c>
    </row>
    <row r="21" spans="2:13">
      <c r="B21" t="s">
        <v>226</v>
      </c>
      <c r="C21" s="16"/>
      <c r="D21" s="16"/>
      <c r="E21" s="16"/>
    </row>
    <row r="22" spans="2:13">
      <c r="B22" t="s">
        <v>325</v>
      </c>
      <c r="C22" s="16"/>
      <c r="D22" s="16"/>
      <c r="E22" s="16"/>
    </row>
    <row r="23" spans="2:13">
      <c r="B23" t="s">
        <v>326</v>
      </c>
      <c r="C23" s="16"/>
      <c r="D23" s="16"/>
      <c r="E23" s="16"/>
    </row>
    <row r="24" spans="2:13">
      <c r="B24" t="s">
        <v>327</v>
      </c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topLeftCell="A15" workbookViewId="0">
      <selection activeCell="W29" sqref="W29:W4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s="87">
        <v>45106</v>
      </c>
      <c r="D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2:55">
      <c r="B2" s="2" t="s">
        <v>1</v>
      </c>
      <c r="C2" s="12" t="s">
        <v>2094</v>
      </c>
      <c r="D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2:55">
      <c r="B3" s="2" t="s">
        <v>2</v>
      </c>
      <c r="C3" s="26" t="s">
        <v>2095</v>
      </c>
      <c r="D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2:55">
      <c r="B4" s="2" t="s">
        <v>3</v>
      </c>
      <c r="C4" s="88" t="s">
        <v>197</v>
      </c>
      <c r="D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6" spans="2:55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2"/>
    </row>
    <row r="7" spans="2:55" ht="26.25" customHeight="1">
      <c r="B7" s="110" t="s">
        <v>139</v>
      </c>
      <c r="C7" s="111"/>
      <c r="D7" s="111"/>
      <c r="E7" s="111"/>
      <c r="F7" s="111"/>
      <c r="G7" s="111"/>
      <c r="H7" s="111"/>
      <c r="I7" s="111"/>
      <c r="J7" s="111"/>
      <c r="K7" s="112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234533.55</v>
      </c>
      <c r="G11" s="7"/>
      <c r="H11" s="75">
        <v>785.62446073608032</v>
      </c>
      <c r="I11" s="7"/>
      <c r="J11" s="76">
        <v>1</v>
      </c>
      <c r="K11" s="76">
        <v>2.5999999999999999E-3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201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1404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210</v>
      </c>
      <c r="C14" t="s">
        <v>210</v>
      </c>
      <c r="D14" t="s">
        <v>210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1405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210</v>
      </c>
      <c r="C16" t="s">
        <v>210</v>
      </c>
      <c r="D16" t="s">
        <v>210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23">
      <c r="B17" s="79" t="s">
        <v>1406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23">
      <c r="B18" t="s">
        <v>210</v>
      </c>
      <c r="C18" t="s">
        <v>210</v>
      </c>
      <c r="D18" t="s">
        <v>210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23">
      <c r="B19" s="79" t="s">
        <v>1407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23">
      <c r="B20" t="s">
        <v>210</v>
      </c>
      <c r="C20" t="s">
        <v>210</v>
      </c>
      <c r="D20" t="s">
        <v>210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23">
      <c r="B21" s="79" t="s">
        <v>224</v>
      </c>
      <c r="C21" s="16"/>
      <c r="F21" s="81">
        <v>234533.55</v>
      </c>
      <c r="H21" s="81">
        <v>785.62446073608032</v>
      </c>
      <c r="J21" s="80">
        <v>1</v>
      </c>
      <c r="K21" s="80">
        <v>2.5999999999999999E-3</v>
      </c>
    </row>
    <row r="22" spans="2:23">
      <c r="B22" s="79" t="s">
        <v>1408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23">
      <c r="B23" t="s">
        <v>210</v>
      </c>
      <c r="C23" t="s">
        <v>210</v>
      </c>
      <c r="D23" t="s">
        <v>210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23">
      <c r="B24" s="79" t="s">
        <v>1409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23">
      <c r="B25" t="s">
        <v>210</v>
      </c>
      <c r="C25" t="s">
        <v>210</v>
      </c>
      <c r="D25" t="s">
        <v>210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23">
      <c r="B26" s="79" t="s">
        <v>1410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23">
      <c r="B27" t="s">
        <v>210</v>
      </c>
      <c r="C27" t="s">
        <v>210</v>
      </c>
      <c r="D27" t="s">
        <v>210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23">
      <c r="B28" s="79" t="s">
        <v>1411</v>
      </c>
      <c r="C28" s="16"/>
      <c r="F28" s="81">
        <v>234533.55</v>
      </c>
      <c r="H28" s="81">
        <v>785.62446073608032</v>
      </c>
      <c r="J28" s="80">
        <v>1</v>
      </c>
      <c r="K28" s="80">
        <v>2.5999999999999999E-3</v>
      </c>
    </row>
    <row r="29" spans="2:23">
      <c r="B29" t="s">
        <v>1412</v>
      </c>
      <c r="C29" t="s">
        <v>1413</v>
      </c>
      <c r="D29" t="s">
        <v>102</v>
      </c>
      <c r="E29" s="94">
        <v>45015</v>
      </c>
      <c r="F29" s="77">
        <v>23127.65</v>
      </c>
      <c r="G29" s="77">
        <v>100</v>
      </c>
      <c r="H29" s="77">
        <v>23.127649999999999</v>
      </c>
      <c r="I29" s="78">
        <v>1E-4</v>
      </c>
      <c r="J29" s="78">
        <v>2.9399999999999999E-2</v>
      </c>
      <c r="K29" s="78">
        <v>1E-4</v>
      </c>
      <c r="W29" s="96"/>
    </row>
    <row r="30" spans="2:23">
      <c r="B30" t="s">
        <v>1414</v>
      </c>
      <c r="C30" t="s">
        <v>1415</v>
      </c>
      <c r="D30" t="s">
        <v>106</v>
      </c>
      <c r="E30" s="94">
        <v>43983</v>
      </c>
      <c r="F30" s="77">
        <v>39857.31</v>
      </c>
      <c r="G30" s="77">
        <v>98.304800000000029</v>
      </c>
      <c r="H30" s="77">
        <v>144.658647668209</v>
      </c>
      <c r="I30" s="78">
        <v>0</v>
      </c>
      <c r="J30" s="78">
        <v>0.18410000000000001</v>
      </c>
      <c r="K30" s="78">
        <v>5.0000000000000001E-4</v>
      </c>
      <c r="W30" s="96"/>
    </row>
    <row r="31" spans="2:23">
      <c r="B31" t="s">
        <v>1416</v>
      </c>
      <c r="C31" t="s">
        <v>1417</v>
      </c>
      <c r="D31" t="s">
        <v>110</v>
      </c>
      <c r="E31" s="94">
        <v>42928</v>
      </c>
      <c r="F31" s="77">
        <v>20953.07</v>
      </c>
      <c r="G31" s="77">
        <v>56.195</v>
      </c>
      <c r="H31" s="77">
        <v>47.491581640729102</v>
      </c>
      <c r="I31" s="78">
        <v>0</v>
      </c>
      <c r="J31" s="78">
        <v>6.0499999999999998E-2</v>
      </c>
      <c r="K31" s="78">
        <v>2.0000000000000001E-4</v>
      </c>
      <c r="W31" s="96"/>
    </row>
    <row r="32" spans="2:23">
      <c r="B32" t="s">
        <v>1418</v>
      </c>
      <c r="C32" t="s">
        <v>1419</v>
      </c>
      <c r="D32" t="s">
        <v>113</v>
      </c>
      <c r="E32" s="94">
        <v>44644</v>
      </c>
      <c r="F32" s="77">
        <v>22784.87</v>
      </c>
      <c r="G32" s="77">
        <v>103.40689999999967</v>
      </c>
      <c r="H32" s="77">
        <v>110.070520444411</v>
      </c>
      <c r="I32" s="78">
        <v>0</v>
      </c>
      <c r="J32" s="78">
        <v>0.1401</v>
      </c>
      <c r="K32" s="78">
        <v>4.0000000000000002E-4</v>
      </c>
      <c r="W32" s="96"/>
    </row>
    <row r="33" spans="2:23">
      <c r="B33" t="s">
        <v>1420</v>
      </c>
      <c r="C33" t="s">
        <v>1421</v>
      </c>
      <c r="D33" t="s">
        <v>110</v>
      </c>
      <c r="E33" s="94">
        <v>43860</v>
      </c>
      <c r="F33" s="77">
        <v>41296.58</v>
      </c>
      <c r="G33" s="77">
        <v>93.164200000000221</v>
      </c>
      <c r="H33" s="77">
        <v>155.179532725478</v>
      </c>
      <c r="I33" s="78">
        <v>0</v>
      </c>
      <c r="J33" s="78">
        <v>0.19750000000000001</v>
      </c>
      <c r="K33" s="78">
        <v>5.0000000000000001E-4</v>
      </c>
      <c r="W33" s="96"/>
    </row>
    <row r="34" spans="2:23">
      <c r="B34" t="s">
        <v>1422</v>
      </c>
      <c r="C34" t="s">
        <v>1423</v>
      </c>
      <c r="D34" t="s">
        <v>110</v>
      </c>
      <c r="E34" s="94">
        <v>44545</v>
      </c>
      <c r="F34" s="77">
        <v>26298.85</v>
      </c>
      <c r="G34" s="77">
        <v>103.51379999999961</v>
      </c>
      <c r="H34" s="77">
        <v>109.80100212750899</v>
      </c>
      <c r="I34" s="78">
        <v>0</v>
      </c>
      <c r="J34" s="78">
        <v>0.13980000000000001</v>
      </c>
      <c r="K34" s="78">
        <v>4.0000000000000002E-4</v>
      </c>
      <c r="W34" s="96"/>
    </row>
    <row r="35" spans="2:23">
      <c r="B35" t="s">
        <v>1424</v>
      </c>
      <c r="C35" t="s">
        <v>1425</v>
      </c>
      <c r="D35" t="s">
        <v>110</v>
      </c>
      <c r="E35" s="94">
        <v>44651</v>
      </c>
      <c r="F35" s="77">
        <v>5324.99</v>
      </c>
      <c r="G35" s="77">
        <v>117.68560000000002</v>
      </c>
      <c r="H35" s="77">
        <v>25.276295056570099</v>
      </c>
      <c r="I35" s="78">
        <v>0</v>
      </c>
      <c r="J35" s="78">
        <v>3.2199999999999999E-2</v>
      </c>
      <c r="K35" s="78">
        <v>1E-4</v>
      </c>
      <c r="W35" s="96"/>
    </row>
    <row r="36" spans="2:23">
      <c r="B36" t="s">
        <v>1426</v>
      </c>
      <c r="C36" t="s">
        <v>1427</v>
      </c>
      <c r="D36" t="s">
        <v>110</v>
      </c>
      <c r="E36" s="94">
        <v>44910</v>
      </c>
      <c r="F36" s="77">
        <v>1503.26</v>
      </c>
      <c r="G36" s="77">
        <v>91.305400000000063</v>
      </c>
      <c r="H36" s="77">
        <v>5.5360736465317402</v>
      </c>
      <c r="I36" s="78">
        <v>0</v>
      </c>
      <c r="J36" s="78">
        <v>7.0000000000000001E-3</v>
      </c>
      <c r="K36" s="78">
        <v>0</v>
      </c>
      <c r="W36" s="96"/>
    </row>
    <row r="37" spans="2:23">
      <c r="B37" t="s">
        <v>1428</v>
      </c>
      <c r="C37" t="s">
        <v>1429</v>
      </c>
      <c r="D37" t="s">
        <v>110</v>
      </c>
      <c r="E37" s="94">
        <v>44651</v>
      </c>
      <c r="F37" s="77">
        <v>7091.91</v>
      </c>
      <c r="G37" s="77">
        <v>104.73530000000007</v>
      </c>
      <c r="H37" s="77">
        <v>29.959019146275299</v>
      </c>
      <c r="I37" s="78">
        <v>0</v>
      </c>
      <c r="J37" s="78">
        <v>3.8100000000000002E-2</v>
      </c>
      <c r="K37" s="78">
        <v>1E-4</v>
      </c>
      <c r="W37" s="96"/>
    </row>
    <row r="38" spans="2:23">
      <c r="B38" t="s">
        <v>1430</v>
      </c>
      <c r="C38" t="s">
        <v>1431</v>
      </c>
      <c r="D38" t="s">
        <v>110</v>
      </c>
      <c r="E38" s="94">
        <v>43507</v>
      </c>
      <c r="F38" s="77">
        <v>20154.34</v>
      </c>
      <c r="G38" s="77">
        <v>96.100399999999965</v>
      </c>
      <c r="H38" s="77">
        <v>78.120510034775805</v>
      </c>
      <c r="I38" s="78">
        <v>0</v>
      </c>
      <c r="J38" s="78">
        <v>9.9400000000000002E-2</v>
      </c>
      <c r="K38" s="78">
        <v>2.9999999999999997E-4</v>
      </c>
      <c r="W38" s="96"/>
    </row>
    <row r="39" spans="2:23">
      <c r="B39" t="s">
        <v>1432</v>
      </c>
      <c r="C39" t="s">
        <v>1433</v>
      </c>
      <c r="D39" t="s">
        <v>110</v>
      </c>
      <c r="E39" s="94">
        <v>42735</v>
      </c>
      <c r="F39" s="77">
        <v>16974.63</v>
      </c>
      <c r="G39" s="77">
        <v>29.861800000000063</v>
      </c>
      <c r="H39" s="77">
        <v>20.445022509408801</v>
      </c>
      <c r="I39" s="78">
        <v>0</v>
      </c>
      <c r="J39" s="78">
        <v>2.5999999999999999E-2</v>
      </c>
      <c r="K39" s="78">
        <v>1E-4</v>
      </c>
      <c r="W39" s="96"/>
    </row>
    <row r="40" spans="2:23">
      <c r="B40" t="s">
        <v>1434</v>
      </c>
      <c r="C40" t="s">
        <v>1435</v>
      </c>
      <c r="D40" t="s">
        <v>106</v>
      </c>
      <c r="E40" s="94">
        <v>44544</v>
      </c>
      <c r="F40" s="77">
        <v>5039.63</v>
      </c>
      <c r="G40" s="77">
        <v>111.9471999999999</v>
      </c>
      <c r="H40" s="77">
        <v>20.829247501429101</v>
      </c>
      <c r="I40" s="78">
        <v>0</v>
      </c>
      <c r="J40" s="78">
        <v>2.6499999999999999E-2</v>
      </c>
      <c r="K40" s="78">
        <v>1E-4</v>
      </c>
      <c r="W40" s="96"/>
    </row>
    <row r="41" spans="2:23">
      <c r="B41" t="s">
        <v>1436</v>
      </c>
      <c r="C41" t="s">
        <v>1437</v>
      </c>
      <c r="D41" t="s">
        <v>106</v>
      </c>
      <c r="E41" s="94">
        <v>44539</v>
      </c>
      <c r="F41" s="77">
        <v>4126.46</v>
      </c>
      <c r="G41" s="77">
        <v>99.307300000000268</v>
      </c>
      <c r="H41" s="77">
        <v>15.129358234753401</v>
      </c>
      <c r="I41" s="78">
        <v>0</v>
      </c>
      <c r="J41" s="78">
        <v>1.9300000000000001E-2</v>
      </c>
      <c r="K41" s="78">
        <v>1E-4</v>
      </c>
      <c r="W41" s="96"/>
    </row>
    <row r="42" spans="2:23">
      <c r="B42" t="s">
        <v>226</v>
      </c>
      <c r="C42" s="16"/>
    </row>
    <row r="43" spans="2:23">
      <c r="B43" t="s">
        <v>325</v>
      </c>
      <c r="C43" s="16"/>
    </row>
    <row r="44" spans="2:23">
      <c r="B44" t="s">
        <v>326</v>
      </c>
      <c r="C44" s="16"/>
    </row>
    <row r="45" spans="2:23">
      <c r="B45" t="s">
        <v>327</v>
      </c>
      <c r="C45" s="16"/>
    </row>
    <row r="46" spans="2:23">
      <c r="C46" s="16"/>
    </row>
    <row r="47" spans="2:23">
      <c r="C47" s="16"/>
    </row>
    <row r="48" spans="2:2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s="87">
        <v>45106</v>
      </c>
    </row>
    <row r="2" spans="2:59">
      <c r="B2" s="2" t="s">
        <v>1</v>
      </c>
      <c r="C2" s="12" t="s">
        <v>2094</v>
      </c>
    </row>
    <row r="3" spans="2:59">
      <c r="B3" s="2" t="s">
        <v>2</v>
      </c>
      <c r="C3" s="26" t="s">
        <v>2095</v>
      </c>
    </row>
    <row r="4" spans="2:59">
      <c r="B4" s="2" t="s">
        <v>3</v>
      </c>
      <c r="C4" s="88" t="s">
        <v>197</v>
      </c>
    </row>
    <row r="6" spans="2:59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1"/>
      <c r="L6" s="112"/>
    </row>
    <row r="7" spans="2:59" ht="26.25" customHeight="1">
      <c r="B7" s="110" t="s">
        <v>141</v>
      </c>
      <c r="C7" s="111"/>
      <c r="D7" s="111"/>
      <c r="E7" s="111"/>
      <c r="F7" s="111"/>
      <c r="G7" s="111"/>
      <c r="H7" s="111"/>
      <c r="I7" s="111"/>
      <c r="J7" s="111"/>
      <c r="K7" s="111"/>
      <c r="L7" s="112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1438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210</v>
      </c>
      <c r="C13" t="s">
        <v>210</v>
      </c>
      <c r="D13" t="s">
        <v>210</v>
      </c>
      <c r="E13" t="s">
        <v>210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1329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210</v>
      </c>
      <c r="C15" t="s">
        <v>210</v>
      </c>
      <c r="D15" t="s">
        <v>210</v>
      </c>
      <c r="E15" t="s">
        <v>210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226</v>
      </c>
      <c r="C16" s="16"/>
      <c r="D16" s="16"/>
    </row>
    <row r="17" spans="2:4">
      <c r="B17" t="s">
        <v>325</v>
      </c>
      <c r="C17" s="16"/>
      <c r="D17" s="16"/>
    </row>
    <row r="18" spans="2:4">
      <c r="B18" t="s">
        <v>326</v>
      </c>
      <c r="C18" s="16"/>
      <c r="D18" s="16"/>
    </row>
    <row r="19" spans="2:4">
      <c r="B19" t="s">
        <v>327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topLeftCell="A15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s="87">
        <v>45106</v>
      </c>
    </row>
    <row r="2" spans="2:52">
      <c r="B2" s="2" t="s">
        <v>1</v>
      </c>
      <c r="C2" s="12" t="s">
        <v>2094</v>
      </c>
    </row>
    <row r="3" spans="2:52">
      <c r="B3" s="2" t="s">
        <v>2</v>
      </c>
      <c r="C3" s="26" t="s">
        <v>2095</v>
      </c>
    </row>
    <row r="4" spans="2:52">
      <c r="B4" s="2" t="s">
        <v>3</v>
      </c>
      <c r="C4" s="88" t="s">
        <v>197</v>
      </c>
    </row>
    <row r="6" spans="2:52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1"/>
      <c r="L6" s="112"/>
    </row>
    <row r="7" spans="2:52" ht="26.25" customHeight="1">
      <c r="B7" s="110" t="s">
        <v>142</v>
      </c>
      <c r="C7" s="111"/>
      <c r="D7" s="111"/>
      <c r="E7" s="111"/>
      <c r="F7" s="111"/>
      <c r="G7" s="111"/>
      <c r="H7" s="111"/>
      <c r="I7" s="111"/>
      <c r="J7" s="111"/>
      <c r="K7" s="111"/>
      <c r="L7" s="112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1330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1331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210</v>
      </c>
      <c r="C16" t="s">
        <v>210</v>
      </c>
      <c r="D16" t="s">
        <v>210</v>
      </c>
      <c r="E16" t="s">
        <v>210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1439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210</v>
      </c>
      <c r="C18" t="s">
        <v>210</v>
      </c>
      <c r="D18" t="s">
        <v>210</v>
      </c>
      <c r="E18" t="s">
        <v>210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1332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210</v>
      </c>
      <c r="C20" t="s">
        <v>210</v>
      </c>
      <c r="D20" t="s">
        <v>210</v>
      </c>
      <c r="E20" t="s">
        <v>210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923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210</v>
      </c>
      <c r="C22" t="s">
        <v>210</v>
      </c>
      <c r="D22" t="s">
        <v>210</v>
      </c>
      <c r="E22" t="s">
        <v>210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224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1330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210</v>
      </c>
      <c r="C25" t="s">
        <v>210</v>
      </c>
      <c r="D25" t="s">
        <v>210</v>
      </c>
      <c r="E25" t="s">
        <v>210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1333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210</v>
      </c>
      <c r="C27" t="s">
        <v>210</v>
      </c>
      <c r="D27" t="s">
        <v>210</v>
      </c>
      <c r="E27" t="s">
        <v>210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1332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210</v>
      </c>
      <c r="C29" t="s">
        <v>210</v>
      </c>
      <c r="D29" t="s">
        <v>210</v>
      </c>
      <c r="E29" t="s">
        <v>210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1334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210</v>
      </c>
      <c r="C31" t="s">
        <v>210</v>
      </c>
      <c r="D31" t="s">
        <v>210</v>
      </c>
      <c r="E31" t="s">
        <v>210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923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210</v>
      </c>
      <c r="C33" t="s">
        <v>210</v>
      </c>
      <c r="D33" t="s">
        <v>210</v>
      </c>
      <c r="E33" t="s">
        <v>210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226</v>
      </c>
      <c r="C34" s="16"/>
      <c r="D34" s="16"/>
    </row>
    <row r="35" spans="2:12">
      <c r="B35" t="s">
        <v>325</v>
      </c>
      <c r="C35" s="16"/>
      <c r="D35" s="16"/>
    </row>
    <row r="36" spans="2:12">
      <c r="B36" t="s">
        <v>326</v>
      </c>
      <c r="C36" s="16"/>
      <c r="D36" s="16"/>
    </row>
    <row r="37" spans="2:12">
      <c r="B37" t="s">
        <v>327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92"/>
  <sheetViews>
    <sheetView rightToLeft="1" topLeftCell="A8" workbookViewId="0">
      <selection activeCell="I18" sqref="I18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14.42578125" style="16" bestFit="1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9">
      <c r="B1" s="2" t="s">
        <v>0</v>
      </c>
      <c r="C1" s="87">
        <v>45106</v>
      </c>
    </row>
    <row r="2" spans="2:19">
      <c r="B2" s="2" t="s">
        <v>1</v>
      </c>
      <c r="C2" s="12" t="s">
        <v>2094</v>
      </c>
    </row>
    <row r="3" spans="2:19">
      <c r="B3" s="2" t="s">
        <v>2</v>
      </c>
      <c r="C3" s="26" t="s">
        <v>2095</v>
      </c>
    </row>
    <row r="4" spans="2:19">
      <c r="B4" s="2" t="s">
        <v>3</v>
      </c>
      <c r="C4" s="88" t="s">
        <v>197</v>
      </c>
    </row>
    <row r="5" spans="2:19">
      <c r="B5" s="2"/>
    </row>
    <row r="7" spans="2:19" ht="26.25" customHeight="1">
      <c r="B7" s="100" t="s">
        <v>47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2:19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9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9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J12+J45</f>
        <v>10169.978376839999</v>
      </c>
      <c r="K11" s="76">
        <f>J11/$J$11</f>
        <v>1</v>
      </c>
      <c r="L11" s="76">
        <f>J11/'סכום נכסי הקרן'!$C$42</f>
        <v>3.3900733413918666E-2</v>
      </c>
      <c r="S11" s="89"/>
    </row>
    <row r="12" spans="2:19">
      <c r="B12" s="79" t="s">
        <v>201</v>
      </c>
      <c r="C12" s="26"/>
      <c r="D12" s="27"/>
      <c r="E12" s="27"/>
      <c r="F12" s="27"/>
      <c r="G12" s="27"/>
      <c r="H12" s="27"/>
      <c r="I12" s="80">
        <v>0</v>
      </c>
      <c r="J12" s="81">
        <f>J13+J35+J37+J39+J41+J43+J18</f>
        <v>10169.978376839999</v>
      </c>
      <c r="K12" s="80">
        <f t="shared" ref="K12:K49" si="0">J12/$J$11</f>
        <v>1</v>
      </c>
      <c r="L12" s="80">
        <f>J12/'סכום נכסי הקרן'!$C$42</f>
        <v>3.3900733413918666E-2</v>
      </c>
    </row>
    <row r="13" spans="2:19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f>SUM(J14:J17)</f>
        <v>7357.76512</v>
      </c>
      <c r="K13" s="80">
        <f t="shared" si="0"/>
        <v>0.72347893450351597</v>
      </c>
      <c r="L13" s="80">
        <f>J13/'סכום נכסי הקרן'!$C$42</f>
        <v>2.452646648918962E-2</v>
      </c>
    </row>
    <row r="14" spans="2:19">
      <c r="B14" s="90" t="s">
        <v>2096</v>
      </c>
      <c r="C14" t="s">
        <v>2097</v>
      </c>
      <c r="D14">
        <v>11</v>
      </c>
      <c r="E14" t="s">
        <v>205</v>
      </c>
      <c r="F14" t="s">
        <v>206</v>
      </c>
      <c r="G14" t="s">
        <v>102</v>
      </c>
      <c r="H14" s="91">
        <v>4.3799999999999999E-2</v>
      </c>
      <c r="I14" s="91">
        <v>4.3799999999999999E-2</v>
      </c>
      <c r="J14" s="92">
        <v>172.92310999999998</v>
      </c>
      <c r="K14" s="91">
        <f t="shared" si="0"/>
        <v>1.7003291805791469E-2</v>
      </c>
      <c r="L14" s="91">
        <f>J14/'סכום נכסי הקרן'!$C$42</f>
        <v>5.7642406266720429E-4</v>
      </c>
    </row>
    <row r="15" spans="2:19">
      <c r="B15" s="90" t="s">
        <v>2098</v>
      </c>
      <c r="C15" s="90" t="s">
        <v>203</v>
      </c>
      <c r="D15">
        <v>12</v>
      </c>
      <c r="E15" t="s">
        <v>205</v>
      </c>
      <c r="F15" t="s">
        <v>206</v>
      </c>
      <c r="G15" t="s">
        <v>102</v>
      </c>
      <c r="H15" s="91">
        <v>4.3700000000000003E-2</v>
      </c>
      <c r="I15" s="91">
        <v>4.3700000000000003E-2</v>
      </c>
      <c r="J15" s="92">
        <f>343.26765+533.5065</f>
        <v>876.77414999999996</v>
      </c>
      <c r="K15" s="91">
        <f t="shared" si="0"/>
        <v>8.6211997460748771E-2</v>
      </c>
      <c r="L15" s="91">
        <f>J15/'סכום נכסי הקרן'!$C$42</f>
        <v>2.9226499429982769E-3</v>
      </c>
    </row>
    <row r="16" spans="2:19">
      <c r="B16" s="90" t="s">
        <v>2099</v>
      </c>
      <c r="C16" t="s">
        <v>207</v>
      </c>
      <c r="D16">
        <v>10</v>
      </c>
      <c r="E16" t="s">
        <v>205</v>
      </c>
      <c r="F16" t="s">
        <v>206</v>
      </c>
      <c r="G16" t="s">
        <v>102</v>
      </c>
      <c r="H16" s="91">
        <v>4.3900000000000002E-2</v>
      </c>
      <c r="I16" s="91">
        <v>4.3900000000000002E-2</v>
      </c>
      <c r="J16" s="92">
        <f>4203.66543+1612.70543</f>
        <v>5816.37086</v>
      </c>
      <c r="K16" s="91">
        <f t="shared" si="0"/>
        <v>0.57191575483046941</v>
      </c>
      <c r="L16" s="91">
        <f>J16/'סכום נכסי הקרן'!$C$42</f>
        <v>1.938836353972781E-2</v>
      </c>
    </row>
    <row r="17" spans="2:12">
      <c r="B17" s="90" t="s">
        <v>2100</v>
      </c>
      <c r="C17" s="90" t="s">
        <v>2101</v>
      </c>
      <c r="D17">
        <v>20</v>
      </c>
      <c r="E17" t="s">
        <v>205</v>
      </c>
      <c r="F17" t="s">
        <v>206</v>
      </c>
      <c r="G17" t="s">
        <v>102</v>
      </c>
      <c r="H17" s="91">
        <v>4.2700000000000002E-2</v>
      </c>
      <c r="I17" s="91">
        <v>4.2700000000000002E-2</v>
      </c>
      <c r="J17" s="92">
        <v>491.69699999999995</v>
      </c>
      <c r="K17" s="91">
        <f t="shared" si="0"/>
        <v>4.8347890406506382E-2</v>
      </c>
      <c r="L17" s="91">
        <f>J17/'סכום נכסי הקרן'!$C$42</f>
        <v>1.6390289437963285E-3</v>
      </c>
    </row>
    <row r="18" spans="2:12">
      <c r="B18" s="79" t="s">
        <v>209</v>
      </c>
      <c r="D18" s="16"/>
      <c r="I18" s="80">
        <v>0</v>
      </c>
      <c r="J18" s="81">
        <f>SUM(J19:J35)</f>
        <v>2812.2132568399998</v>
      </c>
      <c r="K18" s="80">
        <f t="shared" si="0"/>
        <v>0.27652106549648403</v>
      </c>
      <c r="L18" s="80">
        <f>J18/'סכום נכסי הקרן'!$C$42</f>
        <v>9.3742669247290477E-3</v>
      </c>
    </row>
    <row r="19" spans="2:12">
      <c r="B19" s="90" t="s">
        <v>2098</v>
      </c>
      <c r="C19" s="90" t="s">
        <v>216</v>
      </c>
      <c r="D19">
        <v>12</v>
      </c>
      <c r="E19" t="s">
        <v>205</v>
      </c>
      <c r="F19" t="s">
        <v>206</v>
      </c>
      <c r="G19" t="s">
        <v>110</v>
      </c>
      <c r="H19" s="91">
        <v>2.75E-2</v>
      </c>
      <c r="I19" s="91">
        <v>2.75E-2</v>
      </c>
      <c r="J19" s="92">
        <f>27.54464-0.001452024</f>
        <v>27.543187976000002</v>
      </c>
      <c r="K19" s="91">
        <f t="shared" si="0"/>
        <v>2.7082838286779307E-3</v>
      </c>
      <c r="L19" s="91">
        <f>J19/'סכום נכסי הקרן'!$C$42</f>
        <v>9.18128080852375E-5</v>
      </c>
    </row>
    <row r="20" spans="2:12">
      <c r="B20" s="90" t="s">
        <v>2099</v>
      </c>
      <c r="C20" t="s">
        <v>2102</v>
      </c>
      <c r="D20">
        <v>10</v>
      </c>
      <c r="E20" t="s">
        <v>205</v>
      </c>
      <c r="F20" t="s">
        <v>206</v>
      </c>
      <c r="G20" t="s">
        <v>110</v>
      </c>
      <c r="H20" s="91">
        <v>2.8500000000000001E-2</v>
      </c>
      <c r="I20" s="91">
        <v>2.8500000000000001E-2</v>
      </c>
      <c r="J20" s="92">
        <v>294.33253999999999</v>
      </c>
      <c r="K20" s="91">
        <f t="shared" si="0"/>
        <v>2.8941314238217147E-2</v>
      </c>
      <c r="L20" s="91">
        <f>J20/'סכום נכסי הקרן'!$C$42</f>
        <v>9.8113177863824817E-4</v>
      </c>
    </row>
    <row r="21" spans="2:12">
      <c r="B21" s="90" t="s">
        <v>2100</v>
      </c>
      <c r="C21" s="90" t="s">
        <v>2103</v>
      </c>
      <c r="D21">
        <v>20</v>
      </c>
      <c r="E21" t="s">
        <v>205</v>
      </c>
      <c r="F21" t="s">
        <v>206</v>
      </c>
      <c r="G21" t="s">
        <v>110</v>
      </c>
      <c r="H21" s="91">
        <v>0</v>
      </c>
      <c r="I21" s="91">
        <v>0</v>
      </c>
      <c r="J21" s="92">
        <v>18.576619999999998</v>
      </c>
      <c r="K21" s="91">
        <f t="shared" si="0"/>
        <v>1.8266135198777185E-3</v>
      </c>
      <c r="L21" s="91">
        <f>J21/'סכום נכסי הקרן'!$C$42</f>
        <v>6.1923537987634161E-5</v>
      </c>
    </row>
    <row r="22" spans="2:12">
      <c r="B22" s="90" t="s">
        <v>2098</v>
      </c>
      <c r="C22" t="s">
        <v>213</v>
      </c>
      <c r="D22" t="s">
        <v>204</v>
      </c>
      <c r="E22" t="s">
        <v>205</v>
      </c>
      <c r="F22" t="s">
        <v>206</v>
      </c>
      <c r="G22" t="s">
        <v>120</v>
      </c>
      <c r="H22" s="91">
        <v>0</v>
      </c>
      <c r="I22" s="91">
        <v>0</v>
      </c>
      <c r="J22" s="92">
        <v>7.0108804920000001</v>
      </c>
      <c r="K22" s="91">
        <f t="shared" si="0"/>
        <v>6.893702456600906E-4</v>
      </c>
      <c r="L22" s="91">
        <f>J22/'סכום נכסי הקרן'!$C$42</f>
        <v>2.3370156921610354E-5</v>
      </c>
    </row>
    <row r="23" spans="2:12">
      <c r="B23" s="90" t="s">
        <v>2099</v>
      </c>
      <c r="C23" t="s">
        <v>2104</v>
      </c>
      <c r="D23" t="s">
        <v>208</v>
      </c>
      <c r="E23" t="s">
        <v>205</v>
      </c>
      <c r="F23" t="s">
        <v>206</v>
      </c>
      <c r="G23" t="s">
        <v>120</v>
      </c>
      <c r="H23" s="91">
        <v>0</v>
      </c>
      <c r="I23" s="91">
        <v>0</v>
      </c>
      <c r="J23" s="92">
        <v>3.3056100000000001E-3</v>
      </c>
      <c r="K23" s="91">
        <f t="shared" si="0"/>
        <v>3.250360893124253E-7</v>
      </c>
      <c r="L23" s="91">
        <f>J23/'סכום נכסי הקרן'!$C$42</f>
        <v>1.1018961813683187E-8</v>
      </c>
    </row>
    <row r="24" spans="2:12">
      <c r="B24" s="90" t="s">
        <v>2096</v>
      </c>
      <c r="C24" s="90" t="s">
        <v>2105</v>
      </c>
      <c r="D24">
        <v>11</v>
      </c>
      <c r="E24" t="s">
        <v>205</v>
      </c>
      <c r="F24" t="s">
        <v>206</v>
      </c>
      <c r="G24" t="s">
        <v>106</v>
      </c>
      <c r="H24" s="91">
        <v>4.5600000000000002E-2</v>
      </c>
      <c r="I24" s="91">
        <v>4.5600000000000002E-2</v>
      </c>
      <c r="J24" s="92">
        <v>308.7867</v>
      </c>
      <c r="K24" s="91">
        <f t="shared" si="0"/>
        <v>3.0362571930653972E-2</v>
      </c>
      <c r="L24" s="91">
        <f>J24/'סכום נכסי הקרן'!$C$42</f>
        <v>1.02931345678203E-3</v>
      </c>
    </row>
    <row r="25" spans="2:12">
      <c r="B25" s="90" t="s">
        <v>2098</v>
      </c>
      <c r="C25" s="90" t="s">
        <v>2106</v>
      </c>
      <c r="D25">
        <v>12</v>
      </c>
      <c r="E25" t="s">
        <v>205</v>
      </c>
      <c r="F25" t="s">
        <v>206</v>
      </c>
      <c r="G25" t="s">
        <v>106</v>
      </c>
      <c r="H25" s="91">
        <v>4.6600000000000003E-2</v>
      </c>
      <c r="I25" s="91">
        <v>4.6600000000000003E-2</v>
      </c>
      <c r="J25" s="92">
        <f>1184.45078908-76.95761</f>
        <v>1107.4931790800001</v>
      </c>
      <c r="K25" s="91">
        <f t="shared" si="0"/>
        <v>0.108898282576695</v>
      </c>
      <c r="L25" s="91">
        <f>J25/'סכום נכסי הקרן'!$C$42</f>
        <v>3.6917316468661207E-3</v>
      </c>
    </row>
    <row r="26" spans="2:12">
      <c r="B26" s="90" t="s">
        <v>2099</v>
      </c>
      <c r="C26" t="s">
        <v>214</v>
      </c>
      <c r="D26">
        <v>10</v>
      </c>
      <c r="E26" t="s">
        <v>205</v>
      </c>
      <c r="F26" t="s">
        <v>206</v>
      </c>
      <c r="G26" t="s">
        <v>106</v>
      </c>
      <c r="H26" s="91">
        <v>4.5100000000000001E-2</v>
      </c>
      <c r="I26" s="91">
        <v>4.5100000000000001E-2</v>
      </c>
      <c r="J26" s="92">
        <f>46.4820954+663.91755</f>
        <v>710.39964540000005</v>
      </c>
      <c r="K26" s="91">
        <f t="shared" si="0"/>
        <v>6.9852621025998124E-2</v>
      </c>
      <c r="L26" s="91">
        <f>J26/'סכום נכסי הקרן'!$C$42</f>
        <v>2.3680550836658524E-3</v>
      </c>
    </row>
    <row r="27" spans="2:12">
      <c r="B27" s="90" t="s">
        <v>2100</v>
      </c>
      <c r="C27" s="90" t="s">
        <v>2107</v>
      </c>
      <c r="D27">
        <v>20</v>
      </c>
      <c r="E27" t="s">
        <v>205</v>
      </c>
      <c r="F27" t="s">
        <v>206</v>
      </c>
      <c r="G27" t="s">
        <v>106</v>
      </c>
      <c r="H27" s="91">
        <v>4.6600000000000003E-2</v>
      </c>
      <c r="I27" s="91">
        <v>4.6600000000000003E-2</v>
      </c>
      <c r="J27" s="92">
        <v>325.13571999999999</v>
      </c>
      <c r="K27" s="91">
        <f t="shared" si="0"/>
        <v>3.1970148603307616E-2</v>
      </c>
      <c r="L27" s="91">
        <f>J27/'סכום נכסי הקרן'!$C$42</f>
        <v>1.0838114850040958E-3</v>
      </c>
    </row>
    <row r="28" spans="2:12">
      <c r="B28" s="90" t="s">
        <v>2099</v>
      </c>
      <c r="C28" t="s">
        <v>215</v>
      </c>
      <c r="D28" t="s">
        <v>208</v>
      </c>
      <c r="E28" t="s">
        <v>205</v>
      </c>
      <c r="F28" t="s">
        <v>206</v>
      </c>
      <c r="G28" t="s">
        <v>116</v>
      </c>
      <c r="H28" s="91">
        <v>0</v>
      </c>
      <c r="I28" s="91">
        <v>0</v>
      </c>
      <c r="J28" s="92">
        <f>0.47665504+0.035275814</f>
        <v>0.51193085399999994</v>
      </c>
      <c r="K28" s="91">
        <f t="shared" si="0"/>
        <v>5.0337457468524761E-5</v>
      </c>
      <c r="L28" s="91">
        <f>J28/'סכום נכסי הקרן'!$C$42</f>
        <v>1.706476726374927E-6</v>
      </c>
    </row>
    <row r="29" spans="2:12">
      <c r="B29" s="90" t="s">
        <v>2099</v>
      </c>
      <c r="C29" s="90" t="s">
        <v>2108</v>
      </c>
      <c r="D29">
        <v>10</v>
      </c>
      <c r="E29" t="s">
        <v>205</v>
      </c>
      <c r="F29" t="s">
        <v>206</v>
      </c>
      <c r="G29" t="s">
        <v>200</v>
      </c>
      <c r="H29" s="91">
        <v>0</v>
      </c>
      <c r="I29" s="91">
        <v>0</v>
      </c>
      <c r="J29" s="92">
        <v>0.27271151999999999</v>
      </c>
      <c r="K29" s="91">
        <f t="shared" si="0"/>
        <v>2.6815349049418187E-5</v>
      </c>
      <c r="L29" s="91">
        <f>J29/'סכום נכסי הקרן'!$C$42</f>
        <v>9.0905999952550322E-7</v>
      </c>
    </row>
    <row r="30" spans="2:12">
      <c r="B30" s="90" t="s">
        <v>2099</v>
      </c>
      <c r="C30" t="s">
        <v>2109</v>
      </c>
      <c r="D30" t="s">
        <v>208</v>
      </c>
      <c r="E30" t="s">
        <v>205</v>
      </c>
      <c r="F30" t="s">
        <v>206</v>
      </c>
      <c r="G30" t="s">
        <v>199</v>
      </c>
      <c r="H30" s="91">
        <v>0</v>
      </c>
      <c r="I30" s="91">
        <v>0</v>
      </c>
      <c r="J30" s="92">
        <v>3.6920478E-2</v>
      </c>
      <c r="K30" s="91">
        <f t="shared" si="0"/>
        <v>3.630339872116019E-6</v>
      </c>
      <c r="L30" s="91">
        <f>J30/'סכום נכסי הקרן'!$C$42</f>
        <v>1.2307118420652472E-7</v>
      </c>
    </row>
    <row r="31" spans="2:12">
      <c r="B31" s="90" t="s">
        <v>2096</v>
      </c>
      <c r="C31" s="90" t="s">
        <v>2110</v>
      </c>
      <c r="D31">
        <v>11</v>
      </c>
      <c r="E31" t="s">
        <v>205</v>
      </c>
      <c r="F31" t="s">
        <v>206</v>
      </c>
      <c r="G31" t="s">
        <v>113</v>
      </c>
      <c r="H31" s="91">
        <v>0</v>
      </c>
      <c r="I31" s="91">
        <v>0</v>
      </c>
      <c r="J31" s="92">
        <v>9.2000000000000003E-4</v>
      </c>
      <c r="K31" s="91">
        <f t="shared" si="0"/>
        <v>9.0462335897892158E-8</v>
      </c>
      <c r="L31" s="91">
        <f>J31/'סכום נכסי הקרן'!$C$42</f>
        <v>3.0667395332748063E-9</v>
      </c>
    </row>
    <row r="32" spans="2:12">
      <c r="B32" s="90" t="s">
        <v>2098</v>
      </c>
      <c r="C32" s="90" t="s">
        <v>217</v>
      </c>
      <c r="D32">
        <v>12</v>
      </c>
      <c r="E32" t="s">
        <v>205</v>
      </c>
      <c r="F32" t="s">
        <v>206</v>
      </c>
      <c r="G32" t="s">
        <v>113</v>
      </c>
      <c r="H32" s="91">
        <v>4.5280000000000001E-2</v>
      </c>
      <c r="I32" s="91">
        <v>4.5280000000000001E-2</v>
      </c>
      <c r="J32" s="92">
        <f>6.25447196+1.392</f>
        <v>7.6464719599999995</v>
      </c>
      <c r="K32" s="91">
        <f t="shared" si="0"/>
        <v>7.5186708139058007E-4</v>
      </c>
      <c r="L32" s="91">
        <f>J32/'סכום נכסי הקרן'!$C$42</f>
        <v>2.5488845488923144E-5</v>
      </c>
    </row>
    <row r="33" spans="2:12">
      <c r="B33" s="90" t="s">
        <v>2099</v>
      </c>
      <c r="C33" t="s">
        <v>218</v>
      </c>
      <c r="D33">
        <v>10</v>
      </c>
      <c r="E33" t="s">
        <v>205</v>
      </c>
      <c r="F33" t="s">
        <v>206</v>
      </c>
      <c r="G33" t="s">
        <v>113</v>
      </c>
      <c r="H33" s="91">
        <v>4.3729999999999998E-2</v>
      </c>
      <c r="I33" s="91">
        <v>4.3729999999999998E-2</v>
      </c>
      <c r="J33" s="92">
        <f>0.18266347+4.15199</f>
        <v>4.3346534699999992</v>
      </c>
      <c r="K33" s="91">
        <f t="shared" si="0"/>
        <v>4.2622051978706923E-4</v>
      </c>
      <c r="L33" s="91">
        <f>J33/'סכום נכסי הקרן'!$C$42</f>
        <v>1.444918821684328E-5</v>
      </c>
    </row>
    <row r="34" spans="2:12">
      <c r="B34" s="90" t="s">
        <v>2100</v>
      </c>
      <c r="C34" s="90" t="s">
        <v>2111</v>
      </c>
      <c r="D34">
        <v>20</v>
      </c>
      <c r="E34" t="s">
        <v>205</v>
      </c>
      <c r="F34" t="s">
        <v>206</v>
      </c>
      <c r="G34" t="s">
        <v>113</v>
      </c>
      <c r="H34" s="91">
        <v>0</v>
      </c>
      <c r="I34" s="91">
        <v>0</v>
      </c>
      <c r="J34" s="92">
        <v>0.12787000000000001</v>
      </c>
      <c r="K34" s="91">
        <f t="shared" si="0"/>
        <v>1.257328140354725E-5</v>
      </c>
      <c r="L34" s="91">
        <f>J34/'סכום נכסי הקרן'!$C$42</f>
        <v>4.2624346099983646E-7</v>
      </c>
    </row>
    <row r="35" spans="2:12">
      <c r="B35" s="79" t="s">
        <v>219</v>
      </c>
      <c r="D35" s="16"/>
      <c r="I35" s="80">
        <v>0</v>
      </c>
      <c r="J35" s="81">
        <f>SUM(J36)</f>
        <v>0</v>
      </c>
      <c r="K35" s="80">
        <f t="shared" si="0"/>
        <v>0</v>
      </c>
      <c r="L35" s="80">
        <f>J35/'סכום נכסי הקרן'!$C$42</f>
        <v>0</v>
      </c>
    </row>
    <row r="36" spans="2:12">
      <c r="B36" t="s">
        <v>210</v>
      </c>
      <c r="C36" t="s">
        <v>210</v>
      </c>
      <c r="D36" s="16"/>
      <c r="E36" t="s">
        <v>210</v>
      </c>
      <c r="G36" t="s">
        <v>210</v>
      </c>
      <c r="H36" s="91">
        <v>0</v>
      </c>
      <c r="I36" s="91">
        <v>0</v>
      </c>
      <c r="J36" s="92">
        <v>0</v>
      </c>
      <c r="K36" s="91">
        <f t="shared" si="0"/>
        <v>0</v>
      </c>
      <c r="L36" s="91">
        <f>J36/'סכום נכסי הקרן'!$C$42</f>
        <v>0</v>
      </c>
    </row>
    <row r="37" spans="2:12">
      <c r="B37" s="79" t="s">
        <v>220</v>
      </c>
      <c r="D37" s="16"/>
      <c r="I37" s="80">
        <v>0</v>
      </c>
      <c r="J37" s="81">
        <v>0</v>
      </c>
      <c r="K37" s="80">
        <f t="shared" si="0"/>
        <v>0</v>
      </c>
      <c r="L37" s="80">
        <f>J37/'סכום נכסי הקרן'!$C$42</f>
        <v>0</v>
      </c>
    </row>
    <row r="38" spans="2:12">
      <c r="B38" t="s">
        <v>210</v>
      </c>
      <c r="C38" t="s">
        <v>210</v>
      </c>
      <c r="D38" s="16"/>
      <c r="E38" t="s">
        <v>210</v>
      </c>
      <c r="G38" t="s">
        <v>210</v>
      </c>
      <c r="H38" s="91">
        <v>0</v>
      </c>
      <c r="I38" s="91">
        <v>0</v>
      </c>
      <c r="J38" s="92">
        <v>0</v>
      </c>
      <c r="K38" s="91">
        <f t="shared" si="0"/>
        <v>0</v>
      </c>
      <c r="L38" s="91">
        <f>J38/'סכום נכסי הקרן'!$C$42</f>
        <v>0</v>
      </c>
    </row>
    <row r="39" spans="2:12">
      <c r="B39" s="79" t="s">
        <v>221</v>
      </c>
      <c r="D39" s="16"/>
      <c r="I39" s="80">
        <v>0</v>
      </c>
      <c r="J39" s="81">
        <v>0</v>
      </c>
      <c r="K39" s="80">
        <f t="shared" si="0"/>
        <v>0</v>
      </c>
      <c r="L39" s="80">
        <f>J39/'סכום נכסי הקרן'!$C$42</f>
        <v>0</v>
      </c>
    </row>
    <row r="40" spans="2:12">
      <c r="B40" t="s">
        <v>210</v>
      </c>
      <c r="C40" t="s">
        <v>210</v>
      </c>
      <c r="D40" s="16"/>
      <c r="E40" t="s">
        <v>210</v>
      </c>
      <c r="G40" t="s">
        <v>210</v>
      </c>
      <c r="H40" s="91">
        <v>0</v>
      </c>
      <c r="I40" s="91">
        <v>0</v>
      </c>
      <c r="J40" s="92">
        <v>0</v>
      </c>
      <c r="K40" s="91">
        <f t="shared" si="0"/>
        <v>0</v>
      </c>
      <c r="L40" s="91">
        <f>J40/'סכום נכסי הקרן'!$C$42</f>
        <v>0</v>
      </c>
    </row>
    <row r="41" spans="2:12">
      <c r="B41" s="79" t="s">
        <v>222</v>
      </c>
      <c r="D41" s="16"/>
      <c r="I41" s="80">
        <v>0</v>
      </c>
      <c r="J41" s="81">
        <v>0</v>
      </c>
      <c r="K41" s="80">
        <f t="shared" si="0"/>
        <v>0</v>
      </c>
      <c r="L41" s="80">
        <f>J41/'סכום נכסי הקרן'!$C$42</f>
        <v>0</v>
      </c>
    </row>
    <row r="42" spans="2:12">
      <c r="B42" t="s">
        <v>210</v>
      </c>
      <c r="C42" t="s">
        <v>210</v>
      </c>
      <c r="D42" s="16"/>
      <c r="E42" t="s">
        <v>210</v>
      </c>
      <c r="G42" t="s">
        <v>210</v>
      </c>
      <c r="H42" s="91">
        <v>0</v>
      </c>
      <c r="I42" s="91">
        <v>0</v>
      </c>
      <c r="J42" s="92">
        <v>0</v>
      </c>
      <c r="K42" s="91">
        <f t="shared" si="0"/>
        <v>0</v>
      </c>
      <c r="L42" s="91">
        <f>J42/'סכום נכסי הקרן'!$C$42</f>
        <v>0</v>
      </c>
    </row>
    <row r="43" spans="2:12">
      <c r="B43" s="79" t="s">
        <v>223</v>
      </c>
      <c r="D43" s="16"/>
      <c r="I43" s="80">
        <v>0</v>
      </c>
      <c r="J43" s="81">
        <f>SUM(J44)</f>
        <v>0</v>
      </c>
      <c r="K43" s="80">
        <f t="shared" si="0"/>
        <v>0</v>
      </c>
      <c r="L43" s="80">
        <f>J43/'סכום נכסי הקרן'!$C$42</f>
        <v>0</v>
      </c>
    </row>
    <row r="44" spans="2:12">
      <c r="B44" t="s">
        <v>210</v>
      </c>
      <c r="C44" t="s">
        <v>210</v>
      </c>
      <c r="D44" s="16"/>
      <c r="E44" t="s">
        <v>210</v>
      </c>
      <c r="G44" t="s">
        <v>210</v>
      </c>
      <c r="H44" s="91">
        <v>0</v>
      </c>
      <c r="I44" s="91">
        <v>0</v>
      </c>
      <c r="J44" s="92">
        <v>0</v>
      </c>
      <c r="K44" s="91">
        <f t="shared" si="0"/>
        <v>0</v>
      </c>
      <c r="L44" s="91">
        <f>J44/'סכום נכסי הקרן'!$C$42</f>
        <v>0</v>
      </c>
    </row>
    <row r="45" spans="2:12">
      <c r="B45" s="79" t="s">
        <v>224</v>
      </c>
      <c r="D45" s="16"/>
      <c r="I45" s="80">
        <v>0</v>
      </c>
      <c r="J45" s="81">
        <f>J46+J48</f>
        <v>0</v>
      </c>
      <c r="K45" s="80">
        <f t="shared" si="0"/>
        <v>0</v>
      </c>
      <c r="L45" s="80">
        <f>J45/'סכום נכסי הקרן'!$C$42</f>
        <v>0</v>
      </c>
    </row>
    <row r="46" spans="2:12">
      <c r="B46" s="79" t="s">
        <v>225</v>
      </c>
      <c r="D46" s="16"/>
      <c r="I46" s="80">
        <v>0</v>
      </c>
      <c r="J46" s="81">
        <v>0</v>
      </c>
      <c r="K46" s="80">
        <f t="shared" si="0"/>
        <v>0</v>
      </c>
      <c r="L46" s="80">
        <f>J46/'סכום נכסי הקרן'!$C$42</f>
        <v>0</v>
      </c>
    </row>
    <row r="47" spans="2:12">
      <c r="B47" t="s">
        <v>210</v>
      </c>
      <c r="C47" t="s">
        <v>210</v>
      </c>
      <c r="D47" s="16"/>
      <c r="E47" t="s">
        <v>210</v>
      </c>
      <c r="G47" t="s">
        <v>210</v>
      </c>
      <c r="H47" s="91">
        <v>0</v>
      </c>
      <c r="I47" s="91">
        <v>0</v>
      </c>
      <c r="J47" s="92">
        <v>0</v>
      </c>
      <c r="K47" s="91">
        <f t="shared" si="0"/>
        <v>0</v>
      </c>
      <c r="L47" s="91">
        <f>J47/'סכום נכסי הקרן'!$C$42</f>
        <v>0</v>
      </c>
    </row>
    <row r="48" spans="2:12">
      <c r="B48" s="79" t="s">
        <v>223</v>
      </c>
      <c r="D48" s="16"/>
      <c r="I48" s="80">
        <v>0</v>
      </c>
      <c r="J48" s="81">
        <v>0</v>
      </c>
      <c r="K48" s="80">
        <f t="shared" si="0"/>
        <v>0</v>
      </c>
      <c r="L48" s="80">
        <f>J48/'סכום נכסי הקרן'!$C$42</f>
        <v>0</v>
      </c>
    </row>
    <row r="49" spans="2:12">
      <c r="B49" t="s">
        <v>210</v>
      </c>
      <c r="C49" t="s">
        <v>210</v>
      </c>
      <c r="D49" s="16"/>
      <c r="E49" t="s">
        <v>210</v>
      </c>
      <c r="G49" t="s">
        <v>210</v>
      </c>
      <c r="H49" s="91">
        <v>0</v>
      </c>
      <c r="I49" s="91">
        <v>0</v>
      </c>
      <c r="J49" s="92">
        <v>0</v>
      </c>
      <c r="K49" s="91">
        <f t="shared" si="0"/>
        <v>0</v>
      </c>
      <c r="L49" s="91">
        <f>J49/'סכום נכסי הקרן'!$C$42</f>
        <v>0</v>
      </c>
    </row>
    <row r="50" spans="2:12">
      <c r="B50" t="s">
        <v>226</v>
      </c>
      <c r="D50" s="16"/>
    </row>
    <row r="51" spans="2:12">
      <c r="D51" s="16"/>
    </row>
    <row r="52" spans="2:12">
      <c r="D52" s="16"/>
    </row>
    <row r="53" spans="2:12">
      <c r="D53" s="16"/>
    </row>
    <row r="54" spans="2:12"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D487" s="16"/>
    </row>
    <row r="488" spans="4:5">
      <c r="D488" s="16"/>
    </row>
    <row r="489" spans="4:5">
      <c r="D489" s="16"/>
    </row>
    <row r="490" spans="4:5">
      <c r="D490" s="16"/>
    </row>
    <row r="491" spans="4:5">
      <c r="D491" s="16"/>
    </row>
    <row r="492" spans="4:5">
      <c r="E492" s="15"/>
    </row>
  </sheetData>
  <mergeCells count="1">
    <mergeCell ref="B7:L7"/>
  </mergeCells>
  <dataValidations count="1">
    <dataValidation allowBlank="1" showInputMessage="1" showErrorMessage="1" sqref="E11 A1:XFD4" xr:uid="{072B64B2-9DF3-4EC6-BAE9-CF14ADE988E4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s="87">
        <v>45106</v>
      </c>
    </row>
    <row r="2" spans="2:49">
      <c r="B2" s="2" t="s">
        <v>1</v>
      </c>
      <c r="C2" s="12" t="s">
        <v>2094</v>
      </c>
    </row>
    <row r="3" spans="2:49">
      <c r="B3" s="2" t="s">
        <v>2</v>
      </c>
      <c r="C3" s="26" t="s">
        <v>2095</v>
      </c>
    </row>
    <row r="4" spans="2:49">
      <c r="B4" s="2" t="s">
        <v>3</v>
      </c>
      <c r="C4" s="88" t="s">
        <v>197</v>
      </c>
    </row>
    <row r="6" spans="2:49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2"/>
    </row>
    <row r="7" spans="2:49" ht="26.25" customHeight="1">
      <c r="B7" s="110" t="s">
        <v>143</v>
      </c>
      <c r="C7" s="111"/>
      <c r="D7" s="111"/>
      <c r="E7" s="111"/>
      <c r="F7" s="111"/>
      <c r="G7" s="111"/>
      <c r="H7" s="111"/>
      <c r="I7" s="111"/>
      <c r="J7" s="111"/>
      <c r="K7" s="112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16668743.34</v>
      </c>
      <c r="H11" s="7"/>
      <c r="I11" s="75">
        <v>-757.24189053108501</v>
      </c>
      <c r="J11" s="76">
        <v>1</v>
      </c>
      <c r="K11" s="76">
        <v>-2.5000000000000001E-3</v>
      </c>
      <c r="AW11" s="16"/>
    </row>
    <row r="12" spans="2:49">
      <c r="B12" s="79" t="s">
        <v>201</v>
      </c>
      <c r="C12" s="16"/>
      <c r="D12" s="16"/>
      <c r="G12" s="81">
        <v>16668743.34</v>
      </c>
      <c r="I12" s="81">
        <v>-757.24189053108501</v>
      </c>
      <c r="J12" s="80">
        <v>1</v>
      </c>
      <c r="K12" s="80">
        <v>-2.5000000000000001E-3</v>
      </c>
    </row>
    <row r="13" spans="2:49">
      <c r="B13" s="79" t="s">
        <v>1330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1331</v>
      </c>
      <c r="C15" s="16"/>
      <c r="D15" s="16"/>
      <c r="G15" s="81">
        <v>16103925.83</v>
      </c>
      <c r="I15" s="81">
        <v>-681.24286061553425</v>
      </c>
      <c r="J15" s="80">
        <v>0.89959999999999996</v>
      </c>
      <c r="K15" s="80">
        <v>-2.3E-3</v>
      </c>
    </row>
    <row r="16" spans="2:49">
      <c r="B16" t="s">
        <v>1440</v>
      </c>
      <c r="C16" t="s">
        <v>1441</v>
      </c>
      <c r="D16" t="s">
        <v>123</v>
      </c>
      <c r="E16" t="s">
        <v>106</v>
      </c>
      <c r="F16" t="s">
        <v>277</v>
      </c>
      <c r="G16" s="77">
        <v>49130.400000000001</v>
      </c>
      <c r="H16" s="77">
        <v>4.3099999999999999E-2</v>
      </c>
      <c r="I16" s="77">
        <v>7.8178847260800002E-2</v>
      </c>
      <c r="J16" s="78">
        <v>-1E-4</v>
      </c>
      <c r="K16" s="78">
        <v>0</v>
      </c>
    </row>
    <row r="17" spans="2:11">
      <c r="B17" t="s">
        <v>1440</v>
      </c>
      <c r="C17" t="s">
        <v>1442</v>
      </c>
      <c r="D17" t="s">
        <v>123</v>
      </c>
      <c r="E17" t="s">
        <v>106</v>
      </c>
      <c r="F17" t="s">
        <v>277</v>
      </c>
      <c r="G17" s="77">
        <v>33408.67</v>
      </c>
      <c r="H17" s="77">
        <v>0.52249999999999996</v>
      </c>
      <c r="I17" s="77">
        <v>0.64447663036900005</v>
      </c>
      <c r="J17" s="78">
        <v>-8.9999999999999998E-4</v>
      </c>
      <c r="K17" s="78">
        <v>0</v>
      </c>
    </row>
    <row r="18" spans="2:11">
      <c r="B18" t="s">
        <v>1443</v>
      </c>
      <c r="C18" t="s">
        <v>1444</v>
      </c>
      <c r="D18" t="s">
        <v>123</v>
      </c>
      <c r="E18" t="s">
        <v>106</v>
      </c>
      <c r="F18" t="s">
        <v>277</v>
      </c>
      <c r="G18" s="77">
        <v>194520.76</v>
      </c>
      <c r="H18" s="77">
        <v>0.89990000000000003</v>
      </c>
      <c r="I18" s="77">
        <v>6.4628176426340804</v>
      </c>
      <c r="J18" s="78">
        <v>-8.5000000000000006E-3</v>
      </c>
      <c r="K18" s="78">
        <v>0</v>
      </c>
    </row>
    <row r="19" spans="2:11">
      <c r="B19" t="s">
        <v>1445</v>
      </c>
      <c r="C19" t="s">
        <v>1446</v>
      </c>
      <c r="D19" t="s">
        <v>123</v>
      </c>
      <c r="E19" t="s">
        <v>106</v>
      </c>
      <c r="F19" t="s">
        <v>277</v>
      </c>
      <c r="G19" s="77">
        <v>19652.16</v>
      </c>
      <c r="H19" s="77">
        <v>2.7726000000000002</v>
      </c>
      <c r="I19" s="77">
        <v>2.01168140988672</v>
      </c>
      <c r="J19" s="78">
        <v>-2.7000000000000001E-3</v>
      </c>
      <c r="K19" s="78">
        <v>0</v>
      </c>
    </row>
    <row r="20" spans="2:11">
      <c r="B20" t="s">
        <v>1447</v>
      </c>
      <c r="C20" t="s">
        <v>1448</v>
      </c>
      <c r="D20" t="s">
        <v>123</v>
      </c>
      <c r="E20" t="s">
        <v>106</v>
      </c>
      <c r="F20" t="s">
        <v>277</v>
      </c>
      <c r="G20" s="77">
        <v>106121.66</v>
      </c>
      <c r="H20" s="77">
        <v>-1.0608</v>
      </c>
      <c r="I20" s="77">
        <v>-4.15622679778176</v>
      </c>
      <c r="J20" s="78">
        <v>5.4999999999999997E-3</v>
      </c>
      <c r="K20" s="78">
        <v>0</v>
      </c>
    </row>
    <row r="21" spans="2:11">
      <c r="B21" t="s">
        <v>1449</v>
      </c>
      <c r="C21" t="s">
        <v>1450</v>
      </c>
      <c r="D21" t="s">
        <v>123</v>
      </c>
      <c r="E21" t="s">
        <v>102</v>
      </c>
      <c r="F21" t="s">
        <v>274</v>
      </c>
      <c r="G21" s="77">
        <v>178589</v>
      </c>
      <c r="H21" s="77">
        <v>-1.5529999999999999</v>
      </c>
      <c r="I21" s="77">
        <v>-2.7734871700000001</v>
      </c>
      <c r="J21" s="78">
        <v>3.7000000000000002E-3</v>
      </c>
      <c r="K21" s="78">
        <v>0</v>
      </c>
    </row>
    <row r="22" spans="2:11">
      <c r="B22" t="s">
        <v>1449</v>
      </c>
      <c r="C22" t="s">
        <v>1451</v>
      </c>
      <c r="D22" t="s">
        <v>123</v>
      </c>
      <c r="E22" t="s">
        <v>102</v>
      </c>
      <c r="F22" t="s">
        <v>274</v>
      </c>
      <c r="G22" s="77">
        <v>121407.11</v>
      </c>
      <c r="H22" s="77">
        <v>-1.5809</v>
      </c>
      <c r="I22" s="77">
        <v>-1.9193250019899999</v>
      </c>
      <c r="J22" s="78">
        <v>2.5000000000000001E-3</v>
      </c>
      <c r="K22" s="78">
        <v>0</v>
      </c>
    </row>
    <row r="23" spans="2:11">
      <c r="B23" t="s">
        <v>1452</v>
      </c>
      <c r="C23" t="s">
        <v>1453</v>
      </c>
      <c r="D23" t="s">
        <v>123</v>
      </c>
      <c r="E23" t="s">
        <v>102</v>
      </c>
      <c r="F23" t="s">
        <v>274</v>
      </c>
      <c r="G23" s="77">
        <v>71730.38</v>
      </c>
      <c r="H23" s="77">
        <v>-1.1355999999999999</v>
      </c>
      <c r="I23" s="77">
        <v>-0.81457019527999996</v>
      </c>
      <c r="J23" s="78">
        <v>1.1000000000000001E-3</v>
      </c>
      <c r="K23" s="78">
        <v>0</v>
      </c>
    </row>
    <row r="24" spans="2:11">
      <c r="B24" t="s">
        <v>1452</v>
      </c>
      <c r="C24" t="s">
        <v>1454</v>
      </c>
      <c r="D24" t="s">
        <v>123</v>
      </c>
      <c r="E24" t="s">
        <v>102</v>
      </c>
      <c r="F24" t="s">
        <v>274</v>
      </c>
      <c r="G24" s="77">
        <v>251097.61</v>
      </c>
      <c r="H24" s="77">
        <v>-1.119</v>
      </c>
      <c r="I24" s="77">
        <v>-2.8097822559000001</v>
      </c>
      <c r="J24" s="78">
        <v>3.7000000000000002E-3</v>
      </c>
      <c r="K24" s="78">
        <v>0</v>
      </c>
    </row>
    <row r="25" spans="2:11">
      <c r="B25" t="s">
        <v>1455</v>
      </c>
      <c r="C25" t="s">
        <v>1456</v>
      </c>
      <c r="D25" t="s">
        <v>123</v>
      </c>
      <c r="E25" t="s">
        <v>102</v>
      </c>
      <c r="F25" t="s">
        <v>274</v>
      </c>
      <c r="G25" s="77">
        <v>298791.44</v>
      </c>
      <c r="H25" s="77">
        <v>-1.2491000000000001</v>
      </c>
      <c r="I25" s="77">
        <v>-3.7322038770399999</v>
      </c>
      <c r="J25" s="78">
        <v>4.8999999999999998E-3</v>
      </c>
      <c r="K25" s="78">
        <v>0</v>
      </c>
    </row>
    <row r="26" spans="2:11">
      <c r="B26" t="s">
        <v>1455</v>
      </c>
      <c r="C26" t="s">
        <v>1457</v>
      </c>
      <c r="D26" t="s">
        <v>123</v>
      </c>
      <c r="E26" t="s">
        <v>102</v>
      </c>
      <c r="F26" t="s">
        <v>274</v>
      </c>
      <c r="G26" s="77">
        <v>248992.87</v>
      </c>
      <c r="H26" s="77">
        <v>-1.2491000000000001</v>
      </c>
      <c r="I26" s="77">
        <v>-3.11016993917</v>
      </c>
      <c r="J26" s="78">
        <v>4.1000000000000003E-3</v>
      </c>
      <c r="K26" s="78">
        <v>0</v>
      </c>
    </row>
    <row r="27" spans="2:11">
      <c r="B27" t="s">
        <v>1455</v>
      </c>
      <c r="C27" t="s">
        <v>1458</v>
      </c>
      <c r="D27" t="s">
        <v>123</v>
      </c>
      <c r="E27" t="s">
        <v>102</v>
      </c>
      <c r="F27" t="s">
        <v>274</v>
      </c>
      <c r="G27" s="77">
        <v>377150.5</v>
      </c>
      <c r="H27" s="77">
        <v>-1.2211000000000001</v>
      </c>
      <c r="I27" s="77">
        <v>-4.6053847555000003</v>
      </c>
      <c r="J27" s="78">
        <v>6.1000000000000004E-3</v>
      </c>
      <c r="K27" s="78">
        <v>0</v>
      </c>
    </row>
    <row r="28" spans="2:11">
      <c r="B28" t="s">
        <v>1459</v>
      </c>
      <c r="C28" t="s">
        <v>1460</v>
      </c>
      <c r="D28" t="s">
        <v>123</v>
      </c>
      <c r="E28" t="s">
        <v>102</v>
      </c>
      <c r="F28" t="s">
        <v>277</v>
      </c>
      <c r="G28" s="77">
        <v>201615.44</v>
      </c>
      <c r="H28" s="77">
        <v>-0.74919999999999998</v>
      </c>
      <c r="I28" s="77">
        <v>-1.5105028764799999</v>
      </c>
      <c r="J28" s="78">
        <v>2E-3</v>
      </c>
      <c r="K28" s="78">
        <v>0</v>
      </c>
    </row>
    <row r="29" spans="2:11">
      <c r="B29" t="s">
        <v>1459</v>
      </c>
      <c r="C29" t="s">
        <v>1461</v>
      </c>
      <c r="D29" t="s">
        <v>123</v>
      </c>
      <c r="E29" t="s">
        <v>102</v>
      </c>
      <c r="F29" t="s">
        <v>274</v>
      </c>
      <c r="G29" s="77">
        <v>1016621.07</v>
      </c>
      <c r="H29" s="77">
        <v>-0.90339999999999998</v>
      </c>
      <c r="I29" s="77">
        <v>-9.1841547463800008</v>
      </c>
      <c r="J29" s="78">
        <v>1.21E-2</v>
      </c>
      <c r="K29" s="78">
        <v>0</v>
      </c>
    </row>
    <row r="30" spans="2:11">
      <c r="B30" t="s">
        <v>1462</v>
      </c>
      <c r="C30" t="s">
        <v>1463</v>
      </c>
      <c r="D30" t="s">
        <v>123</v>
      </c>
      <c r="E30" t="s">
        <v>102</v>
      </c>
      <c r="F30" t="s">
        <v>269</v>
      </c>
      <c r="G30" s="77">
        <v>280546.38</v>
      </c>
      <c r="H30" s="77">
        <v>-3.1734</v>
      </c>
      <c r="I30" s="77">
        <v>-8.9028588229200007</v>
      </c>
      <c r="J30" s="78">
        <v>1.18E-2</v>
      </c>
      <c r="K30" s="78">
        <v>0</v>
      </c>
    </row>
    <row r="31" spans="2:11">
      <c r="B31" t="s">
        <v>1462</v>
      </c>
      <c r="C31" t="s">
        <v>1464</v>
      </c>
      <c r="D31" t="s">
        <v>123</v>
      </c>
      <c r="E31" t="s">
        <v>102</v>
      </c>
      <c r="F31" t="s">
        <v>269</v>
      </c>
      <c r="G31" s="77">
        <v>283148.32</v>
      </c>
      <c r="H31" s="77">
        <v>-2.2252999999999998</v>
      </c>
      <c r="I31" s="77">
        <v>-6.3008995649599999</v>
      </c>
      <c r="J31" s="78">
        <v>8.3000000000000001E-3</v>
      </c>
      <c r="K31" s="78">
        <v>0</v>
      </c>
    </row>
    <row r="32" spans="2:11">
      <c r="B32" t="s">
        <v>1462</v>
      </c>
      <c r="C32" t="s">
        <v>1465</v>
      </c>
      <c r="D32" t="s">
        <v>123</v>
      </c>
      <c r="E32" t="s">
        <v>102</v>
      </c>
      <c r="F32" t="s">
        <v>269</v>
      </c>
      <c r="G32" s="77">
        <v>380288.75</v>
      </c>
      <c r="H32" s="77">
        <v>-2.2254999999999998</v>
      </c>
      <c r="I32" s="77">
        <v>-8.4633261312499997</v>
      </c>
      <c r="J32" s="78">
        <v>1.12E-2</v>
      </c>
      <c r="K32" s="78">
        <v>0</v>
      </c>
    </row>
    <row r="33" spans="2:11">
      <c r="B33" t="s">
        <v>1466</v>
      </c>
      <c r="C33" t="s">
        <v>1467</v>
      </c>
      <c r="D33" t="s">
        <v>123</v>
      </c>
      <c r="E33" t="s">
        <v>102</v>
      </c>
      <c r="F33" t="s">
        <v>266</v>
      </c>
      <c r="G33" s="77">
        <v>210574.86</v>
      </c>
      <c r="H33" s="77">
        <v>-2.7892999999999999</v>
      </c>
      <c r="I33" s="77">
        <v>-5.8735645699800001</v>
      </c>
      <c r="J33" s="78">
        <v>7.7999999999999996E-3</v>
      </c>
      <c r="K33" s="78">
        <v>0</v>
      </c>
    </row>
    <row r="34" spans="2:11">
      <c r="B34" t="s">
        <v>1468</v>
      </c>
      <c r="C34" t="s">
        <v>1469</v>
      </c>
      <c r="D34" t="s">
        <v>123</v>
      </c>
      <c r="E34" t="s">
        <v>102</v>
      </c>
      <c r="F34" t="s">
        <v>274</v>
      </c>
      <c r="G34" s="77">
        <v>341225.22</v>
      </c>
      <c r="H34" s="77">
        <v>-1.2650999999999999</v>
      </c>
      <c r="I34" s="77">
        <v>-4.3168402582200001</v>
      </c>
      <c r="J34" s="78">
        <v>5.7000000000000002E-3</v>
      </c>
      <c r="K34" s="78">
        <v>0</v>
      </c>
    </row>
    <row r="35" spans="2:11">
      <c r="B35" t="s">
        <v>1470</v>
      </c>
      <c r="C35" t="s">
        <v>1471</v>
      </c>
      <c r="D35" t="s">
        <v>123</v>
      </c>
      <c r="E35" t="s">
        <v>102</v>
      </c>
      <c r="F35" t="s">
        <v>266</v>
      </c>
      <c r="G35" s="77">
        <v>354967.14</v>
      </c>
      <c r="H35" s="77">
        <v>-1.6229</v>
      </c>
      <c r="I35" s="77">
        <v>-5.7607617150600001</v>
      </c>
      <c r="J35" s="78">
        <v>7.6E-3</v>
      </c>
      <c r="K35" s="78">
        <v>0</v>
      </c>
    </row>
    <row r="36" spans="2:11">
      <c r="B36" t="s">
        <v>1472</v>
      </c>
      <c r="C36" t="s">
        <v>1473</v>
      </c>
      <c r="D36" t="s">
        <v>123</v>
      </c>
      <c r="E36" t="s">
        <v>102</v>
      </c>
      <c r="F36" t="s">
        <v>277</v>
      </c>
      <c r="G36" s="77">
        <v>179964.66</v>
      </c>
      <c r="H36" s="77">
        <v>-4.7300000000000002E-2</v>
      </c>
      <c r="I36" s="77">
        <v>-8.5123284179999995E-2</v>
      </c>
      <c r="J36" s="78">
        <v>1E-4</v>
      </c>
      <c r="K36" s="78">
        <v>0</v>
      </c>
    </row>
    <row r="37" spans="2:11">
      <c r="B37" t="s">
        <v>1472</v>
      </c>
      <c r="C37" t="s">
        <v>1474</v>
      </c>
      <c r="D37" t="s">
        <v>123</v>
      </c>
      <c r="E37" t="s">
        <v>102</v>
      </c>
      <c r="F37" t="s">
        <v>277</v>
      </c>
      <c r="G37" s="77">
        <v>121808.02</v>
      </c>
      <c r="H37" s="77">
        <v>-0.51370000000000005</v>
      </c>
      <c r="I37" s="77">
        <v>-0.62572779873999995</v>
      </c>
      <c r="J37" s="78">
        <v>8.0000000000000004E-4</v>
      </c>
      <c r="K37" s="78">
        <v>0</v>
      </c>
    </row>
    <row r="38" spans="2:11">
      <c r="B38" t="s">
        <v>1475</v>
      </c>
      <c r="C38" t="s">
        <v>1476</v>
      </c>
      <c r="D38" t="s">
        <v>123</v>
      </c>
      <c r="E38" t="s">
        <v>102</v>
      </c>
      <c r="F38" t="s">
        <v>269</v>
      </c>
      <c r="G38" s="77">
        <v>338858.18</v>
      </c>
      <c r="H38" s="77">
        <v>-2.9367000000000001</v>
      </c>
      <c r="I38" s="77">
        <v>-9.9512481720599997</v>
      </c>
      <c r="J38" s="78">
        <v>1.3100000000000001E-2</v>
      </c>
      <c r="K38" s="78">
        <v>0</v>
      </c>
    </row>
    <row r="39" spans="2:11">
      <c r="B39" t="s">
        <v>1475</v>
      </c>
      <c r="C39" t="s">
        <v>1477</v>
      </c>
      <c r="D39" t="s">
        <v>123</v>
      </c>
      <c r="E39" t="s">
        <v>102</v>
      </c>
      <c r="F39" t="s">
        <v>269</v>
      </c>
      <c r="G39" s="77">
        <v>42266.04</v>
      </c>
      <c r="H39" s="77">
        <v>-1.8837999999999999</v>
      </c>
      <c r="I39" s="77">
        <v>-0.79620766152</v>
      </c>
      <c r="J39" s="78">
        <v>1.1000000000000001E-3</v>
      </c>
      <c r="K39" s="78">
        <v>0</v>
      </c>
    </row>
    <row r="40" spans="2:11">
      <c r="B40" t="s">
        <v>1478</v>
      </c>
      <c r="C40" t="s">
        <v>1479</v>
      </c>
      <c r="D40" t="s">
        <v>123</v>
      </c>
      <c r="E40" t="s">
        <v>102</v>
      </c>
      <c r="F40" t="s">
        <v>269</v>
      </c>
      <c r="G40" s="77">
        <v>246241.56</v>
      </c>
      <c r="H40" s="77">
        <v>-2.6930000000000001</v>
      </c>
      <c r="I40" s="77">
        <v>-6.6312852107999998</v>
      </c>
      <c r="J40" s="78">
        <v>8.8000000000000005E-3</v>
      </c>
      <c r="K40" s="78">
        <v>0</v>
      </c>
    </row>
    <row r="41" spans="2:11">
      <c r="B41" t="s">
        <v>1480</v>
      </c>
      <c r="C41" t="s">
        <v>1481</v>
      </c>
      <c r="D41" t="s">
        <v>123</v>
      </c>
      <c r="E41" t="s">
        <v>102</v>
      </c>
      <c r="F41" t="s">
        <v>277</v>
      </c>
      <c r="G41" s="77">
        <v>200459.89</v>
      </c>
      <c r="H41" s="77">
        <v>-0.91200000000000003</v>
      </c>
      <c r="I41" s="77">
        <v>-1.8281941967999999</v>
      </c>
      <c r="J41" s="78">
        <v>2.3999999999999998E-3</v>
      </c>
      <c r="K41" s="78">
        <v>0</v>
      </c>
    </row>
    <row r="42" spans="2:11">
      <c r="B42" t="s">
        <v>1480</v>
      </c>
      <c r="C42" t="s">
        <v>1482</v>
      </c>
      <c r="D42" t="s">
        <v>123</v>
      </c>
      <c r="E42" t="s">
        <v>102</v>
      </c>
      <c r="F42" t="s">
        <v>263</v>
      </c>
      <c r="G42" s="77">
        <v>805194.37</v>
      </c>
      <c r="H42" s="77">
        <v>-11.0139</v>
      </c>
      <c r="I42" s="77">
        <v>-88.683302717429996</v>
      </c>
      <c r="J42" s="78">
        <v>0.1171</v>
      </c>
      <c r="K42" s="78">
        <v>-2.9999999999999997E-4</v>
      </c>
    </row>
    <row r="43" spans="2:11">
      <c r="B43" t="s">
        <v>1483</v>
      </c>
      <c r="C43" t="s">
        <v>1484</v>
      </c>
      <c r="D43" t="s">
        <v>123</v>
      </c>
      <c r="E43" t="s">
        <v>102</v>
      </c>
      <c r="F43" t="s">
        <v>277</v>
      </c>
      <c r="G43" s="77">
        <v>146396.79999999999</v>
      </c>
      <c r="H43" s="77">
        <v>0.90849999999999997</v>
      </c>
      <c r="I43" s="77">
        <v>1.330014928</v>
      </c>
      <c r="J43" s="78">
        <v>-1.8E-3</v>
      </c>
      <c r="K43" s="78">
        <v>0</v>
      </c>
    </row>
    <row r="44" spans="2:11">
      <c r="B44" t="s">
        <v>1483</v>
      </c>
      <c r="C44" t="s">
        <v>1485</v>
      </c>
      <c r="D44" t="s">
        <v>123</v>
      </c>
      <c r="E44" t="s">
        <v>102</v>
      </c>
      <c r="F44" t="s">
        <v>277</v>
      </c>
      <c r="G44" s="77">
        <v>146432.17000000001</v>
      </c>
      <c r="H44" s="77">
        <v>0.93240000000000001</v>
      </c>
      <c r="I44" s="77">
        <v>1.3653335530799999</v>
      </c>
      <c r="J44" s="78">
        <v>-1.8E-3</v>
      </c>
      <c r="K44" s="78">
        <v>0</v>
      </c>
    </row>
    <row r="45" spans="2:11">
      <c r="B45" t="s">
        <v>1486</v>
      </c>
      <c r="C45" t="s">
        <v>1487</v>
      </c>
      <c r="D45" t="s">
        <v>123</v>
      </c>
      <c r="E45" t="s">
        <v>102</v>
      </c>
      <c r="F45" t="s">
        <v>274</v>
      </c>
      <c r="G45" s="77">
        <v>256876.15</v>
      </c>
      <c r="H45" s="77">
        <v>-0.86599999999999999</v>
      </c>
      <c r="I45" s="77">
        <v>-2.2245474590000001</v>
      </c>
      <c r="J45" s="78">
        <v>2.8999999999999998E-3</v>
      </c>
      <c r="K45" s="78">
        <v>0</v>
      </c>
    </row>
    <row r="46" spans="2:11">
      <c r="B46" t="s">
        <v>1488</v>
      </c>
      <c r="C46" t="s">
        <v>1489</v>
      </c>
      <c r="D46" t="s">
        <v>123</v>
      </c>
      <c r="E46" t="s">
        <v>102</v>
      </c>
      <c r="F46" t="s">
        <v>274</v>
      </c>
      <c r="G46" s="77">
        <v>39095.199999999997</v>
      </c>
      <c r="H46" s="77">
        <v>0.5927</v>
      </c>
      <c r="I46" s="77">
        <v>0.23171725039999999</v>
      </c>
      <c r="J46" s="78">
        <v>-2.9999999999999997E-4</v>
      </c>
      <c r="K46" s="78">
        <v>0</v>
      </c>
    </row>
    <row r="47" spans="2:11">
      <c r="B47" t="s">
        <v>1490</v>
      </c>
      <c r="C47" t="s">
        <v>1491</v>
      </c>
      <c r="D47" t="s">
        <v>123</v>
      </c>
      <c r="E47" t="s">
        <v>102</v>
      </c>
      <c r="F47" t="s">
        <v>269</v>
      </c>
      <c r="G47" s="77">
        <v>212980.28</v>
      </c>
      <c r="H47" s="77">
        <v>-1.5904</v>
      </c>
      <c r="I47" s="77">
        <v>-3.3872383731200002</v>
      </c>
      <c r="J47" s="78">
        <v>4.4999999999999997E-3</v>
      </c>
      <c r="K47" s="78">
        <v>0</v>
      </c>
    </row>
    <row r="48" spans="2:11">
      <c r="B48" t="s">
        <v>1490</v>
      </c>
      <c r="C48" t="s">
        <v>1492</v>
      </c>
      <c r="D48" t="s">
        <v>123</v>
      </c>
      <c r="E48" t="s">
        <v>102</v>
      </c>
      <c r="F48" t="s">
        <v>269</v>
      </c>
      <c r="G48" s="77">
        <v>305652.01</v>
      </c>
      <c r="H48" s="77">
        <v>-1.464</v>
      </c>
      <c r="I48" s="77">
        <v>-4.4747454264000002</v>
      </c>
      <c r="J48" s="78">
        <v>5.8999999999999999E-3</v>
      </c>
      <c r="K48" s="78">
        <v>0</v>
      </c>
    </row>
    <row r="49" spans="2:11">
      <c r="B49" t="s">
        <v>1493</v>
      </c>
      <c r="C49" t="s">
        <v>1494</v>
      </c>
      <c r="D49" t="s">
        <v>123</v>
      </c>
      <c r="E49" t="s">
        <v>102</v>
      </c>
      <c r="F49" t="s">
        <v>269</v>
      </c>
      <c r="G49" s="77">
        <v>281096.64</v>
      </c>
      <c r="H49" s="77">
        <v>-2.6246999999999998</v>
      </c>
      <c r="I49" s="77">
        <v>-7.3779435100799997</v>
      </c>
      <c r="J49" s="78">
        <v>9.7000000000000003E-3</v>
      </c>
      <c r="K49" s="78">
        <v>0</v>
      </c>
    </row>
    <row r="50" spans="2:11">
      <c r="B50" t="s">
        <v>1493</v>
      </c>
      <c r="C50" t="s">
        <v>1495</v>
      </c>
      <c r="D50" t="s">
        <v>123</v>
      </c>
      <c r="E50" t="s">
        <v>102</v>
      </c>
      <c r="F50" t="s">
        <v>269</v>
      </c>
      <c r="G50" s="77">
        <v>401553.39</v>
      </c>
      <c r="H50" s="77">
        <v>-2.9180999999999999</v>
      </c>
      <c r="I50" s="77">
        <v>-11.71772947359</v>
      </c>
      <c r="J50" s="78">
        <v>1.55E-2</v>
      </c>
      <c r="K50" s="78">
        <v>0</v>
      </c>
    </row>
    <row r="51" spans="2:11">
      <c r="B51" t="s">
        <v>1496</v>
      </c>
      <c r="C51" t="s">
        <v>1497</v>
      </c>
      <c r="D51" t="s">
        <v>123</v>
      </c>
      <c r="E51" t="s">
        <v>102</v>
      </c>
      <c r="F51" t="s">
        <v>269</v>
      </c>
      <c r="G51" s="77">
        <v>244178.09</v>
      </c>
      <c r="H51" s="77">
        <v>-3.3679000000000001</v>
      </c>
      <c r="I51" s="77">
        <v>-8.22367389311</v>
      </c>
      <c r="J51" s="78">
        <v>1.09E-2</v>
      </c>
      <c r="K51" s="78">
        <v>0</v>
      </c>
    </row>
    <row r="52" spans="2:11">
      <c r="B52" t="s">
        <v>1498</v>
      </c>
      <c r="C52" t="s">
        <v>1499</v>
      </c>
      <c r="D52" t="s">
        <v>123</v>
      </c>
      <c r="E52" t="s">
        <v>102</v>
      </c>
      <c r="F52" t="s">
        <v>277</v>
      </c>
      <c r="G52" s="77">
        <v>335816.11</v>
      </c>
      <c r="H52" s="77">
        <v>-3.2389000000000001</v>
      </c>
      <c r="I52" s="77">
        <v>-10.876747986790001</v>
      </c>
      <c r="J52" s="78">
        <v>1.44E-2</v>
      </c>
      <c r="K52" s="78">
        <v>0</v>
      </c>
    </row>
    <row r="53" spans="2:11">
      <c r="B53" t="s">
        <v>1500</v>
      </c>
      <c r="C53" t="s">
        <v>1501</v>
      </c>
      <c r="D53" t="s">
        <v>123</v>
      </c>
      <c r="E53" t="s">
        <v>102</v>
      </c>
      <c r="F53" t="s">
        <v>269</v>
      </c>
      <c r="G53" s="77">
        <v>106622.79</v>
      </c>
      <c r="H53" s="77">
        <v>-1.4477</v>
      </c>
      <c r="I53" s="77">
        <v>-1.5435781308300001</v>
      </c>
      <c r="J53" s="78">
        <v>2E-3</v>
      </c>
      <c r="K53" s="78">
        <v>0</v>
      </c>
    </row>
    <row r="54" spans="2:11">
      <c r="B54" t="s">
        <v>1500</v>
      </c>
      <c r="C54" t="s">
        <v>1502</v>
      </c>
      <c r="D54" t="s">
        <v>123</v>
      </c>
      <c r="E54" t="s">
        <v>102</v>
      </c>
      <c r="F54" t="s">
        <v>269</v>
      </c>
      <c r="G54" s="77">
        <v>84860.53</v>
      </c>
      <c r="H54" s="77">
        <v>-1.4473</v>
      </c>
      <c r="I54" s="77">
        <v>-1.22818645069</v>
      </c>
      <c r="J54" s="78">
        <v>1.6000000000000001E-3</v>
      </c>
      <c r="K54" s="78">
        <v>0</v>
      </c>
    </row>
    <row r="55" spans="2:11">
      <c r="B55" t="s">
        <v>1503</v>
      </c>
      <c r="C55" t="s">
        <v>1504</v>
      </c>
      <c r="D55" t="s">
        <v>123</v>
      </c>
      <c r="E55" t="s">
        <v>102</v>
      </c>
      <c r="F55" t="s">
        <v>277</v>
      </c>
      <c r="G55" s="77">
        <v>70572.87</v>
      </c>
      <c r="H55" s="77">
        <v>-2.7641</v>
      </c>
      <c r="I55" s="77">
        <v>-1.9507046996699999</v>
      </c>
      <c r="J55" s="78">
        <v>2.5999999999999999E-3</v>
      </c>
      <c r="K55" s="78">
        <v>0</v>
      </c>
    </row>
    <row r="56" spans="2:11">
      <c r="B56" t="s">
        <v>1505</v>
      </c>
      <c r="C56" t="s">
        <v>1506</v>
      </c>
      <c r="D56" t="s">
        <v>123</v>
      </c>
      <c r="E56" t="s">
        <v>102</v>
      </c>
      <c r="F56" t="s">
        <v>266</v>
      </c>
      <c r="G56" s="77">
        <v>333428.37</v>
      </c>
      <c r="H56" s="77">
        <v>-8.2997999999999994</v>
      </c>
      <c r="I56" s="77">
        <v>-27.673887853259998</v>
      </c>
      <c r="J56" s="78">
        <v>3.6499999999999998E-2</v>
      </c>
      <c r="K56" s="78">
        <v>-1E-4</v>
      </c>
    </row>
    <row r="57" spans="2:11">
      <c r="B57" t="s">
        <v>1505</v>
      </c>
      <c r="C57" t="s">
        <v>1507</v>
      </c>
      <c r="D57" t="s">
        <v>123</v>
      </c>
      <c r="E57" t="s">
        <v>102</v>
      </c>
      <c r="F57" t="s">
        <v>266</v>
      </c>
      <c r="G57" s="77">
        <v>280055.07</v>
      </c>
      <c r="H57" s="77">
        <v>-8.3094000000000001</v>
      </c>
      <c r="I57" s="77">
        <v>-23.270895986580001</v>
      </c>
      <c r="J57" s="78">
        <v>3.0700000000000002E-2</v>
      </c>
      <c r="K57" s="78">
        <v>-1E-4</v>
      </c>
    </row>
    <row r="58" spans="2:11">
      <c r="B58" t="s">
        <v>1508</v>
      </c>
      <c r="C58" t="s">
        <v>1509</v>
      </c>
      <c r="D58" t="s">
        <v>123</v>
      </c>
      <c r="E58" t="s">
        <v>102</v>
      </c>
      <c r="F58" t="s">
        <v>277</v>
      </c>
      <c r="G58" s="77">
        <v>381238.94</v>
      </c>
      <c r="H58" s="77">
        <v>-2.1956000000000002</v>
      </c>
      <c r="I58" s="77">
        <v>-8.3704821666400004</v>
      </c>
      <c r="J58" s="78">
        <v>1.11E-2</v>
      </c>
      <c r="K58" s="78">
        <v>0</v>
      </c>
    </row>
    <row r="59" spans="2:11">
      <c r="B59" t="s">
        <v>1510</v>
      </c>
      <c r="C59" t="s">
        <v>1511</v>
      </c>
      <c r="D59" t="s">
        <v>123</v>
      </c>
      <c r="E59" t="s">
        <v>102</v>
      </c>
      <c r="F59" t="s">
        <v>266</v>
      </c>
      <c r="G59" s="77">
        <v>66306.39</v>
      </c>
      <c r="H59" s="77">
        <v>-8.9138999999999999</v>
      </c>
      <c r="I59" s="77">
        <v>-5.9104852982100002</v>
      </c>
      <c r="J59" s="78">
        <v>7.7999999999999996E-3</v>
      </c>
      <c r="K59" s="78">
        <v>0</v>
      </c>
    </row>
    <row r="60" spans="2:11">
      <c r="B60" t="s">
        <v>1510</v>
      </c>
      <c r="C60" t="s">
        <v>1512</v>
      </c>
      <c r="D60" t="s">
        <v>123</v>
      </c>
      <c r="E60" t="s">
        <v>102</v>
      </c>
      <c r="F60" t="s">
        <v>266</v>
      </c>
      <c r="G60" s="77">
        <v>667269.43999999994</v>
      </c>
      <c r="H60" s="77">
        <v>-8.2273999999999994</v>
      </c>
      <c r="I60" s="77">
        <v>-54.898925906560002</v>
      </c>
      <c r="J60" s="78">
        <v>7.2499999999999995E-2</v>
      </c>
      <c r="K60" s="78">
        <v>-2.0000000000000001E-4</v>
      </c>
    </row>
    <row r="61" spans="2:11">
      <c r="B61" t="s">
        <v>1513</v>
      </c>
      <c r="C61" t="s">
        <v>1514</v>
      </c>
      <c r="D61" t="s">
        <v>123</v>
      </c>
      <c r="E61" t="s">
        <v>102</v>
      </c>
      <c r="F61" t="s">
        <v>256</v>
      </c>
      <c r="G61" s="77">
        <v>286867.09999999998</v>
      </c>
      <c r="H61" s="77">
        <v>-3.0303</v>
      </c>
      <c r="I61" s="77">
        <v>-8.6929337313000001</v>
      </c>
      <c r="J61" s="78">
        <v>1.15E-2</v>
      </c>
      <c r="K61" s="78">
        <v>0</v>
      </c>
    </row>
    <row r="62" spans="2:11">
      <c r="B62" t="s">
        <v>1513</v>
      </c>
      <c r="C62" t="s">
        <v>1515</v>
      </c>
      <c r="D62" t="s">
        <v>123</v>
      </c>
      <c r="E62" t="s">
        <v>102</v>
      </c>
      <c r="F62" t="s">
        <v>256</v>
      </c>
      <c r="G62" s="77">
        <v>208620.37</v>
      </c>
      <c r="H62" s="77">
        <v>-3.1316999999999999</v>
      </c>
      <c r="I62" s="77">
        <v>-6.5333641272899996</v>
      </c>
      <c r="J62" s="78">
        <v>8.6E-3</v>
      </c>
      <c r="K62" s="78">
        <v>0</v>
      </c>
    </row>
    <row r="63" spans="2:11">
      <c r="B63" t="s">
        <v>1516</v>
      </c>
      <c r="C63" t="s">
        <v>1517</v>
      </c>
      <c r="D63" t="s">
        <v>123</v>
      </c>
      <c r="E63" t="s">
        <v>102</v>
      </c>
      <c r="F63" t="s">
        <v>266</v>
      </c>
      <c r="G63" s="77">
        <v>576743.36</v>
      </c>
      <c r="H63" s="77">
        <v>-7.0465</v>
      </c>
      <c r="I63" s="77">
        <v>-40.6402208624</v>
      </c>
      <c r="J63" s="78">
        <v>5.3699999999999998E-2</v>
      </c>
      <c r="K63" s="78">
        <v>-1E-4</v>
      </c>
    </row>
    <row r="64" spans="2:11">
      <c r="B64" t="s">
        <v>1516</v>
      </c>
      <c r="C64" t="s">
        <v>1518</v>
      </c>
      <c r="D64" t="s">
        <v>123</v>
      </c>
      <c r="E64" t="s">
        <v>102</v>
      </c>
      <c r="F64" t="s">
        <v>266</v>
      </c>
      <c r="G64" s="77">
        <v>402600.71</v>
      </c>
      <c r="H64" s="77">
        <v>-7.0465</v>
      </c>
      <c r="I64" s="77">
        <v>-28.369259030150001</v>
      </c>
      <c r="J64" s="78">
        <v>3.7499999999999999E-2</v>
      </c>
      <c r="K64" s="78">
        <v>-1E-4</v>
      </c>
    </row>
    <row r="65" spans="2:11">
      <c r="B65" t="s">
        <v>1519</v>
      </c>
      <c r="C65" t="s">
        <v>1520</v>
      </c>
      <c r="D65" t="s">
        <v>123</v>
      </c>
      <c r="E65" t="s">
        <v>102</v>
      </c>
      <c r="F65" t="s">
        <v>274</v>
      </c>
      <c r="G65" s="77">
        <v>291386.51</v>
      </c>
      <c r="H65" s="77">
        <v>0.4703</v>
      </c>
      <c r="I65" s="77">
        <v>1.37039075653</v>
      </c>
      <c r="J65" s="78">
        <v>-1.8E-3</v>
      </c>
      <c r="K65" s="78">
        <v>0</v>
      </c>
    </row>
    <row r="66" spans="2:11">
      <c r="B66" t="s">
        <v>1519</v>
      </c>
      <c r="C66" t="s">
        <v>1521</v>
      </c>
      <c r="D66" t="s">
        <v>123</v>
      </c>
      <c r="E66" t="s">
        <v>102</v>
      </c>
      <c r="F66" t="s">
        <v>274</v>
      </c>
      <c r="G66" s="77">
        <v>385670.5</v>
      </c>
      <c r="H66" s="77">
        <v>0.36280000000000001</v>
      </c>
      <c r="I66" s="77">
        <v>1.3992125740000001</v>
      </c>
      <c r="J66" s="78">
        <v>-1.8E-3</v>
      </c>
      <c r="K66" s="78">
        <v>0</v>
      </c>
    </row>
    <row r="67" spans="2:11">
      <c r="B67" t="s">
        <v>1522</v>
      </c>
      <c r="C67" t="s">
        <v>1523</v>
      </c>
      <c r="D67" t="s">
        <v>123</v>
      </c>
      <c r="E67" t="s">
        <v>102</v>
      </c>
      <c r="F67" t="s">
        <v>266</v>
      </c>
      <c r="G67" s="77">
        <v>134585.85</v>
      </c>
      <c r="H67" s="77">
        <v>-7.2849000000000004</v>
      </c>
      <c r="I67" s="77">
        <v>-9.8044445866499998</v>
      </c>
      <c r="J67" s="78">
        <v>1.29E-2</v>
      </c>
      <c r="K67" s="78">
        <v>0</v>
      </c>
    </row>
    <row r="68" spans="2:11">
      <c r="B68" t="s">
        <v>1522</v>
      </c>
      <c r="C68" t="s">
        <v>1524</v>
      </c>
      <c r="D68" t="s">
        <v>123</v>
      </c>
      <c r="E68" t="s">
        <v>102</v>
      </c>
      <c r="F68" t="s">
        <v>266</v>
      </c>
      <c r="G68" s="77">
        <v>134629.09</v>
      </c>
      <c r="H68" s="77">
        <v>-7.2504999999999997</v>
      </c>
      <c r="I68" s="77">
        <v>-9.7612821704500004</v>
      </c>
      <c r="J68" s="78">
        <v>1.29E-2</v>
      </c>
      <c r="K68" s="78">
        <v>0</v>
      </c>
    </row>
    <row r="69" spans="2:11">
      <c r="B69" t="s">
        <v>1522</v>
      </c>
      <c r="C69" t="s">
        <v>1525</v>
      </c>
      <c r="D69" t="s">
        <v>123</v>
      </c>
      <c r="E69" t="s">
        <v>102</v>
      </c>
      <c r="F69" t="s">
        <v>266</v>
      </c>
      <c r="G69" s="77">
        <v>403993.38</v>
      </c>
      <c r="H69" s="77">
        <v>-7.2222999999999997</v>
      </c>
      <c r="I69" s="77">
        <v>-29.177613883740001</v>
      </c>
      <c r="J69" s="78">
        <v>3.85E-2</v>
      </c>
      <c r="K69" s="78">
        <v>-1E-4</v>
      </c>
    </row>
    <row r="70" spans="2:11">
      <c r="B70" t="s">
        <v>1522</v>
      </c>
      <c r="C70" t="s">
        <v>1526</v>
      </c>
      <c r="D70" t="s">
        <v>123</v>
      </c>
      <c r="E70" t="s">
        <v>102</v>
      </c>
      <c r="F70" t="s">
        <v>266</v>
      </c>
      <c r="G70" s="77">
        <v>713634.14</v>
      </c>
      <c r="H70" s="77">
        <v>-7.2881</v>
      </c>
      <c r="I70" s="77">
        <v>-52.010369757340001</v>
      </c>
      <c r="J70" s="78">
        <v>6.8699999999999997E-2</v>
      </c>
      <c r="K70" s="78">
        <v>-2.0000000000000001E-4</v>
      </c>
    </row>
    <row r="71" spans="2:11">
      <c r="B71" t="s">
        <v>1522</v>
      </c>
      <c r="C71" t="s">
        <v>1527</v>
      </c>
      <c r="D71" t="s">
        <v>123</v>
      </c>
      <c r="E71" t="s">
        <v>102</v>
      </c>
      <c r="F71" t="s">
        <v>266</v>
      </c>
      <c r="G71" s="77">
        <v>353483.43</v>
      </c>
      <c r="H71" s="77">
        <v>-7.2849000000000004</v>
      </c>
      <c r="I71" s="77">
        <v>-25.750914392070001</v>
      </c>
      <c r="J71" s="78">
        <v>3.4000000000000002E-2</v>
      </c>
      <c r="K71" s="78">
        <v>-1E-4</v>
      </c>
    </row>
    <row r="72" spans="2:11">
      <c r="B72" t="s">
        <v>1528</v>
      </c>
      <c r="C72" t="s">
        <v>1529</v>
      </c>
      <c r="D72" t="s">
        <v>123</v>
      </c>
      <c r="E72" t="s">
        <v>102</v>
      </c>
      <c r="F72" t="s">
        <v>266</v>
      </c>
      <c r="G72" s="77">
        <v>137172.07999999999</v>
      </c>
      <c r="H72" s="77">
        <v>-5.2568999999999999</v>
      </c>
      <c r="I72" s="77">
        <v>-7.21099907352</v>
      </c>
      <c r="J72" s="78">
        <v>9.4999999999999998E-3</v>
      </c>
      <c r="K72" s="78">
        <v>0</v>
      </c>
    </row>
    <row r="73" spans="2:11">
      <c r="B73" t="s">
        <v>1528</v>
      </c>
      <c r="C73" t="s">
        <v>1530</v>
      </c>
      <c r="D73" t="s">
        <v>123</v>
      </c>
      <c r="E73" t="s">
        <v>102</v>
      </c>
      <c r="F73" t="s">
        <v>266</v>
      </c>
      <c r="G73" s="77">
        <v>239913.57</v>
      </c>
      <c r="H73" s="77">
        <v>-5.3173000000000004</v>
      </c>
      <c r="I73" s="77">
        <v>-12.756924257610001</v>
      </c>
      <c r="J73" s="78">
        <v>1.6799999999999999E-2</v>
      </c>
      <c r="K73" s="78">
        <v>0</v>
      </c>
    </row>
    <row r="74" spans="2:11">
      <c r="B74" t="s">
        <v>1528</v>
      </c>
      <c r="C74" t="s">
        <v>1531</v>
      </c>
      <c r="D74" t="s">
        <v>123</v>
      </c>
      <c r="E74" t="s">
        <v>102</v>
      </c>
      <c r="F74" t="s">
        <v>269</v>
      </c>
      <c r="G74" s="77">
        <v>35324.76</v>
      </c>
      <c r="H74" s="77">
        <v>-2.1827000000000001</v>
      </c>
      <c r="I74" s="77">
        <v>-0.77103353651999995</v>
      </c>
      <c r="J74" s="78">
        <v>1E-3</v>
      </c>
      <c r="K74" s="78">
        <v>0</v>
      </c>
    </row>
    <row r="75" spans="2:11">
      <c r="B75" t="s">
        <v>1528</v>
      </c>
      <c r="C75" t="s">
        <v>1532</v>
      </c>
      <c r="D75" t="s">
        <v>123</v>
      </c>
      <c r="E75" t="s">
        <v>102</v>
      </c>
      <c r="F75" t="s">
        <v>269</v>
      </c>
      <c r="G75" s="77">
        <v>212007.5</v>
      </c>
      <c r="H75" s="77">
        <v>-2.1543000000000001</v>
      </c>
      <c r="I75" s="77">
        <v>-4.5672775725000001</v>
      </c>
      <c r="J75" s="78">
        <v>6.0000000000000001E-3</v>
      </c>
      <c r="K75" s="78">
        <v>0</v>
      </c>
    </row>
    <row r="76" spans="2:11">
      <c r="B76" t="s">
        <v>1533</v>
      </c>
      <c r="C76" t="s">
        <v>1534</v>
      </c>
      <c r="D76" t="s">
        <v>123</v>
      </c>
      <c r="E76" t="s">
        <v>102</v>
      </c>
      <c r="F76" t="s">
        <v>256</v>
      </c>
      <c r="G76" s="77">
        <v>305567.51</v>
      </c>
      <c r="H76" s="77">
        <v>-1.4081999999999999</v>
      </c>
      <c r="I76" s="77">
        <v>-4.30300167582</v>
      </c>
      <c r="J76" s="78">
        <v>5.7000000000000002E-3</v>
      </c>
      <c r="K76" s="78">
        <v>0</v>
      </c>
    </row>
    <row r="77" spans="2:11">
      <c r="B77" t="s">
        <v>1533</v>
      </c>
      <c r="C77" t="s">
        <v>1535</v>
      </c>
      <c r="D77" t="s">
        <v>123</v>
      </c>
      <c r="E77" t="s">
        <v>102</v>
      </c>
      <c r="F77" t="s">
        <v>256</v>
      </c>
      <c r="G77" s="77">
        <v>125604.83</v>
      </c>
      <c r="H77" s="77">
        <v>-1.4081999999999999</v>
      </c>
      <c r="I77" s="77">
        <v>-1.7687672160600001</v>
      </c>
      <c r="J77" s="78">
        <v>2.3E-3</v>
      </c>
      <c r="K77" s="78">
        <v>0</v>
      </c>
    </row>
    <row r="78" spans="2:11">
      <c r="B78" t="s">
        <v>1533</v>
      </c>
      <c r="C78" t="s">
        <v>1536</v>
      </c>
      <c r="D78" t="s">
        <v>123</v>
      </c>
      <c r="E78" t="s">
        <v>102</v>
      </c>
      <c r="F78" t="s">
        <v>256</v>
      </c>
      <c r="G78" s="77">
        <v>169674.15</v>
      </c>
      <c r="H78" s="77">
        <v>-1.4077</v>
      </c>
      <c r="I78" s="77">
        <v>-2.3885030095499999</v>
      </c>
      <c r="J78" s="78">
        <v>3.2000000000000002E-3</v>
      </c>
      <c r="K78" s="78">
        <v>0</v>
      </c>
    </row>
    <row r="79" spans="2:11">
      <c r="B79" t="s">
        <v>1537</v>
      </c>
      <c r="C79" t="s">
        <v>1538</v>
      </c>
      <c r="D79" t="s">
        <v>123</v>
      </c>
      <c r="E79" t="s">
        <v>102</v>
      </c>
      <c r="F79" t="s">
        <v>256</v>
      </c>
      <c r="G79" s="77">
        <v>142281.64000000001</v>
      </c>
      <c r="H79" s="77">
        <v>-1.2894000000000001</v>
      </c>
      <c r="I79" s="77">
        <v>-1.8345794661599999</v>
      </c>
      <c r="J79" s="78">
        <v>2.3999999999999998E-3</v>
      </c>
      <c r="K79" s="78">
        <v>0</v>
      </c>
    </row>
    <row r="80" spans="2:11">
      <c r="B80" t="s">
        <v>1537</v>
      </c>
      <c r="C80" t="s">
        <v>1539</v>
      </c>
      <c r="D80" t="s">
        <v>123</v>
      </c>
      <c r="E80" t="s">
        <v>102</v>
      </c>
      <c r="F80" t="s">
        <v>256</v>
      </c>
      <c r="G80" s="77">
        <v>177852.05</v>
      </c>
      <c r="H80" s="77">
        <v>-1.2894000000000001</v>
      </c>
      <c r="I80" s="77">
        <v>-2.2932243326999999</v>
      </c>
      <c r="J80" s="78">
        <v>3.0000000000000001E-3</v>
      </c>
      <c r="K80" s="78">
        <v>0</v>
      </c>
    </row>
    <row r="81" spans="2:11">
      <c r="B81" t="s">
        <v>1540</v>
      </c>
      <c r="C81" t="s">
        <v>1541</v>
      </c>
      <c r="D81" t="s">
        <v>123</v>
      </c>
      <c r="E81" t="s">
        <v>102</v>
      </c>
      <c r="F81" t="s">
        <v>274</v>
      </c>
      <c r="G81" s="77">
        <v>356686.7</v>
      </c>
      <c r="H81" s="77">
        <v>-1.0037</v>
      </c>
      <c r="I81" s="77">
        <v>-3.5800644079000001</v>
      </c>
      <c r="J81" s="78">
        <v>4.7000000000000002E-3</v>
      </c>
      <c r="K81" s="78">
        <v>0</v>
      </c>
    </row>
    <row r="82" spans="2:11">
      <c r="B82" t="s">
        <v>1540</v>
      </c>
      <c r="C82" t="s">
        <v>1542</v>
      </c>
      <c r="D82" t="s">
        <v>123</v>
      </c>
      <c r="E82" t="s">
        <v>102</v>
      </c>
      <c r="F82" t="s">
        <v>274</v>
      </c>
      <c r="G82" s="77">
        <v>320133.69</v>
      </c>
      <c r="H82" s="77">
        <v>-1.2827</v>
      </c>
      <c r="I82" s="77">
        <v>-4.10635484163</v>
      </c>
      <c r="J82" s="78">
        <v>5.4000000000000003E-3</v>
      </c>
      <c r="K82" s="78">
        <v>0</v>
      </c>
    </row>
    <row r="83" spans="2:11">
      <c r="B83" t="s">
        <v>1540</v>
      </c>
      <c r="C83" t="s">
        <v>1543</v>
      </c>
      <c r="D83" t="s">
        <v>123</v>
      </c>
      <c r="E83" t="s">
        <v>102</v>
      </c>
      <c r="F83" t="s">
        <v>277</v>
      </c>
      <c r="G83" s="77">
        <v>224689.21</v>
      </c>
      <c r="H83" s="77">
        <v>-3.3673999999999999</v>
      </c>
      <c r="I83" s="77">
        <v>-7.5661844575400004</v>
      </c>
      <c r="J83" s="78">
        <v>0.01</v>
      </c>
      <c r="K83" s="78">
        <v>0</v>
      </c>
    </row>
    <row r="84" spans="2:11">
      <c r="B84" t="s">
        <v>1544</v>
      </c>
      <c r="C84" t="s">
        <v>1545</v>
      </c>
      <c r="D84" t="s">
        <v>123</v>
      </c>
      <c r="E84" t="s">
        <v>106</v>
      </c>
      <c r="F84" t="s">
        <v>1546</v>
      </c>
      <c r="G84" s="77">
        <v>-1150000</v>
      </c>
      <c r="H84" s="77">
        <v>4.5139925349121564</v>
      </c>
      <c r="I84" s="77">
        <v>-51.910914151489798</v>
      </c>
      <c r="J84" s="78">
        <v>6.8599999999999994E-2</v>
      </c>
      <c r="K84" s="78">
        <v>-2.0000000000000001E-4</v>
      </c>
    </row>
    <row r="85" spans="2:11">
      <c r="B85" t="s">
        <v>1547</v>
      </c>
      <c r="C85" t="s">
        <v>1548</v>
      </c>
      <c r="D85" t="s">
        <v>123</v>
      </c>
      <c r="E85" t="s">
        <v>106</v>
      </c>
      <c r="F85" t="s">
        <v>1549</v>
      </c>
      <c r="G85" s="77">
        <v>-400000</v>
      </c>
      <c r="H85" s="77">
        <v>6.0933833333333247</v>
      </c>
      <c r="I85" s="77">
        <v>-24.373533333333299</v>
      </c>
      <c r="J85" s="78">
        <v>3.2199999999999999E-2</v>
      </c>
      <c r="K85" s="78">
        <v>-1E-4</v>
      </c>
    </row>
    <row r="86" spans="2:11">
      <c r="B86" s="79" t="s">
        <v>1439</v>
      </c>
      <c r="C86" s="16"/>
      <c r="D86" s="16"/>
      <c r="G86" s="81">
        <v>258066.61</v>
      </c>
      <c r="I86" s="81">
        <v>-77.184928894950744</v>
      </c>
      <c r="J86" s="80">
        <v>0.1019</v>
      </c>
      <c r="K86" s="80">
        <v>-2.9999999999999997E-4</v>
      </c>
    </row>
    <row r="87" spans="2:11">
      <c r="B87" t="s">
        <v>1550</v>
      </c>
      <c r="C87" t="s">
        <v>1551</v>
      </c>
      <c r="D87" t="s">
        <v>123</v>
      </c>
      <c r="E87" t="s">
        <v>106</v>
      </c>
      <c r="F87" t="s">
        <v>256</v>
      </c>
      <c r="G87" s="77">
        <v>86540.25</v>
      </c>
      <c r="H87" s="77">
        <v>0.59740000000000004</v>
      </c>
      <c r="I87" s="77">
        <v>1.9087324463219999</v>
      </c>
      <c r="J87" s="78">
        <v>-2.5000000000000001E-3</v>
      </c>
      <c r="K87" s="78">
        <v>0</v>
      </c>
    </row>
    <row r="88" spans="2:11">
      <c r="B88" t="s">
        <v>1550</v>
      </c>
      <c r="C88" t="s">
        <v>1552</v>
      </c>
      <c r="D88" t="s">
        <v>123</v>
      </c>
      <c r="E88" t="s">
        <v>106</v>
      </c>
      <c r="F88" t="s">
        <v>256</v>
      </c>
      <c r="G88" s="77">
        <v>64919.93</v>
      </c>
      <c r="H88" s="77">
        <v>0.62</v>
      </c>
      <c r="I88" s="77">
        <v>1.4860431656719999</v>
      </c>
      <c r="J88" s="78">
        <v>-2E-3</v>
      </c>
      <c r="K88" s="78">
        <v>0</v>
      </c>
    </row>
    <row r="89" spans="2:11">
      <c r="B89" t="s">
        <v>1553</v>
      </c>
      <c r="C89" t="s">
        <v>1554</v>
      </c>
      <c r="D89" t="s">
        <v>123</v>
      </c>
      <c r="E89" t="s">
        <v>106</v>
      </c>
      <c r="F89" t="s">
        <v>277</v>
      </c>
      <c r="G89" s="77">
        <v>61316.9</v>
      </c>
      <c r="H89" s="77">
        <v>-2.2141000000000002</v>
      </c>
      <c r="I89" s="77">
        <v>-5.0123237468667998</v>
      </c>
      <c r="J89" s="78">
        <v>6.6E-3</v>
      </c>
      <c r="K89" s="78">
        <v>0</v>
      </c>
    </row>
    <row r="90" spans="2:11">
      <c r="B90" t="s">
        <v>1555</v>
      </c>
      <c r="C90" t="s">
        <v>1556</v>
      </c>
      <c r="D90" t="s">
        <v>123</v>
      </c>
      <c r="E90" t="s">
        <v>106</v>
      </c>
      <c r="F90" t="s">
        <v>277</v>
      </c>
      <c r="G90" s="77">
        <v>117878.88</v>
      </c>
      <c r="H90" s="77">
        <v>0.60580000000000001</v>
      </c>
      <c r="I90" s="77">
        <v>2.6364950616076799</v>
      </c>
      <c r="J90" s="78">
        <v>-3.5000000000000001E-3</v>
      </c>
      <c r="K90" s="78">
        <v>0</v>
      </c>
    </row>
    <row r="91" spans="2:11">
      <c r="B91" t="s">
        <v>1555</v>
      </c>
      <c r="C91" t="s">
        <v>1557</v>
      </c>
      <c r="D91" t="s">
        <v>123</v>
      </c>
      <c r="E91" t="s">
        <v>106</v>
      </c>
      <c r="F91" t="s">
        <v>277</v>
      </c>
      <c r="G91" s="77">
        <v>48805.79</v>
      </c>
      <c r="H91" s="77">
        <v>0.60540000000000005</v>
      </c>
      <c r="I91" s="77">
        <v>1.0908761728207199</v>
      </c>
      <c r="J91" s="78">
        <v>-1.4E-3</v>
      </c>
      <c r="K91" s="78">
        <v>0</v>
      </c>
    </row>
    <row r="92" spans="2:11">
      <c r="B92" t="s">
        <v>1558</v>
      </c>
      <c r="C92" t="s">
        <v>1559</v>
      </c>
      <c r="D92" t="s">
        <v>123</v>
      </c>
      <c r="E92" t="s">
        <v>106</v>
      </c>
      <c r="F92" t="s">
        <v>256</v>
      </c>
      <c r="G92" s="77">
        <v>53940.27</v>
      </c>
      <c r="H92" s="77">
        <v>0.1104</v>
      </c>
      <c r="I92" s="77">
        <v>0.21985881443135999</v>
      </c>
      <c r="J92" s="78">
        <v>-2.9999999999999997E-4</v>
      </c>
      <c r="K92" s="78">
        <v>0</v>
      </c>
    </row>
    <row r="93" spans="2:11">
      <c r="B93" t="s">
        <v>1560</v>
      </c>
      <c r="C93" t="s">
        <v>1561</v>
      </c>
      <c r="D93" t="s">
        <v>123</v>
      </c>
      <c r="E93" t="s">
        <v>106</v>
      </c>
      <c r="F93" t="s">
        <v>274</v>
      </c>
      <c r="G93" s="77">
        <v>205897.15</v>
      </c>
      <c r="H93" s="77">
        <v>0.54920000000000002</v>
      </c>
      <c r="I93" s="77">
        <v>4.1748661496775998</v>
      </c>
      <c r="J93" s="78">
        <v>-5.4999999999999997E-3</v>
      </c>
      <c r="K93" s="78">
        <v>0</v>
      </c>
    </row>
    <row r="94" spans="2:11">
      <c r="B94" t="s">
        <v>1560</v>
      </c>
      <c r="C94" t="s">
        <v>1562</v>
      </c>
      <c r="D94" t="s">
        <v>123</v>
      </c>
      <c r="E94" t="s">
        <v>106</v>
      </c>
      <c r="F94" t="s">
        <v>274</v>
      </c>
      <c r="G94" s="77">
        <v>3182.58</v>
      </c>
      <c r="H94" s="77">
        <v>0.54930000000000001</v>
      </c>
      <c r="I94" s="77">
        <v>6.4543218882480005E-2</v>
      </c>
      <c r="J94" s="78">
        <v>-1E-4</v>
      </c>
      <c r="K94" s="78">
        <v>0</v>
      </c>
    </row>
    <row r="95" spans="2:11">
      <c r="B95" t="s">
        <v>1563</v>
      </c>
      <c r="C95" t="s">
        <v>1564</v>
      </c>
      <c r="D95" t="s">
        <v>123</v>
      </c>
      <c r="E95" t="s">
        <v>106</v>
      </c>
      <c r="F95" t="s">
        <v>269</v>
      </c>
      <c r="G95" s="77">
        <v>26560.69</v>
      </c>
      <c r="H95" s="77">
        <v>-1.3237000000000001</v>
      </c>
      <c r="I95" s="77">
        <v>-1.2980475872327599</v>
      </c>
      <c r="J95" s="78">
        <v>1.6999999999999999E-3</v>
      </c>
      <c r="K95" s="78">
        <v>0</v>
      </c>
    </row>
    <row r="96" spans="2:11">
      <c r="B96" t="s">
        <v>1563</v>
      </c>
      <c r="C96" t="s">
        <v>1565</v>
      </c>
      <c r="D96" t="s">
        <v>123</v>
      </c>
      <c r="E96" t="s">
        <v>106</v>
      </c>
      <c r="F96" t="s">
        <v>269</v>
      </c>
      <c r="G96" s="77">
        <v>21234.16</v>
      </c>
      <c r="H96" s="77">
        <v>-1.3517999999999999</v>
      </c>
      <c r="I96" s="77">
        <v>-1.05976414005696</v>
      </c>
      <c r="J96" s="78">
        <v>1.4E-3</v>
      </c>
      <c r="K96" s="78">
        <v>0</v>
      </c>
    </row>
    <row r="97" spans="2:11">
      <c r="B97" t="s">
        <v>1566</v>
      </c>
      <c r="C97" t="s">
        <v>1567</v>
      </c>
      <c r="D97" t="s">
        <v>123</v>
      </c>
      <c r="E97" t="s">
        <v>106</v>
      </c>
      <c r="F97" t="s">
        <v>256</v>
      </c>
      <c r="G97" s="77">
        <v>52553.97</v>
      </c>
      <c r="H97" s="77">
        <v>1.1331</v>
      </c>
      <c r="I97" s="77">
        <v>2.1985455137864398</v>
      </c>
      <c r="J97" s="78">
        <v>-2.8999999999999998E-3</v>
      </c>
      <c r="K97" s="78">
        <v>0</v>
      </c>
    </row>
    <row r="98" spans="2:11">
      <c r="B98" t="s">
        <v>1566</v>
      </c>
      <c r="C98" t="s">
        <v>1568</v>
      </c>
      <c r="D98" t="s">
        <v>123</v>
      </c>
      <c r="E98" t="s">
        <v>106</v>
      </c>
      <c r="F98" t="s">
        <v>256</v>
      </c>
      <c r="G98" s="77">
        <v>34176.22</v>
      </c>
      <c r="H98" s="77">
        <v>1.1482000000000001</v>
      </c>
      <c r="I98" s="77">
        <v>1.4487827338836801</v>
      </c>
      <c r="J98" s="78">
        <v>-1.9E-3</v>
      </c>
      <c r="K98" s="78">
        <v>0</v>
      </c>
    </row>
    <row r="99" spans="2:11">
      <c r="B99" t="s">
        <v>1569</v>
      </c>
      <c r="C99" t="s">
        <v>1570</v>
      </c>
      <c r="D99" t="s">
        <v>123</v>
      </c>
      <c r="E99" t="s">
        <v>106</v>
      </c>
      <c r="F99" t="s">
        <v>269</v>
      </c>
      <c r="G99" s="77">
        <v>120453.32</v>
      </c>
      <c r="H99" s="77">
        <v>-2.0785</v>
      </c>
      <c r="I99" s="77">
        <v>-9.2433733698903993</v>
      </c>
      <c r="J99" s="78">
        <v>1.2200000000000001E-2</v>
      </c>
      <c r="K99" s="78">
        <v>0</v>
      </c>
    </row>
    <row r="100" spans="2:11">
      <c r="B100" t="s">
        <v>1571</v>
      </c>
      <c r="C100" t="s">
        <v>1572</v>
      </c>
      <c r="D100" t="s">
        <v>123</v>
      </c>
      <c r="E100" t="s">
        <v>106</v>
      </c>
      <c r="F100" t="s">
        <v>266</v>
      </c>
      <c r="G100" s="77">
        <v>8688.7199999999993</v>
      </c>
      <c r="H100" s="77">
        <v>-3.9828999999999999</v>
      </c>
      <c r="I100" s="77">
        <v>-1.2776647026249599</v>
      </c>
      <c r="J100" s="78">
        <v>1.6999999999999999E-3</v>
      </c>
      <c r="K100" s="78">
        <v>0</v>
      </c>
    </row>
    <row r="101" spans="2:11">
      <c r="B101" t="s">
        <v>1573</v>
      </c>
      <c r="C101" t="s">
        <v>1574</v>
      </c>
      <c r="D101" t="s">
        <v>123</v>
      </c>
      <c r="E101" t="s">
        <v>106</v>
      </c>
      <c r="F101" t="s">
        <v>256</v>
      </c>
      <c r="G101" s="77">
        <v>76785.27</v>
      </c>
      <c r="H101" s="77">
        <v>-1.6506000000000001</v>
      </c>
      <c r="I101" s="77">
        <v>-4.6793060251610399</v>
      </c>
      <c r="J101" s="78">
        <v>6.1999999999999998E-3</v>
      </c>
      <c r="K101" s="78">
        <v>0</v>
      </c>
    </row>
    <row r="102" spans="2:11">
      <c r="B102" t="s">
        <v>1575</v>
      </c>
      <c r="C102" t="s">
        <v>1576</v>
      </c>
      <c r="D102" t="s">
        <v>123</v>
      </c>
      <c r="E102" t="s">
        <v>113</v>
      </c>
      <c r="F102" t="s">
        <v>277</v>
      </c>
      <c r="G102" s="77">
        <v>31443.46</v>
      </c>
      <c r="H102" s="77">
        <v>2.0573000000000028</v>
      </c>
      <c r="I102" s="77">
        <v>3.0220587397629899</v>
      </c>
      <c r="J102" s="78">
        <v>-4.0000000000000001E-3</v>
      </c>
      <c r="K102" s="78">
        <v>0</v>
      </c>
    </row>
    <row r="103" spans="2:11">
      <c r="B103" t="s">
        <v>1577</v>
      </c>
      <c r="C103" t="s">
        <v>1578</v>
      </c>
      <c r="D103" t="s">
        <v>123</v>
      </c>
      <c r="E103" t="s">
        <v>110</v>
      </c>
      <c r="F103" t="s">
        <v>1579</v>
      </c>
      <c r="G103" s="77">
        <v>97400</v>
      </c>
      <c r="H103" s="77">
        <v>-1.6597762589993841</v>
      </c>
      <c r="I103" s="77">
        <v>-1.6166220762654</v>
      </c>
      <c r="J103" s="78">
        <v>2.0999999999999999E-3</v>
      </c>
      <c r="K103" s="78">
        <v>0</v>
      </c>
    </row>
    <row r="104" spans="2:11">
      <c r="B104" t="s">
        <v>1580</v>
      </c>
      <c r="C104" t="s">
        <v>1581</v>
      </c>
      <c r="D104" t="s">
        <v>123</v>
      </c>
      <c r="E104" t="s">
        <v>120</v>
      </c>
      <c r="F104" t="s">
        <v>1582</v>
      </c>
      <c r="G104" s="77">
        <v>-20000</v>
      </c>
      <c r="H104" s="77">
        <v>-13.4945</v>
      </c>
      <c r="I104" s="77">
        <v>2.6989000000000001</v>
      </c>
      <c r="J104" s="78">
        <v>-3.5999999999999999E-3</v>
      </c>
      <c r="K104" s="78">
        <v>0</v>
      </c>
    </row>
    <row r="105" spans="2:11">
      <c r="B105" t="s">
        <v>1583</v>
      </c>
      <c r="C105" t="s">
        <v>1584</v>
      </c>
      <c r="D105" t="s">
        <v>123</v>
      </c>
      <c r="E105" t="s">
        <v>110</v>
      </c>
      <c r="F105" t="s">
        <v>1585</v>
      </c>
      <c r="G105" s="77">
        <v>-97400</v>
      </c>
      <c r="H105" s="77">
        <v>10.455529600287372</v>
      </c>
      <c r="I105" s="77">
        <v>-10.183685830679901</v>
      </c>
      <c r="J105" s="78">
        <v>1.34E-2</v>
      </c>
      <c r="K105" s="78">
        <v>0</v>
      </c>
    </row>
    <row r="106" spans="2:11">
      <c r="B106" t="s">
        <v>1586</v>
      </c>
      <c r="C106" t="s">
        <v>1587</v>
      </c>
      <c r="D106" t="s">
        <v>123</v>
      </c>
      <c r="E106" t="s">
        <v>113</v>
      </c>
      <c r="F106" t="s">
        <v>1588</v>
      </c>
      <c r="G106" s="77">
        <v>-372500</v>
      </c>
      <c r="H106" s="77">
        <v>17.857022222222202</v>
      </c>
      <c r="I106" s="77">
        <v>-66.517407777777706</v>
      </c>
      <c r="J106" s="78">
        <v>8.7800000000000003E-2</v>
      </c>
      <c r="K106" s="78">
        <v>-2.0000000000000001E-4</v>
      </c>
    </row>
    <row r="107" spans="2:11">
      <c r="B107" t="s">
        <v>1589</v>
      </c>
      <c r="C107" t="s">
        <v>1590</v>
      </c>
      <c r="D107" t="s">
        <v>123</v>
      </c>
      <c r="E107" t="s">
        <v>106</v>
      </c>
      <c r="F107" t="s">
        <v>1591</v>
      </c>
      <c r="G107" s="77">
        <v>45089.05</v>
      </c>
      <c r="H107" s="77">
        <v>-1.4066828025612605</v>
      </c>
      <c r="I107" s="77">
        <v>-0.63425991218824795</v>
      </c>
      <c r="J107" s="78">
        <v>8.0000000000000004E-4</v>
      </c>
      <c r="K107" s="78">
        <v>0</v>
      </c>
    </row>
    <row r="108" spans="2:11">
      <c r="B108" t="s">
        <v>1592</v>
      </c>
      <c r="C108" t="s">
        <v>1593</v>
      </c>
      <c r="D108" t="s">
        <v>123</v>
      </c>
      <c r="E108" t="s">
        <v>120</v>
      </c>
      <c r="F108" t="s">
        <v>1582</v>
      </c>
      <c r="G108" s="77">
        <v>-150000</v>
      </c>
      <c r="H108" s="77">
        <v>-13.5867150063052</v>
      </c>
      <c r="I108" s="77">
        <v>20.380072509457801</v>
      </c>
      <c r="J108" s="78">
        <v>-2.69E-2</v>
      </c>
      <c r="K108" s="78">
        <v>1E-4</v>
      </c>
    </row>
    <row r="109" spans="2:11">
      <c r="B109" t="s">
        <v>1594</v>
      </c>
      <c r="C109" t="s">
        <v>1595</v>
      </c>
      <c r="D109" t="s">
        <v>123</v>
      </c>
      <c r="E109" t="s">
        <v>110</v>
      </c>
      <c r="F109" t="s">
        <v>1596</v>
      </c>
      <c r="G109" s="77">
        <v>-161500</v>
      </c>
      <c r="H109" s="77">
        <v>10.8</v>
      </c>
      <c r="I109" s="77">
        <v>-17.442</v>
      </c>
      <c r="J109" s="78">
        <v>2.3E-2</v>
      </c>
      <c r="K109" s="78">
        <v>-1E-4</v>
      </c>
    </row>
    <row r="110" spans="2:11">
      <c r="B110" t="s">
        <v>1597</v>
      </c>
      <c r="C110" t="s">
        <v>1598</v>
      </c>
      <c r="D110" t="s">
        <v>123</v>
      </c>
      <c r="E110" t="s">
        <v>110</v>
      </c>
      <c r="F110" t="s">
        <v>1579</v>
      </c>
      <c r="G110" s="77">
        <v>161500</v>
      </c>
      <c r="H110" s="77">
        <v>-0.77530861611506496</v>
      </c>
      <c r="I110" s="77">
        <v>-1.25212341502583</v>
      </c>
      <c r="J110" s="78">
        <v>1.6999999999999999E-3</v>
      </c>
      <c r="K110" s="78">
        <v>0</v>
      </c>
    </row>
    <row r="111" spans="2:11">
      <c r="B111" t="s">
        <v>1599</v>
      </c>
      <c r="C111" t="s">
        <v>1600</v>
      </c>
      <c r="D111" t="s">
        <v>123</v>
      </c>
      <c r="E111" t="s">
        <v>110</v>
      </c>
      <c r="F111" t="s">
        <v>1579</v>
      </c>
      <c r="G111" s="77">
        <v>-97400</v>
      </c>
      <c r="H111" s="77">
        <v>-0.63452884388980491</v>
      </c>
      <c r="I111" s="77">
        <v>0.61803109394866995</v>
      </c>
      <c r="J111" s="78">
        <v>-8.0000000000000004E-4</v>
      </c>
      <c r="K111" s="78">
        <v>0</v>
      </c>
    </row>
    <row r="112" spans="2:11">
      <c r="B112" t="s">
        <v>1601</v>
      </c>
      <c r="C112" t="s">
        <v>1602</v>
      </c>
      <c r="D112" t="s">
        <v>123</v>
      </c>
      <c r="E112" t="s">
        <v>110</v>
      </c>
      <c r="F112" t="s">
        <v>1579</v>
      </c>
      <c r="G112" s="77">
        <v>-161500</v>
      </c>
      <c r="H112" s="77">
        <v>-0.67111087836894112</v>
      </c>
      <c r="I112" s="77">
        <v>1.0838440685658399</v>
      </c>
      <c r="J112" s="78">
        <v>-1.4E-3</v>
      </c>
      <c r="K112" s="78">
        <v>0</v>
      </c>
    </row>
    <row r="113" spans="2:11">
      <c r="B113" s="79" t="s">
        <v>1332</v>
      </c>
      <c r="C113" s="16"/>
      <c r="D113" s="16"/>
      <c r="G113" s="81">
        <v>306750.90000000002</v>
      </c>
      <c r="I113" s="81">
        <v>1.1858989794000001</v>
      </c>
      <c r="J113" s="80">
        <v>-1.6000000000000001E-3</v>
      </c>
      <c r="K113" s="80">
        <v>0</v>
      </c>
    </row>
    <row r="114" spans="2:11">
      <c r="B114" t="s">
        <v>1603</v>
      </c>
      <c r="C114" t="s">
        <v>1604</v>
      </c>
      <c r="D114" t="s">
        <v>123</v>
      </c>
      <c r="E114" t="s">
        <v>102</v>
      </c>
      <c r="F114" t="s">
        <v>277</v>
      </c>
      <c r="G114" s="77">
        <v>306750.90000000002</v>
      </c>
      <c r="H114" s="77">
        <v>0.3866</v>
      </c>
      <c r="I114" s="77">
        <v>1.1858989794000001</v>
      </c>
      <c r="J114" s="78">
        <v>-1.6000000000000001E-3</v>
      </c>
      <c r="K114" s="78">
        <v>0</v>
      </c>
    </row>
    <row r="115" spans="2:11">
      <c r="B115" s="79" t="s">
        <v>923</v>
      </c>
      <c r="C115" s="16"/>
      <c r="D115" s="16"/>
      <c r="G115" s="81">
        <v>0</v>
      </c>
      <c r="I115" s="81">
        <v>0</v>
      </c>
      <c r="J115" s="80">
        <v>0</v>
      </c>
      <c r="K115" s="80">
        <v>0</v>
      </c>
    </row>
    <row r="116" spans="2:11">
      <c r="B116" t="s">
        <v>210</v>
      </c>
      <c r="C116" t="s">
        <v>210</v>
      </c>
      <c r="D116" t="s">
        <v>210</v>
      </c>
      <c r="E116" t="s">
        <v>210</v>
      </c>
      <c r="G116" s="77">
        <v>0</v>
      </c>
      <c r="H116" s="77">
        <v>0</v>
      </c>
      <c r="I116" s="77">
        <v>0</v>
      </c>
      <c r="J116" s="78">
        <v>0</v>
      </c>
      <c r="K116" s="78">
        <v>0</v>
      </c>
    </row>
    <row r="117" spans="2:11">
      <c r="B117" s="79" t="s">
        <v>224</v>
      </c>
      <c r="C117" s="16"/>
      <c r="D117" s="16"/>
      <c r="G117" s="81">
        <v>0</v>
      </c>
      <c r="I117" s="81">
        <v>0</v>
      </c>
      <c r="J117" s="80">
        <v>0</v>
      </c>
      <c r="K117" s="80">
        <v>0</v>
      </c>
    </row>
    <row r="118" spans="2:11">
      <c r="B118" s="79" t="s">
        <v>1330</v>
      </c>
      <c r="C118" s="16"/>
      <c r="D118" s="16"/>
      <c r="G118" s="81">
        <v>0</v>
      </c>
      <c r="I118" s="81">
        <v>0</v>
      </c>
      <c r="J118" s="80">
        <v>0</v>
      </c>
      <c r="K118" s="80">
        <v>0</v>
      </c>
    </row>
    <row r="119" spans="2:11">
      <c r="B119" t="s">
        <v>210</v>
      </c>
      <c r="C119" t="s">
        <v>210</v>
      </c>
      <c r="D119" t="s">
        <v>210</v>
      </c>
      <c r="E119" t="s">
        <v>210</v>
      </c>
      <c r="G119" s="77">
        <v>0</v>
      </c>
      <c r="H119" s="77">
        <v>0</v>
      </c>
      <c r="I119" s="77">
        <v>0</v>
      </c>
      <c r="J119" s="78">
        <v>0</v>
      </c>
      <c r="K119" s="78">
        <v>0</v>
      </c>
    </row>
    <row r="120" spans="2:11">
      <c r="B120" s="79" t="s">
        <v>1333</v>
      </c>
      <c r="C120" s="16"/>
      <c r="D120" s="16"/>
      <c r="G120" s="81">
        <v>0</v>
      </c>
      <c r="I120" s="81">
        <v>0</v>
      </c>
      <c r="J120" s="80">
        <v>0</v>
      </c>
      <c r="K120" s="80">
        <v>0</v>
      </c>
    </row>
    <row r="121" spans="2:11">
      <c r="B121" t="s">
        <v>210</v>
      </c>
      <c r="C121" t="s">
        <v>210</v>
      </c>
      <c r="D121" t="s">
        <v>210</v>
      </c>
      <c r="E121" t="s">
        <v>210</v>
      </c>
      <c r="G121" s="77">
        <v>0</v>
      </c>
      <c r="H121" s="77">
        <v>0</v>
      </c>
      <c r="I121" s="77">
        <v>0</v>
      </c>
      <c r="J121" s="78">
        <v>0</v>
      </c>
      <c r="K121" s="78">
        <v>0</v>
      </c>
    </row>
    <row r="122" spans="2:11">
      <c r="B122" s="79" t="s">
        <v>1332</v>
      </c>
      <c r="C122" s="16"/>
      <c r="D122" s="16"/>
      <c r="G122" s="81">
        <v>0</v>
      </c>
      <c r="I122" s="81">
        <v>0</v>
      </c>
      <c r="J122" s="80">
        <v>0</v>
      </c>
      <c r="K122" s="80">
        <v>0</v>
      </c>
    </row>
    <row r="123" spans="2:11">
      <c r="B123" t="s">
        <v>210</v>
      </c>
      <c r="C123" t="s">
        <v>210</v>
      </c>
      <c r="D123" t="s">
        <v>210</v>
      </c>
      <c r="E123" t="s">
        <v>210</v>
      </c>
      <c r="G123" s="77">
        <v>0</v>
      </c>
      <c r="H123" s="77">
        <v>0</v>
      </c>
      <c r="I123" s="77">
        <v>0</v>
      </c>
      <c r="J123" s="78">
        <v>0</v>
      </c>
      <c r="K123" s="78">
        <v>0</v>
      </c>
    </row>
    <row r="124" spans="2:11">
      <c r="B124" s="79" t="s">
        <v>923</v>
      </c>
      <c r="C124" s="16"/>
      <c r="D124" s="16"/>
      <c r="G124" s="81">
        <v>0</v>
      </c>
      <c r="I124" s="81">
        <v>0</v>
      </c>
      <c r="J124" s="80">
        <v>0</v>
      </c>
      <c r="K124" s="80">
        <v>0</v>
      </c>
    </row>
    <row r="125" spans="2:11">
      <c r="B125" t="s">
        <v>210</v>
      </c>
      <c r="C125" t="s">
        <v>210</v>
      </c>
      <c r="D125" t="s">
        <v>210</v>
      </c>
      <c r="E125" t="s">
        <v>210</v>
      </c>
      <c r="G125" s="77">
        <v>0</v>
      </c>
      <c r="H125" s="77">
        <v>0</v>
      </c>
      <c r="I125" s="77">
        <v>0</v>
      </c>
      <c r="J125" s="78">
        <v>0</v>
      </c>
      <c r="K125" s="78">
        <v>0</v>
      </c>
    </row>
    <row r="126" spans="2:11">
      <c r="B126" t="s">
        <v>226</v>
      </c>
      <c r="C126" s="16"/>
      <c r="D126" s="16"/>
    </row>
    <row r="127" spans="2:11">
      <c r="B127" t="s">
        <v>325</v>
      </c>
      <c r="C127" s="16"/>
      <c r="D127" s="16"/>
    </row>
    <row r="128" spans="2:11">
      <c r="B128" t="s">
        <v>326</v>
      </c>
      <c r="C128" s="16"/>
      <c r="D128" s="16"/>
    </row>
    <row r="129" spans="2:4">
      <c r="B129" t="s">
        <v>327</v>
      </c>
      <c r="C129" s="16"/>
      <c r="D129" s="16"/>
    </row>
    <row r="130" spans="2:4">
      <c r="C130" s="16"/>
      <c r="D130" s="16"/>
    </row>
    <row r="131" spans="2:4">
      <c r="C131" s="16"/>
      <c r="D131" s="16"/>
    </row>
    <row r="132" spans="2:4">
      <c r="C132" s="16"/>
      <c r="D132" s="16"/>
    </row>
    <row r="133" spans="2:4">
      <c r="C133" s="16"/>
      <c r="D133" s="16"/>
    </row>
    <row r="134" spans="2:4">
      <c r="C134" s="16"/>
      <c r="D134" s="16"/>
    </row>
    <row r="135" spans="2:4">
      <c r="C135" s="16"/>
      <c r="D135" s="16"/>
    </row>
    <row r="136" spans="2:4">
      <c r="C136" s="16"/>
      <c r="D136" s="16"/>
    </row>
    <row r="137" spans="2:4">
      <c r="C137" s="16"/>
      <c r="D137" s="16"/>
    </row>
    <row r="138" spans="2:4">
      <c r="C138" s="16"/>
      <c r="D138" s="16"/>
    </row>
    <row r="139" spans="2:4">
      <c r="C139" s="16"/>
      <c r="D139" s="16"/>
    </row>
    <row r="140" spans="2:4">
      <c r="C140" s="16"/>
      <c r="D140" s="16"/>
    </row>
    <row r="141" spans="2:4">
      <c r="C141" s="16"/>
      <c r="D141" s="16"/>
    </row>
    <row r="142" spans="2:4">
      <c r="C142" s="16"/>
      <c r="D142" s="16"/>
    </row>
    <row r="143" spans="2:4">
      <c r="C143" s="16"/>
      <c r="D143" s="16"/>
    </row>
    <row r="144" spans="2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topLeftCell="A6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s="87">
        <v>45106</v>
      </c>
    </row>
    <row r="2" spans="2:78">
      <c r="B2" s="2" t="s">
        <v>1</v>
      </c>
      <c r="C2" s="12" t="s">
        <v>2094</v>
      </c>
    </row>
    <row r="3" spans="2:78">
      <c r="B3" s="2" t="s">
        <v>2</v>
      </c>
      <c r="C3" s="26" t="s">
        <v>2095</v>
      </c>
    </row>
    <row r="4" spans="2:78">
      <c r="B4" s="2" t="s">
        <v>3</v>
      </c>
      <c r="C4" s="88" t="s">
        <v>197</v>
      </c>
    </row>
    <row r="6" spans="2:78" ht="26.25" customHeight="1">
      <c r="B6" s="110" t="s">
        <v>136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</row>
    <row r="7" spans="2:78" ht="26.25" customHeight="1">
      <c r="B7" s="110" t="s">
        <v>145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2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1337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210</v>
      </c>
      <c r="C14" t="s">
        <v>210</v>
      </c>
      <c r="D14" s="16"/>
      <c r="E14" t="s">
        <v>210</v>
      </c>
      <c r="H14" s="77">
        <v>0</v>
      </c>
      <c r="I14" t="s">
        <v>210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1338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210</v>
      </c>
      <c r="C16" t="s">
        <v>210</v>
      </c>
      <c r="D16" s="16"/>
      <c r="E16" t="s">
        <v>210</v>
      </c>
      <c r="H16" s="77">
        <v>0</v>
      </c>
      <c r="I16" t="s">
        <v>210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1339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1340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210</v>
      </c>
      <c r="C19" t="s">
        <v>210</v>
      </c>
      <c r="D19" s="16"/>
      <c r="E19" t="s">
        <v>210</v>
      </c>
      <c r="H19" s="77">
        <v>0</v>
      </c>
      <c r="I19" t="s">
        <v>210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1341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210</v>
      </c>
      <c r="C21" t="s">
        <v>210</v>
      </c>
      <c r="D21" s="16"/>
      <c r="E21" t="s">
        <v>210</v>
      </c>
      <c r="H21" s="77">
        <v>0</v>
      </c>
      <c r="I21" t="s">
        <v>210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1342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210</v>
      </c>
      <c r="C23" t="s">
        <v>210</v>
      </c>
      <c r="D23" s="16"/>
      <c r="E23" t="s">
        <v>210</v>
      </c>
      <c r="H23" s="77">
        <v>0</v>
      </c>
      <c r="I23" t="s">
        <v>210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1343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210</v>
      </c>
      <c r="C25" t="s">
        <v>210</v>
      </c>
      <c r="D25" s="16"/>
      <c r="E25" t="s">
        <v>210</v>
      </c>
      <c r="H25" s="77">
        <v>0</v>
      </c>
      <c r="I25" t="s">
        <v>210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224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1337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210</v>
      </c>
      <c r="C28" t="s">
        <v>210</v>
      </c>
      <c r="D28" s="16"/>
      <c r="E28" t="s">
        <v>210</v>
      </c>
      <c r="H28" s="77">
        <v>0</v>
      </c>
      <c r="I28" t="s">
        <v>210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1338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210</v>
      </c>
      <c r="C30" t="s">
        <v>210</v>
      </c>
      <c r="D30" s="16"/>
      <c r="E30" t="s">
        <v>210</v>
      </c>
      <c r="H30" s="77">
        <v>0</v>
      </c>
      <c r="I30" t="s">
        <v>210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1339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1340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210</v>
      </c>
      <c r="C33" t="s">
        <v>210</v>
      </c>
      <c r="D33" s="16"/>
      <c r="E33" t="s">
        <v>210</v>
      </c>
      <c r="H33" s="77">
        <v>0</v>
      </c>
      <c r="I33" t="s">
        <v>210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1341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210</v>
      </c>
      <c r="C35" t="s">
        <v>210</v>
      </c>
      <c r="D35" s="16"/>
      <c r="E35" t="s">
        <v>210</v>
      </c>
      <c r="H35" s="77">
        <v>0</v>
      </c>
      <c r="I35" t="s">
        <v>210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1342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210</v>
      </c>
      <c r="C37" t="s">
        <v>210</v>
      </c>
      <c r="D37" s="16"/>
      <c r="E37" t="s">
        <v>210</v>
      </c>
      <c r="H37" s="77">
        <v>0</v>
      </c>
      <c r="I37" t="s">
        <v>210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1343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210</v>
      </c>
      <c r="C39" t="s">
        <v>210</v>
      </c>
      <c r="D39" s="16"/>
      <c r="E39" t="s">
        <v>210</v>
      </c>
      <c r="H39" s="77">
        <v>0</v>
      </c>
      <c r="I39" t="s">
        <v>210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226</v>
      </c>
      <c r="D40" s="16"/>
    </row>
    <row r="41" spans="2:17">
      <c r="B41" t="s">
        <v>325</v>
      </c>
      <c r="D41" s="16"/>
    </row>
    <row r="42" spans="2:17">
      <c r="B42" t="s">
        <v>326</v>
      </c>
      <c r="D42" s="16"/>
    </row>
    <row r="43" spans="2:17">
      <c r="B43" t="s">
        <v>327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G405"/>
  <sheetViews>
    <sheetView rightToLeft="1" topLeftCell="A387" workbookViewId="0">
      <selection activeCell="B315" sqref="B315:B31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87">
        <v>45106</v>
      </c>
    </row>
    <row r="2" spans="2:59">
      <c r="B2" s="2" t="s">
        <v>1</v>
      </c>
      <c r="C2" s="12" t="s">
        <v>2094</v>
      </c>
    </row>
    <row r="3" spans="2:59">
      <c r="B3" s="2" t="s">
        <v>2</v>
      </c>
      <c r="C3" s="26" t="s">
        <v>2095</v>
      </c>
    </row>
    <row r="4" spans="2:59">
      <c r="B4" s="2" t="s">
        <v>3</v>
      </c>
      <c r="C4" s="88" t="s">
        <v>197</v>
      </c>
    </row>
    <row r="5" spans="2:59">
      <c r="B5" s="2"/>
      <c r="C5" s="2"/>
    </row>
    <row r="6" spans="2:59">
      <c r="B6" s="2"/>
      <c r="C6" s="2"/>
    </row>
    <row r="7" spans="2:59" ht="26.25" customHeight="1">
      <c r="B7" s="110" t="s">
        <v>146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2"/>
    </row>
    <row r="8" spans="2:59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F8" s="19" t="s">
        <v>149</v>
      </c>
      <c r="BG8" s="19" t="s">
        <v>102</v>
      </c>
    </row>
    <row r="9" spans="2:59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F9" s="19" t="s">
        <v>150</v>
      </c>
      <c r="BG9" s="19" t="s">
        <v>106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F10" s="23" t="s">
        <v>151</v>
      </c>
      <c r="BG10" s="23" t="s">
        <v>110</v>
      </c>
    </row>
    <row r="11" spans="2:59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4.08</v>
      </c>
      <c r="J11" s="18"/>
      <c r="K11" s="18"/>
      <c r="L11" s="18"/>
      <c r="M11" s="76">
        <v>5.8200000000000002E-2</v>
      </c>
      <c r="N11" s="75">
        <v>31071902.329999998</v>
      </c>
      <c r="O11" s="7"/>
      <c r="P11" s="75">
        <v>42026.752119216842</v>
      </c>
      <c r="Q11" s="76">
        <v>1</v>
      </c>
      <c r="R11" s="76">
        <v>0.1401</v>
      </c>
      <c r="S11" s="16"/>
      <c r="T11" s="16"/>
      <c r="U11" s="16"/>
      <c r="V11" s="16"/>
      <c r="BF11" s="16" t="s">
        <v>123</v>
      </c>
      <c r="BG11" s="23" t="s">
        <v>113</v>
      </c>
    </row>
    <row r="12" spans="2:59">
      <c r="B12" s="79" t="s">
        <v>201</v>
      </c>
      <c r="I12" s="81">
        <v>5.05</v>
      </c>
      <c r="M12" s="80">
        <v>5.4199999999999998E-2</v>
      </c>
      <c r="N12" s="81">
        <v>25502434.620000001</v>
      </c>
      <c r="P12" s="81">
        <v>27579.355152568329</v>
      </c>
      <c r="Q12" s="80">
        <v>0.65620000000000001</v>
      </c>
      <c r="R12" s="80">
        <v>9.1899999999999996E-2</v>
      </c>
    </row>
    <row r="13" spans="2:59">
      <c r="B13" s="79" t="s">
        <v>1605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59">
      <c r="B14" t="s">
        <v>210</v>
      </c>
      <c r="D14" t="s">
        <v>210</v>
      </c>
      <c r="F14" t="s">
        <v>210</v>
      </c>
      <c r="I14" s="77">
        <v>0</v>
      </c>
      <c r="J14" t="s">
        <v>210</v>
      </c>
      <c r="K14" t="s">
        <v>210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59">
      <c r="B15" s="79" t="s">
        <v>1606</v>
      </c>
      <c r="I15" s="81">
        <v>6.53</v>
      </c>
      <c r="M15" s="80">
        <v>4.36E-2</v>
      </c>
      <c r="N15" s="81">
        <v>4447416.45</v>
      </c>
      <c r="P15" s="81">
        <v>4550.6890766884426</v>
      </c>
      <c r="Q15" s="80">
        <v>0.10829999999999999</v>
      </c>
      <c r="R15" s="80">
        <v>1.52E-2</v>
      </c>
    </row>
    <row r="16" spans="2:59">
      <c r="B16" t="s">
        <v>1607</v>
      </c>
      <c r="C16" t="s">
        <v>1608</v>
      </c>
      <c r="D16" t="s">
        <v>1609</v>
      </c>
      <c r="F16" t="s">
        <v>210</v>
      </c>
      <c r="G16" s="94">
        <v>42551</v>
      </c>
      <c r="H16" t="s">
        <v>211</v>
      </c>
      <c r="I16" s="77">
        <v>6.99</v>
      </c>
      <c r="J16" t="s">
        <v>123</v>
      </c>
      <c r="K16" t="s">
        <v>102</v>
      </c>
      <c r="L16" s="78">
        <v>2.3E-2</v>
      </c>
      <c r="M16" s="78">
        <v>2.3E-2</v>
      </c>
      <c r="N16" s="77">
        <v>97696.43</v>
      </c>
      <c r="O16" s="77">
        <v>114.83</v>
      </c>
      <c r="P16" s="77">
        <v>112.18481056900001</v>
      </c>
      <c r="Q16" s="78">
        <v>2.7000000000000001E-3</v>
      </c>
      <c r="R16" s="78">
        <v>4.0000000000000002E-4</v>
      </c>
    </row>
    <row r="17" spans="2:18">
      <c r="B17" t="s">
        <v>1607</v>
      </c>
      <c r="C17" t="s">
        <v>1608</v>
      </c>
      <c r="D17" t="s">
        <v>1610</v>
      </c>
      <c r="F17" t="s">
        <v>210</v>
      </c>
      <c r="G17" s="94">
        <v>42551</v>
      </c>
      <c r="H17" t="s">
        <v>211</v>
      </c>
      <c r="I17" s="77">
        <v>7.58</v>
      </c>
      <c r="J17" t="s">
        <v>123</v>
      </c>
      <c r="K17" t="s">
        <v>102</v>
      </c>
      <c r="L17" s="78">
        <v>4.02E-2</v>
      </c>
      <c r="M17" s="78">
        <v>4.02E-2</v>
      </c>
      <c r="N17" s="77">
        <v>145023.37</v>
      </c>
      <c r="O17" s="77">
        <v>107.9</v>
      </c>
      <c r="P17" s="77">
        <v>156.48021623</v>
      </c>
      <c r="Q17" s="78">
        <v>3.7000000000000002E-3</v>
      </c>
      <c r="R17" s="78">
        <v>5.0000000000000001E-4</v>
      </c>
    </row>
    <row r="18" spans="2:18">
      <c r="B18" t="s">
        <v>1607</v>
      </c>
      <c r="C18" t="s">
        <v>1608</v>
      </c>
      <c r="D18" t="s">
        <v>1611</v>
      </c>
      <c r="F18" t="s">
        <v>210</v>
      </c>
      <c r="G18" s="94">
        <v>42551</v>
      </c>
      <c r="H18" t="s">
        <v>211</v>
      </c>
      <c r="I18" s="77">
        <v>5.49</v>
      </c>
      <c r="J18" t="s">
        <v>123</v>
      </c>
      <c r="K18" t="s">
        <v>102</v>
      </c>
      <c r="L18" s="78">
        <v>4.7100000000000003E-2</v>
      </c>
      <c r="M18" s="78">
        <v>4.7100000000000003E-2</v>
      </c>
      <c r="N18" s="77">
        <v>273683.25</v>
      </c>
      <c r="O18" s="77">
        <v>98.76</v>
      </c>
      <c r="P18" s="77">
        <v>270.2895777</v>
      </c>
      <c r="Q18" s="78">
        <v>6.4000000000000003E-3</v>
      </c>
      <c r="R18" s="78">
        <v>8.9999999999999998E-4</v>
      </c>
    </row>
    <row r="19" spans="2:18">
      <c r="B19" t="s">
        <v>1607</v>
      </c>
      <c r="C19" t="s">
        <v>1608</v>
      </c>
      <c r="D19" t="s">
        <v>1612</v>
      </c>
      <c r="F19" t="s">
        <v>210</v>
      </c>
      <c r="G19" s="94">
        <v>42551</v>
      </c>
      <c r="H19" t="s">
        <v>211</v>
      </c>
      <c r="I19" s="77">
        <v>7.4</v>
      </c>
      <c r="J19" t="s">
        <v>123</v>
      </c>
      <c r="K19" t="s">
        <v>102</v>
      </c>
      <c r="L19" s="78">
        <v>4.9599999999999998E-2</v>
      </c>
      <c r="M19" s="78">
        <v>4.9599999999999998E-2</v>
      </c>
      <c r="N19" s="77">
        <v>418692.48</v>
      </c>
      <c r="O19" s="77">
        <v>98.79</v>
      </c>
      <c r="P19" s="77">
        <v>413.62630099199998</v>
      </c>
      <c r="Q19" s="78">
        <v>9.7999999999999997E-3</v>
      </c>
      <c r="R19" s="78">
        <v>1.4E-3</v>
      </c>
    </row>
    <row r="20" spans="2:18">
      <c r="B20" t="s">
        <v>1607</v>
      </c>
      <c r="C20" t="s">
        <v>1608</v>
      </c>
      <c r="D20" t="s">
        <v>1613</v>
      </c>
      <c r="F20" t="s">
        <v>210</v>
      </c>
      <c r="G20" s="94">
        <v>42643</v>
      </c>
      <c r="H20" t="s">
        <v>211</v>
      </c>
      <c r="I20" s="77">
        <v>6.04</v>
      </c>
      <c r="J20" t="s">
        <v>123</v>
      </c>
      <c r="K20" t="s">
        <v>102</v>
      </c>
      <c r="L20" s="78">
        <v>2.0799999999999999E-2</v>
      </c>
      <c r="M20" s="78">
        <v>2.0799999999999999E-2</v>
      </c>
      <c r="N20" s="77">
        <v>74328.13</v>
      </c>
      <c r="O20" s="77">
        <v>115.23</v>
      </c>
      <c r="P20" s="77">
        <v>85.648304198999995</v>
      </c>
      <c r="Q20" s="78">
        <v>2E-3</v>
      </c>
      <c r="R20" s="78">
        <v>2.9999999999999997E-4</v>
      </c>
    </row>
    <row r="21" spans="2:18">
      <c r="B21" t="s">
        <v>1607</v>
      </c>
      <c r="C21" t="s">
        <v>1608</v>
      </c>
      <c r="D21" t="s">
        <v>1614</v>
      </c>
      <c r="F21" t="s">
        <v>210</v>
      </c>
      <c r="G21" s="94">
        <v>42643</v>
      </c>
      <c r="H21" t="s">
        <v>211</v>
      </c>
      <c r="I21" s="77">
        <v>7.01</v>
      </c>
      <c r="J21" t="s">
        <v>123</v>
      </c>
      <c r="K21" t="s">
        <v>102</v>
      </c>
      <c r="L21" s="78">
        <v>3.15E-2</v>
      </c>
      <c r="M21" s="78">
        <v>3.15E-2</v>
      </c>
      <c r="N21" s="77">
        <v>109726.31</v>
      </c>
      <c r="O21" s="77">
        <v>112.93</v>
      </c>
      <c r="P21" s="77">
        <v>123.913921883</v>
      </c>
      <c r="Q21" s="78">
        <v>2.8999999999999998E-3</v>
      </c>
      <c r="R21" s="78">
        <v>4.0000000000000002E-4</v>
      </c>
    </row>
    <row r="22" spans="2:18">
      <c r="B22" t="s">
        <v>1607</v>
      </c>
      <c r="C22" t="s">
        <v>1608</v>
      </c>
      <c r="D22" t="s">
        <v>1615</v>
      </c>
      <c r="F22" t="s">
        <v>210</v>
      </c>
      <c r="G22" s="94">
        <v>42643</v>
      </c>
      <c r="H22" t="s">
        <v>211</v>
      </c>
      <c r="I22" s="77">
        <v>4.5999999999999996</v>
      </c>
      <c r="J22" t="s">
        <v>123</v>
      </c>
      <c r="K22" t="s">
        <v>102</v>
      </c>
      <c r="L22" s="78">
        <v>4.7699999999999999E-2</v>
      </c>
      <c r="M22" s="78">
        <v>4.7699999999999999E-2</v>
      </c>
      <c r="N22" s="77">
        <v>312967.89</v>
      </c>
      <c r="O22" s="77">
        <v>96.46</v>
      </c>
      <c r="P22" s="77">
        <v>301.88882669399999</v>
      </c>
      <c r="Q22" s="78">
        <v>7.1999999999999998E-3</v>
      </c>
      <c r="R22" s="78">
        <v>1E-3</v>
      </c>
    </row>
    <row r="23" spans="2:18">
      <c r="B23" t="s">
        <v>1607</v>
      </c>
      <c r="C23" t="s">
        <v>1608</v>
      </c>
      <c r="D23" t="s">
        <v>1616</v>
      </c>
      <c r="F23" t="s">
        <v>210</v>
      </c>
      <c r="G23" s="94">
        <v>42643</v>
      </c>
      <c r="H23" t="s">
        <v>211</v>
      </c>
      <c r="I23" s="77">
        <v>6.76</v>
      </c>
      <c r="J23" t="s">
        <v>123</v>
      </c>
      <c r="K23" t="s">
        <v>102</v>
      </c>
      <c r="L23" s="78">
        <v>4.7600000000000003E-2</v>
      </c>
      <c r="M23" s="78">
        <v>4.7600000000000003E-2</v>
      </c>
      <c r="N23" s="77">
        <v>397409.86</v>
      </c>
      <c r="O23" s="77">
        <v>99.55</v>
      </c>
      <c r="P23" s="77">
        <v>395.62151562999998</v>
      </c>
      <c r="Q23" s="78">
        <v>9.4000000000000004E-3</v>
      </c>
      <c r="R23" s="78">
        <v>1.2999999999999999E-3</v>
      </c>
    </row>
    <row r="24" spans="2:18">
      <c r="B24" t="s">
        <v>1607</v>
      </c>
      <c r="C24" t="s">
        <v>1608</v>
      </c>
      <c r="D24" t="s">
        <v>1617</v>
      </c>
      <c r="F24" t="s">
        <v>210</v>
      </c>
      <c r="G24" s="94"/>
      <c r="H24" t="s">
        <v>211</v>
      </c>
      <c r="I24" s="77">
        <v>0.01</v>
      </c>
      <c r="J24" t="s">
        <v>123</v>
      </c>
      <c r="K24" t="s">
        <v>102</v>
      </c>
      <c r="L24" s="78">
        <v>0</v>
      </c>
      <c r="M24" s="78">
        <v>1E-4</v>
      </c>
      <c r="N24" s="77">
        <v>-7.54</v>
      </c>
      <c r="O24" s="77">
        <v>2706.1606750000001</v>
      </c>
      <c r="P24" s="77">
        <v>-0.204044514895</v>
      </c>
      <c r="Q24" s="78">
        <v>0</v>
      </c>
      <c r="R24" s="78">
        <v>0</v>
      </c>
    </row>
    <row r="25" spans="2:18">
      <c r="B25" t="s">
        <v>1607</v>
      </c>
      <c r="C25" t="s">
        <v>1608</v>
      </c>
      <c r="D25" t="s">
        <v>1618</v>
      </c>
      <c r="F25" t="s">
        <v>210</v>
      </c>
      <c r="G25" s="94"/>
      <c r="H25" t="s">
        <v>211</v>
      </c>
      <c r="I25" s="77">
        <v>0.01</v>
      </c>
      <c r="J25" t="s">
        <v>123</v>
      </c>
      <c r="K25" t="s">
        <v>102</v>
      </c>
      <c r="L25" s="78">
        <v>0</v>
      </c>
      <c r="M25" s="78">
        <v>1E-4</v>
      </c>
      <c r="N25" s="77">
        <v>-12.16</v>
      </c>
      <c r="O25" s="77">
        <v>2780.0809920000002</v>
      </c>
      <c r="P25" s="77">
        <v>-0.33805784862720001</v>
      </c>
      <c r="Q25" s="78">
        <v>0</v>
      </c>
      <c r="R25" s="78">
        <v>0</v>
      </c>
    </row>
    <row r="26" spans="2:18">
      <c r="B26" t="s">
        <v>1607</v>
      </c>
      <c r="C26" t="s">
        <v>1608</v>
      </c>
      <c r="D26" t="s">
        <v>1619</v>
      </c>
      <c r="F26" t="s">
        <v>210</v>
      </c>
      <c r="G26" s="94"/>
      <c r="H26" t="s">
        <v>211</v>
      </c>
      <c r="I26" s="77">
        <v>0.01</v>
      </c>
      <c r="J26" t="s">
        <v>123</v>
      </c>
      <c r="K26" t="s">
        <v>102</v>
      </c>
      <c r="L26" s="78">
        <v>0</v>
      </c>
      <c r="M26" s="78">
        <v>1E-4</v>
      </c>
      <c r="N26" s="77">
        <v>-35.15</v>
      </c>
      <c r="O26" s="77">
        <v>1426.1410129999999</v>
      </c>
      <c r="P26" s="77">
        <v>-0.50128856606950001</v>
      </c>
      <c r="Q26" s="78">
        <v>0</v>
      </c>
      <c r="R26" s="78">
        <v>0</v>
      </c>
    </row>
    <row r="27" spans="2:18">
      <c r="B27" t="s">
        <v>1607</v>
      </c>
      <c r="C27" t="s">
        <v>1608</v>
      </c>
      <c r="D27" t="s">
        <v>1620</v>
      </c>
      <c r="F27" t="s">
        <v>210</v>
      </c>
      <c r="G27" s="94"/>
      <c r="H27" t="s">
        <v>211</v>
      </c>
      <c r="I27" s="77">
        <v>0.01</v>
      </c>
      <c r="J27" t="s">
        <v>123</v>
      </c>
      <c r="K27" t="s">
        <v>102</v>
      </c>
      <c r="L27" s="78">
        <v>0</v>
      </c>
      <c r="M27" s="78">
        <v>1E-4</v>
      </c>
      <c r="N27" s="77">
        <v>-28.95</v>
      </c>
      <c r="O27" s="77">
        <v>3334.0382129999998</v>
      </c>
      <c r="P27" s="77">
        <v>-0.96520406266350001</v>
      </c>
      <c r="Q27" s="78">
        <v>0</v>
      </c>
      <c r="R27" s="78">
        <v>0</v>
      </c>
    </row>
    <row r="28" spans="2:18">
      <c r="B28" t="s">
        <v>1607</v>
      </c>
      <c r="C28" t="s">
        <v>1608</v>
      </c>
      <c r="D28" t="s">
        <v>1621</v>
      </c>
      <c r="F28" t="s">
        <v>210</v>
      </c>
      <c r="G28" s="94"/>
      <c r="H28" t="s">
        <v>211</v>
      </c>
      <c r="I28" s="77">
        <v>0.01</v>
      </c>
      <c r="J28" t="s">
        <v>123</v>
      </c>
      <c r="K28" t="s">
        <v>102</v>
      </c>
      <c r="L28" s="78">
        <v>0</v>
      </c>
      <c r="M28" s="78">
        <v>1E-4</v>
      </c>
      <c r="N28" s="77">
        <v>-21.31</v>
      </c>
      <c r="O28" s="77">
        <v>627.15155500000003</v>
      </c>
      <c r="P28" s="77">
        <v>-0.13364599637050001</v>
      </c>
      <c r="Q28" s="78">
        <v>0</v>
      </c>
      <c r="R28" s="78">
        <v>0</v>
      </c>
    </row>
    <row r="29" spans="2:18">
      <c r="B29" t="s">
        <v>1607</v>
      </c>
      <c r="C29" t="s">
        <v>1608</v>
      </c>
      <c r="D29" t="s">
        <v>1622</v>
      </c>
      <c r="F29" t="s">
        <v>210</v>
      </c>
      <c r="G29" s="94"/>
      <c r="H29" t="s">
        <v>211</v>
      </c>
      <c r="I29" s="77">
        <v>0.01</v>
      </c>
      <c r="J29" t="s">
        <v>123</v>
      </c>
      <c r="K29" t="s">
        <v>102</v>
      </c>
      <c r="L29" s="78">
        <v>0</v>
      </c>
      <c r="M29" s="78">
        <v>1E-4</v>
      </c>
      <c r="N29" s="77">
        <v>-15.87</v>
      </c>
      <c r="O29" s="77">
        <v>1301.278384</v>
      </c>
      <c r="P29" s="77">
        <v>-0.2065128795408</v>
      </c>
      <c r="Q29" s="78">
        <v>0</v>
      </c>
      <c r="R29" s="78">
        <v>0</v>
      </c>
    </row>
    <row r="30" spans="2:18">
      <c r="B30" t="s">
        <v>1607</v>
      </c>
      <c r="C30" t="s">
        <v>1608</v>
      </c>
      <c r="D30" t="s">
        <v>1623</v>
      </c>
      <c r="F30" t="s">
        <v>210</v>
      </c>
      <c r="G30" s="94"/>
      <c r="H30" t="s">
        <v>211</v>
      </c>
      <c r="I30" s="77">
        <v>0.01</v>
      </c>
      <c r="J30" t="s">
        <v>123</v>
      </c>
      <c r="K30" t="s">
        <v>102</v>
      </c>
      <c r="L30" s="78">
        <v>0</v>
      </c>
      <c r="M30" s="78">
        <v>1E-4</v>
      </c>
      <c r="N30" s="77">
        <v>-39.11</v>
      </c>
      <c r="O30" s="77">
        <v>967.71205999999995</v>
      </c>
      <c r="P30" s="77">
        <v>-0.37847218666600002</v>
      </c>
      <c r="Q30" s="78">
        <v>0</v>
      </c>
      <c r="R30" s="78">
        <v>0</v>
      </c>
    </row>
    <row r="31" spans="2:18">
      <c r="B31" t="s">
        <v>1607</v>
      </c>
      <c r="C31" t="s">
        <v>1608</v>
      </c>
      <c r="D31" t="s">
        <v>1624</v>
      </c>
      <c r="F31" t="s">
        <v>210</v>
      </c>
      <c r="G31" s="94"/>
      <c r="H31" t="s">
        <v>211</v>
      </c>
      <c r="I31" s="77">
        <v>0.01</v>
      </c>
      <c r="J31" t="s">
        <v>123</v>
      </c>
      <c r="K31" t="s">
        <v>102</v>
      </c>
      <c r="L31" s="78">
        <v>0</v>
      </c>
      <c r="M31" s="78">
        <v>1E-4</v>
      </c>
      <c r="N31" s="77">
        <v>-34.15</v>
      </c>
      <c r="O31" s="77">
        <v>2145.2030890000001</v>
      </c>
      <c r="P31" s="77">
        <v>-0.73258685489349995</v>
      </c>
      <c r="Q31" s="78">
        <v>0</v>
      </c>
      <c r="R31" s="78">
        <v>0</v>
      </c>
    </row>
    <row r="32" spans="2:18">
      <c r="B32" t="s">
        <v>1607</v>
      </c>
      <c r="C32" t="s">
        <v>1608</v>
      </c>
      <c r="D32" t="s">
        <v>1625</v>
      </c>
      <c r="F32" t="s">
        <v>210</v>
      </c>
      <c r="G32" s="94">
        <v>43100</v>
      </c>
      <c r="H32" t="s">
        <v>211</v>
      </c>
      <c r="I32" s="77">
        <v>7.43</v>
      </c>
      <c r="J32" t="s">
        <v>123</v>
      </c>
      <c r="K32" t="s">
        <v>102</v>
      </c>
      <c r="L32" s="78">
        <v>1.6899999999999998E-2</v>
      </c>
      <c r="M32" s="78">
        <v>1.6899999999999998E-2</v>
      </c>
      <c r="N32" s="77">
        <v>101563.96</v>
      </c>
      <c r="O32" s="77">
        <v>120.11</v>
      </c>
      <c r="P32" s="77">
        <v>121.988472356</v>
      </c>
      <c r="Q32" s="78">
        <v>2.8999999999999998E-3</v>
      </c>
      <c r="R32" s="78">
        <v>4.0000000000000002E-4</v>
      </c>
    </row>
    <row r="33" spans="2:18">
      <c r="B33" t="s">
        <v>1607</v>
      </c>
      <c r="C33" t="s">
        <v>1608</v>
      </c>
      <c r="D33" t="s">
        <v>1626</v>
      </c>
      <c r="F33" t="s">
        <v>210</v>
      </c>
      <c r="G33" s="94">
        <v>43100</v>
      </c>
      <c r="H33" t="s">
        <v>211</v>
      </c>
      <c r="I33" s="77">
        <v>8.33</v>
      </c>
      <c r="J33" t="s">
        <v>123</v>
      </c>
      <c r="K33" t="s">
        <v>102</v>
      </c>
      <c r="L33" s="78">
        <v>3.2500000000000001E-2</v>
      </c>
      <c r="M33" s="78">
        <v>3.2500000000000001E-2</v>
      </c>
      <c r="N33" s="77">
        <v>139818.10999999999</v>
      </c>
      <c r="O33" s="77">
        <v>113.96</v>
      </c>
      <c r="P33" s="77">
        <v>159.33671815599999</v>
      </c>
      <c r="Q33" s="78">
        <v>3.8E-3</v>
      </c>
      <c r="R33" s="78">
        <v>5.0000000000000001E-4</v>
      </c>
    </row>
    <row r="34" spans="2:18">
      <c r="B34" t="s">
        <v>1607</v>
      </c>
      <c r="C34" t="s">
        <v>1608</v>
      </c>
      <c r="D34" t="s">
        <v>1627</v>
      </c>
      <c r="F34" t="s">
        <v>210</v>
      </c>
      <c r="G34" s="94">
        <v>43100</v>
      </c>
      <c r="H34" t="s">
        <v>211</v>
      </c>
      <c r="I34" s="77">
        <v>7.94</v>
      </c>
      <c r="J34" t="s">
        <v>123</v>
      </c>
      <c r="K34" t="s">
        <v>102</v>
      </c>
      <c r="L34" s="78">
        <v>4.6100000000000002E-2</v>
      </c>
      <c r="M34" s="78">
        <v>4.6100000000000002E-2</v>
      </c>
      <c r="N34" s="77">
        <v>664699.82999999996</v>
      </c>
      <c r="O34" s="77">
        <v>100.82</v>
      </c>
      <c r="P34" s="77">
        <v>670.15036860600003</v>
      </c>
      <c r="Q34" s="78">
        <v>1.5900000000000001E-2</v>
      </c>
      <c r="R34" s="78">
        <v>2.2000000000000001E-3</v>
      </c>
    </row>
    <row r="35" spans="2:18">
      <c r="B35" t="s">
        <v>1607</v>
      </c>
      <c r="C35" t="s">
        <v>1608</v>
      </c>
      <c r="D35" t="s">
        <v>1628</v>
      </c>
      <c r="F35" t="s">
        <v>210</v>
      </c>
      <c r="G35" s="94">
        <v>43100</v>
      </c>
      <c r="H35" t="s">
        <v>211</v>
      </c>
      <c r="I35" s="77">
        <v>6.22</v>
      </c>
      <c r="J35" t="s">
        <v>123</v>
      </c>
      <c r="K35" t="s">
        <v>102</v>
      </c>
      <c r="L35" s="78">
        <v>4.5600000000000002E-2</v>
      </c>
      <c r="M35" s="78">
        <v>4.5600000000000002E-2</v>
      </c>
      <c r="N35" s="77">
        <v>804026.03</v>
      </c>
      <c r="O35" s="77">
        <v>95.82</v>
      </c>
      <c r="P35" s="77">
        <v>770.41774194599998</v>
      </c>
      <c r="Q35" s="78">
        <v>1.83E-2</v>
      </c>
      <c r="R35" s="78">
        <v>2.5999999999999999E-3</v>
      </c>
    </row>
    <row r="36" spans="2:18">
      <c r="B36" t="s">
        <v>1607</v>
      </c>
      <c r="C36" t="s">
        <v>1608</v>
      </c>
      <c r="D36" t="s">
        <v>1629</v>
      </c>
      <c r="F36" t="s">
        <v>210</v>
      </c>
      <c r="G36" s="94">
        <v>43100</v>
      </c>
      <c r="H36" t="s">
        <v>211</v>
      </c>
      <c r="I36" s="77">
        <v>7.59</v>
      </c>
      <c r="J36" t="s">
        <v>123</v>
      </c>
      <c r="K36" t="s">
        <v>102</v>
      </c>
      <c r="L36" s="78">
        <v>5.8900000000000001E-2</v>
      </c>
      <c r="M36" s="78">
        <v>5.8900000000000001E-2</v>
      </c>
      <c r="N36" s="77">
        <v>172510.69</v>
      </c>
      <c r="O36" s="77">
        <v>109.1</v>
      </c>
      <c r="P36" s="77">
        <v>188.20916278999999</v>
      </c>
      <c r="Q36" s="78">
        <v>4.4999999999999997E-3</v>
      </c>
      <c r="R36" s="78">
        <v>5.9999999999999995E-4</v>
      </c>
    </row>
    <row r="37" spans="2:18">
      <c r="B37" t="s">
        <v>1607</v>
      </c>
      <c r="C37" t="s">
        <v>1608</v>
      </c>
      <c r="D37" t="s">
        <v>1630</v>
      </c>
      <c r="F37" t="s">
        <v>210</v>
      </c>
      <c r="G37" s="94"/>
      <c r="H37" t="s">
        <v>211</v>
      </c>
      <c r="I37" s="77">
        <v>0.01</v>
      </c>
      <c r="J37" t="s">
        <v>123</v>
      </c>
      <c r="K37" t="s">
        <v>102</v>
      </c>
      <c r="L37" s="78">
        <v>0</v>
      </c>
      <c r="M37" s="78">
        <v>1E-4</v>
      </c>
      <c r="N37" s="77">
        <v>-22.64</v>
      </c>
      <c r="O37" s="77">
        <v>1026.239793</v>
      </c>
      <c r="P37" s="77">
        <v>-0.23234068913520001</v>
      </c>
      <c r="Q37" s="78">
        <v>0</v>
      </c>
      <c r="R37" s="78">
        <v>0</v>
      </c>
    </row>
    <row r="38" spans="2:18">
      <c r="B38" t="s">
        <v>1607</v>
      </c>
      <c r="C38" t="s">
        <v>1608</v>
      </c>
      <c r="D38" t="s">
        <v>1631</v>
      </c>
      <c r="F38" t="s">
        <v>210</v>
      </c>
      <c r="G38" s="94"/>
      <c r="H38" t="s">
        <v>211</v>
      </c>
      <c r="I38" s="77">
        <v>0.01</v>
      </c>
      <c r="J38" t="s">
        <v>123</v>
      </c>
      <c r="K38" t="s">
        <v>102</v>
      </c>
      <c r="L38" s="78">
        <v>0</v>
      </c>
      <c r="M38" s="78">
        <v>1E-4</v>
      </c>
      <c r="N38" s="77">
        <v>-19.600000000000001</v>
      </c>
      <c r="O38" s="77">
        <v>1572.053598</v>
      </c>
      <c r="P38" s="77">
        <v>-0.308122505208</v>
      </c>
      <c r="Q38" s="78">
        <v>0</v>
      </c>
      <c r="R38" s="78">
        <v>0</v>
      </c>
    </row>
    <row r="39" spans="2:18">
      <c r="B39" t="s">
        <v>1607</v>
      </c>
      <c r="C39" t="s">
        <v>1608</v>
      </c>
      <c r="D39" t="s">
        <v>1632</v>
      </c>
      <c r="F39" t="s">
        <v>210</v>
      </c>
      <c r="G39" s="94"/>
      <c r="H39" t="s">
        <v>211</v>
      </c>
      <c r="I39" s="77">
        <v>0.01</v>
      </c>
      <c r="J39" t="s">
        <v>123</v>
      </c>
      <c r="K39" t="s">
        <v>102</v>
      </c>
      <c r="L39" s="78">
        <v>0</v>
      </c>
      <c r="M39" s="78">
        <v>1E-4</v>
      </c>
      <c r="N39" s="77">
        <v>-24.69</v>
      </c>
      <c r="O39" s="77">
        <v>5548.8825639999995</v>
      </c>
      <c r="P39" s="77">
        <v>-1.3700191050516</v>
      </c>
      <c r="Q39" s="78">
        <v>0</v>
      </c>
      <c r="R39" s="78">
        <v>0</v>
      </c>
    </row>
    <row r="40" spans="2:18">
      <c r="B40" t="s">
        <v>1607</v>
      </c>
      <c r="C40" t="s">
        <v>1608</v>
      </c>
      <c r="D40" t="s">
        <v>1633</v>
      </c>
      <c r="F40" t="s">
        <v>210</v>
      </c>
      <c r="G40" s="94"/>
      <c r="H40" t="s">
        <v>211</v>
      </c>
      <c r="I40" s="77">
        <v>0.01</v>
      </c>
      <c r="J40" t="s">
        <v>123</v>
      </c>
      <c r="K40" t="s">
        <v>102</v>
      </c>
      <c r="L40" s="78">
        <v>0</v>
      </c>
      <c r="M40" s="78">
        <v>1E-4</v>
      </c>
      <c r="N40" s="77">
        <v>-46.39</v>
      </c>
      <c r="O40" s="77">
        <v>3367.4366249999998</v>
      </c>
      <c r="P40" s="77">
        <v>-1.5621538503375001</v>
      </c>
      <c r="Q40" s="78">
        <v>0</v>
      </c>
      <c r="R40" s="78">
        <v>0</v>
      </c>
    </row>
    <row r="41" spans="2:18">
      <c r="B41" t="s">
        <v>1607</v>
      </c>
      <c r="C41" t="s">
        <v>1608</v>
      </c>
      <c r="D41" t="s">
        <v>1634</v>
      </c>
      <c r="F41" t="s">
        <v>210</v>
      </c>
      <c r="G41" s="94"/>
      <c r="H41" t="s">
        <v>211</v>
      </c>
      <c r="I41" s="77">
        <v>0.01</v>
      </c>
      <c r="J41" t="s">
        <v>123</v>
      </c>
      <c r="K41" t="s">
        <v>102</v>
      </c>
      <c r="L41" s="78">
        <v>0</v>
      </c>
      <c r="M41" s="78">
        <v>1E-4</v>
      </c>
      <c r="N41" s="77">
        <v>-12.35</v>
      </c>
      <c r="O41" s="77">
        <v>3384.508268</v>
      </c>
      <c r="P41" s="77">
        <v>-0.41798677109799998</v>
      </c>
      <c r="Q41" s="78">
        <v>0</v>
      </c>
      <c r="R41" s="78">
        <v>0</v>
      </c>
    </row>
    <row r="42" spans="2:18">
      <c r="B42" t="s">
        <v>1607</v>
      </c>
      <c r="C42" t="s">
        <v>1608</v>
      </c>
      <c r="D42" t="s">
        <v>1635</v>
      </c>
      <c r="F42" t="s">
        <v>210</v>
      </c>
      <c r="G42" s="94">
        <v>43555</v>
      </c>
      <c r="H42" t="s">
        <v>211</v>
      </c>
      <c r="I42" s="77">
        <v>4.07</v>
      </c>
      <c r="J42" t="s">
        <v>123</v>
      </c>
      <c r="K42" t="s">
        <v>102</v>
      </c>
      <c r="L42" s="78">
        <v>2.5600000000000001E-2</v>
      </c>
      <c r="M42" s="78">
        <v>2.5600000000000001E-2</v>
      </c>
      <c r="N42" s="77">
        <v>55940.22</v>
      </c>
      <c r="O42" s="77">
        <v>122.67</v>
      </c>
      <c r="P42" s="77">
        <v>68.621867874000003</v>
      </c>
      <c r="Q42" s="78">
        <v>1.6000000000000001E-3</v>
      </c>
      <c r="R42" s="78">
        <v>2.0000000000000001E-4</v>
      </c>
    </row>
    <row r="43" spans="2:18">
      <c r="B43" t="s">
        <v>1607</v>
      </c>
      <c r="C43" t="s">
        <v>1608</v>
      </c>
      <c r="D43" t="s">
        <v>1636</v>
      </c>
      <c r="F43" t="s">
        <v>210</v>
      </c>
      <c r="G43" s="94">
        <v>43555</v>
      </c>
      <c r="H43" t="s">
        <v>211</v>
      </c>
      <c r="I43" s="77">
        <v>5.8</v>
      </c>
      <c r="J43" t="s">
        <v>123</v>
      </c>
      <c r="K43" t="s">
        <v>102</v>
      </c>
      <c r="L43" s="78">
        <v>0.03</v>
      </c>
      <c r="M43" s="78">
        <v>0.03</v>
      </c>
      <c r="N43" s="77">
        <v>109959.4</v>
      </c>
      <c r="O43" s="77">
        <v>113.6</v>
      </c>
      <c r="P43" s="77">
        <v>124.9138784</v>
      </c>
      <c r="Q43" s="78">
        <v>3.0000000000000001E-3</v>
      </c>
      <c r="R43" s="78">
        <v>4.0000000000000002E-4</v>
      </c>
    </row>
    <row r="44" spans="2:18">
      <c r="B44" t="s">
        <v>1607</v>
      </c>
      <c r="C44" t="s">
        <v>1608</v>
      </c>
      <c r="D44" t="s">
        <v>1637</v>
      </c>
      <c r="F44" t="s">
        <v>210</v>
      </c>
      <c r="G44" s="94">
        <v>43555</v>
      </c>
      <c r="H44" t="s">
        <v>211</v>
      </c>
      <c r="I44" s="77">
        <v>5.09</v>
      </c>
      <c r="J44" t="s">
        <v>123</v>
      </c>
      <c r="K44" t="s">
        <v>102</v>
      </c>
      <c r="L44" s="78">
        <v>4.9399999999999999E-2</v>
      </c>
      <c r="M44" s="78">
        <v>4.9399999999999999E-2</v>
      </c>
      <c r="N44" s="77">
        <v>73104.03</v>
      </c>
      <c r="O44" s="77">
        <v>117.72</v>
      </c>
      <c r="P44" s="77">
        <v>86.058064115999997</v>
      </c>
      <c r="Q44" s="78">
        <v>2E-3</v>
      </c>
      <c r="R44" s="78">
        <v>2.9999999999999997E-4</v>
      </c>
    </row>
    <row r="45" spans="2:18">
      <c r="B45" t="s">
        <v>1607</v>
      </c>
      <c r="C45" t="s">
        <v>1608</v>
      </c>
      <c r="D45" t="s">
        <v>1638</v>
      </c>
      <c r="F45" t="s">
        <v>210</v>
      </c>
      <c r="G45" s="94">
        <v>43555</v>
      </c>
      <c r="H45" t="s">
        <v>211</v>
      </c>
      <c r="I45" s="77">
        <v>5.05</v>
      </c>
      <c r="J45" t="s">
        <v>123</v>
      </c>
      <c r="K45" t="s">
        <v>102</v>
      </c>
      <c r="L45" s="78">
        <v>5.0200000000000002E-2</v>
      </c>
      <c r="M45" s="78">
        <v>5.0200000000000002E-2</v>
      </c>
      <c r="N45" s="77">
        <v>29980.78</v>
      </c>
      <c r="O45" s="77">
        <v>128.08000000000001</v>
      </c>
      <c r="P45" s="77">
        <v>38.399383024000002</v>
      </c>
      <c r="Q45" s="78">
        <v>8.9999999999999998E-4</v>
      </c>
      <c r="R45" s="78">
        <v>1E-4</v>
      </c>
    </row>
    <row r="46" spans="2:18">
      <c r="B46" t="s">
        <v>1607</v>
      </c>
      <c r="C46" t="s">
        <v>1608</v>
      </c>
      <c r="D46" t="s">
        <v>1639</v>
      </c>
      <c r="F46" t="s">
        <v>210</v>
      </c>
      <c r="G46" s="94">
        <v>43555</v>
      </c>
      <c r="H46" t="s">
        <v>211</v>
      </c>
      <c r="I46" s="77">
        <v>3.49</v>
      </c>
      <c r="J46" t="s">
        <v>123</v>
      </c>
      <c r="K46" t="s">
        <v>102</v>
      </c>
      <c r="L46" s="78">
        <v>5.7599999999999998E-2</v>
      </c>
      <c r="M46" s="78">
        <v>5.7599999999999998E-2</v>
      </c>
      <c r="N46" s="77">
        <v>36155.089999999997</v>
      </c>
      <c r="O46" s="77">
        <v>100.41</v>
      </c>
      <c r="P46" s="77">
        <v>36.303325868999998</v>
      </c>
      <c r="Q46" s="78">
        <v>8.9999999999999998E-4</v>
      </c>
      <c r="R46" s="78">
        <v>1E-4</v>
      </c>
    </row>
    <row r="47" spans="2:18">
      <c r="B47" t="s">
        <v>1607</v>
      </c>
      <c r="C47" t="s">
        <v>1608</v>
      </c>
      <c r="D47" t="s">
        <v>1640</v>
      </c>
      <c r="F47" t="s">
        <v>210</v>
      </c>
      <c r="G47" s="94">
        <v>43555</v>
      </c>
      <c r="H47" t="s">
        <v>211</v>
      </c>
      <c r="I47" s="77">
        <v>5.14</v>
      </c>
      <c r="J47" t="s">
        <v>123</v>
      </c>
      <c r="K47" t="s">
        <v>102</v>
      </c>
      <c r="L47" s="78">
        <v>4.4600000000000001E-2</v>
      </c>
      <c r="M47" s="78">
        <v>4.4600000000000001E-2</v>
      </c>
      <c r="N47" s="77">
        <v>430457.58</v>
      </c>
      <c r="O47" s="77">
        <v>101.03</v>
      </c>
      <c r="P47" s="77">
        <v>434.89129307399998</v>
      </c>
      <c r="Q47" s="78">
        <v>1.03E-2</v>
      </c>
      <c r="R47" s="78">
        <v>1.4E-3</v>
      </c>
    </row>
    <row r="48" spans="2:18">
      <c r="B48" t="s">
        <v>1607</v>
      </c>
      <c r="C48" t="s">
        <v>1608</v>
      </c>
      <c r="D48" t="s">
        <v>1641</v>
      </c>
      <c r="F48" t="s">
        <v>210</v>
      </c>
      <c r="G48" s="94"/>
      <c r="H48" t="s">
        <v>211</v>
      </c>
      <c r="I48" s="77">
        <v>0.01</v>
      </c>
      <c r="J48" t="s">
        <v>123</v>
      </c>
      <c r="K48" t="s">
        <v>102</v>
      </c>
      <c r="L48" s="78">
        <v>0</v>
      </c>
      <c r="M48" s="78">
        <v>1E-4</v>
      </c>
      <c r="N48" s="77">
        <v>-1.83</v>
      </c>
      <c r="O48" s="77">
        <v>3759.0193100000001</v>
      </c>
      <c r="P48" s="77">
        <v>-6.8790053372999996E-2</v>
      </c>
      <c r="Q48" s="78">
        <v>0</v>
      </c>
      <c r="R48" s="78">
        <v>0</v>
      </c>
    </row>
    <row r="49" spans="2:18">
      <c r="B49" t="s">
        <v>1607</v>
      </c>
      <c r="C49" t="s">
        <v>1608</v>
      </c>
      <c r="D49" t="s">
        <v>1642</v>
      </c>
      <c r="F49" t="s">
        <v>210</v>
      </c>
      <c r="G49" s="94"/>
      <c r="H49" t="s">
        <v>211</v>
      </c>
      <c r="I49" s="77">
        <v>0.01</v>
      </c>
      <c r="J49" t="s">
        <v>123</v>
      </c>
      <c r="K49" t="s">
        <v>102</v>
      </c>
      <c r="L49" s="78">
        <v>0</v>
      </c>
      <c r="M49" s="78">
        <v>1E-4</v>
      </c>
      <c r="N49" s="77">
        <v>-0.95</v>
      </c>
      <c r="O49" s="77">
        <v>17955.116085000001</v>
      </c>
      <c r="P49" s="77">
        <v>-0.1705736028075</v>
      </c>
      <c r="Q49" s="78">
        <v>0</v>
      </c>
      <c r="R49" s="78">
        <v>0</v>
      </c>
    </row>
    <row r="50" spans="2:18">
      <c r="B50" t="s">
        <v>1607</v>
      </c>
      <c r="C50" t="s">
        <v>1608</v>
      </c>
      <c r="D50" t="s">
        <v>1643</v>
      </c>
      <c r="F50" t="s">
        <v>210</v>
      </c>
      <c r="G50" s="94"/>
      <c r="H50" t="s">
        <v>211</v>
      </c>
      <c r="I50" s="77">
        <v>0.01</v>
      </c>
      <c r="J50" t="s">
        <v>123</v>
      </c>
      <c r="K50" t="s">
        <v>102</v>
      </c>
      <c r="L50" s="78">
        <v>0</v>
      </c>
      <c r="M50" s="78">
        <v>1E-4</v>
      </c>
      <c r="N50" s="77">
        <v>-1.72</v>
      </c>
      <c r="O50" s="77">
        <v>5826.3230649999996</v>
      </c>
      <c r="P50" s="77">
        <v>-0.10021275671800001</v>
      </c>
      <c r="Q50" s="78">
        <v>0</v>
      </c>
      <c r="R50" s="78">
        <v>0</v>
      </c>
    </row>
    <row r="51" spans="2:18">
      <c r="B51" t="s">
        <v>1607</v>
      </c>
      <c r="C51" t="s">
        <v>1608</v>
      </c>
      <c r="D51" t="s">
        <v>1644</v>
      </c>
      <c r="F51" t="s">
        <v>210</v>
      </c>
      <c r="G51" s="94"/>
      <c r="H51" t="s">
        <v>211</v>
      </c>
      <c r="I51" s="77">
        <v>0.01</v>
      </c>
      <c r="J51" t="s">
        <v>123</v>
      </c>
      <c r="K51" t="s">
        <v>102</v>
      </c>
      <c r="L51" s="78">
        <v>0</v>
      </c>
      <c r="M51" s="78">
        <v>1E-4</v>
      </c>
      <c r="N51" s="77">
        <v>-2.58</v>
      </c>
      <c r="O51" s="77">
        <v>21886.092097000001</v>
      </c>
      <c r="P51" s="77">
        <v>-0.56466117610260003</v>
      </c>
      <c r="Q51" s="78">
        <v>0</v>
      </c>
      <c r="R51" s="78">
        <v>0</v>
      </c>
    </row>
    <row r="52" spans="2:18">
      <c r="B52" s="79" t="s">
        <v>1645</v>
      </c>
      <c r="G52" s="96"/>
      <c r="I52" s="81">
        <v>0</v>
      </c>
      <c r="M52" s="80">
        <v>0</v>
      </c>
      <c r="N52" s="81">
        <v>0</v>
      </c>
      <c r="P52" s="81">
        <v>0</v>
      </c>
      <c r="Q52" s="80">
        <v>0</v>
      </c>
      <c r="R52" s="80">
        <v>0</v>
      </c>
    </row>
    <row r="53" spans="2:18">
      <c r="B53" t="s">
        <v>210</v>
      </c>
      <c r="D53" t="s">
        <v>210</v>
      </c>
      <c r="F53" t="s">
        <v>210</v>
      </c>
      <c r="G53" s="96"/>
      <c r="I53" s="77">
        <v>0</v>
      </c>
      <c r="J53" t="s">
        <v>210</v>
      </c>
      <c r="K53" t="s">
        <v>210</v>
      </c>
      <c r="L53" s="78">
        <v>0</v>
      </c>
      <c r="M53" s="78">
        <v>0</v>
      </c>
      <c r="N53" s="77">
        <v>0</v>
      </c>
      <c r="O53" s="77">
        <v>0</v>
      </c>
      <c r="P53" s="77">
        <v>0</v>
      </c>
      <c r="Q53" s="78">
        <v>0</v>
      </c>
      <c r="R53" s="78">
        <v>0</v>
      </c>
    </row>
    <row r="54" spans="2:18">
      <c r="B54" s="79" t="s">
        <v>1646</v>
      </c>
      <c r="G54" s="96"/>
      <c r="I54" s="81">
        <v>4.75</v>
      </c>
      <c r="M54" s="80">
        <v>5.6300000000000003E-2</v>
      </c>
      <c r="N54" s="81">
        <v>21055018.170000002</v>
      </c>
      <c r="P54" s="81">
        <v>23028.666075879886</v>
      </c>
      <c r="Q54" s="80">
        <v>0.54800000000000004</v>
      </c>
      <c r="R54" s="80">
        <v>7.6799999999999993E-2</v>
      </c>
    </row>
    <row r="55" spans="2:18">
      <c r="B55" t="s">
        <v>1647</v>
      </c>
      <c r="C55" t="s">
        <v>1648</v>
      </c>
      <c r="D55" t="s">
        <v>1649</v>
      </c>
      <c r="E55"/>
      <c r="F55" t="s">
        <v>368</v>
      </c>
      <c r="G55" s="94">
        <v>42186</v>
      </c>
      <c r="H55" t="s">
        <v>150</v>
      </c>
      <c r="I55" s="77">
        <v>1.91</v>
      </c>
      <c r="J55" t="s">
        <v>127</v>
      </c>
      <c r="K55" t="s">
        <v>106</v>
      </c>
      <c r="L55" s="78">
        <v>9.8500000000000004E-2</v>
      </c>
      <c r="M55" s="78">
        <v>5.79E-2</v>
      </c>
      <c r="N55" s="77">
        <v>34292.370000000003</v>
      </c>
      <c r="O55" s="77">
        <v>113.02</v>
      </c>
      <c r="P55" s="77">
        <v>143.091717431208</v>
      </c>
      <c r="Q55" s="78">
        <v>3.3999999999999998E-3</v>
      </c>
      <c r="R55" s="78">
        <v>5.0000000000000001E-4</v>
      </c>
    </row>
    <row r="56" spans="2:18">
      <c r="B56" t="s">
        <v>1650</v>
      </c>
      <c r="C56" t="s">
        <v>1648</v>
      </c>
      <c r="D56" t="s">
        <v>1651</v>
      </c>
      <c r="E56"/>
      <c r="F56" t="s">
        <v>382</v>
      </c>
      <c r="G56" s="94">
        <v>42509</v>
      </c>
      <c r="H56" t="s">
        <v>206</v>
      </c>
      <c r="I56" s="77">
        <v>7.19</v>
      </c>
      <c r="J56" t="s">
        <v>127</v>
      </c>
      <c r="K56" t="s">
        <v>102</v>
      </c>
      <c r="L56" s="78">
        <v>2.7400000000000001E-2</v>
      </c>
      <c r="M56" s="78">
        <v>2.3900000000000001E-2</v>
      </c>
      <c r="N56" s="77">
        <v>33154.839999999997</v>
      </c>
      <c r="O56" s="77">
        <v>115.28</v>
      </c>
      <c r="P56" s="77">
        <v>38.220899551999999</v>
      </c>
      <c r="Q56" s="78">
        <v>8.9999999999999998E-4</v>
      </c>
      <c r="R56" s="78">
        <v>1E-4</v>
      </c>
    </row>
    <row r="57" spans="2:18">
      <c r="B57" t="s">
        <v>1650</v>
      </c>
      <c r="C57" t="s">
        <v>1648</v>
      </c>
      <c r="D57" t="s">
        <v>1652</v>
      </c>
      <c r="E57"/>
      <c r="F57" t="s">
        <v>382</v>
      </c>
      <c r="G57" s="94">
        <v>42723</v>
      </c>
      <c r="H57" t="s">
        <v>206</v>
      </c>
      <c r="I57" s="77">
        <v>7.09</v>
      </c>
      <c r="J57" t="s">
        <v>127</v>
      </c>
      <c r="K57" t="s">
        <v>102</v>
      </c>
      <c r="L57" s="78">
        <v>3.15E-2</v>
      </c>
      <c r="M57" s="78">
        <v>2.5499999999999998E-2</v>
      </c>
      <c r="N57" s="77">
        <v>4736.41</v>
      </c>
      <c r="O57" s="77">
        <v>116.8</v>
      </c>
      <c r="P57" s="77">
        <v>5.5321268799999999</v>
      </c>
      <c r="Q57" s="78">
        <v>1E-4</v>
      </c>
      <c r="R57" s="78">
        <v>0</v>
      </c>
    </row>
    <row r="58" spans="2:18">
      <c r="B58" t="s">
        <v>1650</v>
      </c>
      <c r="C58" t="s">
        <v>1648</v>
      </c>
      <c r="D58" t="s">
        <v>1653</v>
      </c>
      <c r="E58"/>
      <c r="F58" t="s">
        <v>382</v>
      </c>
      <c r="G58" s="94">
        <v>42368</v>
      </c>
      <c r="H58" t="s">
        <v>206</v>
      </c>
      <c r="I58" s="77">
        <v>7.13</v>
      </c>
      <c r="J58" t="s">
        <v>127</v>
      </c>
      <c r="K58" t="s">
        <v>102</v>
      </c>
      <c r="L58" s="78">
        <v>3.1699999999999999E-2</v>
      </c>
      <c r="M58" s="78">
        <v>2.2100000000000002E-2</v>
      </c>
      <c r="N58" s="77">
        <v>23682.03</v>
      </c>
      <c r="O58" s="77">
        <v>119.44</v>
      </c>
      <c r="P58" s="77">
        <v>28.285816632</v>
      </c>
      <c r="Q58" s="78">
        <v>6.9999999999999999E-4</v>
      </c>
      <c r="R58" s="78">
        <v>1E-4</v>
      </c>
    </row>
    <row r="59" spans="2:18">
      <c r="B59" t="s">
        <v>1650</v>
      </c>
      <c r="C59" t="s">
        <v>1648</v>
      </c>
      <c r="D59" t="s">
        <v>1654</v>
      </c>
      <c r="E59"/>
      <c r="F59" t="s">
        <v>382</v>
      </c>
      <c r="G59" s="94">
        <v>42388</v>
      </c>
      <c r="H59" t="s">
        <v>206</v>
      </c>
      <c r="I59" s="77">
        <v>7.13</v>
      </c>
      <c r="J59" t="s">
        <v>127</v>
      </c>
      <c r="K59" t="s">
        <v>102</v>
      </c>
      <c r="L59" s="78">
        <v>3.1699999999999999E-2</v>
      </c>
      <c r="M59" s="78">
        <v>2.2200000000000001E-2</v>
      </c>
      <c r="N59" s="77">
        <v>33154.839999999997</v>
      </c>
      <c r="O59" s="77">
        <v>119.6</v>
      </c>
      <c r="P59" s="77">
        <v>39.653188640000003</v>
      </c>
      <c r="Q59" s="78">
        <v>8.9999999999999998E-4</v>
      </c>
      <c r="R59" s="78">
        <v>1E-4</v>
      </c>
    </row>
    <row r="60" spans="2:18">
      <c r="B60" t="s">
        <v>1650</v>
      </c>
      <c r="C60" t="s">
        <v>1648</v>
      </c>
      <c r="D60" t="s">
        <v>1655</v>
      </c>
      <c r="E60"/>
      <c r="F60" t="s">
        <v>382</v>
      </c>
      <c r="G60" s="94">
        <v>42918</v>
      </c>
      <c r="H60" t="s">
        <v>206</v>
      </c>
      <c r="I60" s="77">
        <v>7.06</v>
      </c>
      <c r="J60" t="s">
        <v>127</v>
      </c>
      <c r="K60" t="s">
        <v>102</v>
      </c>
      <c r="L60" s="78">
        <v>3.15E-2</v>
      </c>
      <c r="M60" s="78">
        <v>2.8299999999999999E-2</v>
      </c>
      <c r="N60" s="77">
        <v>23682.03</v>
      </c>
      <c r="O60" s="77">
        <v>114.13</v>
      </c>
      <c r="P60" s="77">
        <v>27.028300839</v>
      </c>
      <c r="Q60" s="78">
        <v>5.9999999999999995E-4</v>
      </c>
      <c r="R60" s="78">
        <v>1E-4</v>
      </c>
    </row>
    <row r="61" spans="2:18">
      <c r="B61" t="s">
        <v>1650</v>
      </c>
      <c r="C61" t="s">
        <v>1648</v>
      </c>
      <c r="D61" t="s">
        <v>1656</v>
      </c>
      <c r="E61"/>
      <c r="F61" t="s">
        <v>382</v>
      </c>
      <c r="G61" s="94">
        <v>43915</v>
      </c>
      <c r="H61" t="s">
        <v>206</v>
      </c>
      <c r="I61" s="77">
        <v>7.07</v>
      </c>
      <c r="J61" t="s">
        <v>127</v>
      </c>
      <c r="K61" t="s">
        <v>102</v>
      </c>
      <c r="L61" s="78">
        <v>2.6599999999999999E-2</v>
      </c>
      <c r="M61" s="78">
        <v>3.4700000000000002E-2</v>
      </c>
      <c r="N61" s="77">
        <v>49856.91</v>
      </c>
      <c r="O61" s="77">
        <v>104.58</v>
      </c>
      <c r="P61" s="77">
        <v>52.140356478000001</v>
      </c>
      <c r="Q61" s="78">
        <v>1.1999999999999999E-3</v>
      </c>
      <c r="R61" s="78">
        <v>2.0000000000000001E-4</v>
      </c>
    </row>
    <row r="62" spans="2:18">
      <c r="B62" t="s">
        <v>1650</v>
      </c>
      <c r="C62" t="s">
        <v>1648</v>
      </c>
      <c r="D62" t="s">
        <v>1657</v>
      </c>
      <c r="E62"/>
      <c r="F62" t="s">
        <v>382</v>
      </c>
      <c r="G62" s="94">
        <v>44168</v>
      </c>
      <c r="H62" t="s">
        <v>206</v>
      </c>
      <c r="I62" s="77">
        <v>7.2</v>
      </c>
      <c r="J62" t="s">
        <v>127</v>
      </c>
      <c r="K62" t="s">
        <v>102</v>
      </c>
      <c r="L62" s="78">
        <v>1.89E-2</v>
      </c>
      <c r="M62" s="78">
        <v>3.7199999999999997E-2</v>
      </c>
      <c r="N62" s="77">
        <v>50494.73</v>
      </c>
      <c r="O62" s="77">
        <v>96.91</v>
      </c>
      <c r="P62" s="77">
        <v>48.934442842999999</v>
      </c>
      <c r="Q62" s="78">
        <v>1.1999999999999999E-3</v>
      </c>
      <c r="R62" s="78">
        <v>2.0000000000000001E-4</v>
      </c>
    </row>
    <row r="63" spans="2:18">
      <c r="B63" t="s">
        <v>1650</v>
      </c>
      <c r="C63" t="s">
        <v>1648</v>
      </c>
      <c r="D63" t="s">
        <v>1658</v>
      </c>
      <c r="E63"/>
      <c r="F63" t="s">
        <v>382</v>
      </c>
      <c r="G63" s="94">
        <v>44277</v>
      </c>
      <c r="H63" t="s">
        <v>206</v>
      </c>
      <c r="I63" s="77">
        <v>7.11</v>
      </c>
      <c r="J63" t="s">
        <v>127</v>
      </c>
      <c r="K63" t="s">
        <v>102</v>
      </c>
      <c r="L63" s="78">
        <v>1.9E-2</v>
      </c>
      <c r="M63" s="78">
        <v>4.5400000000000003E-2</v>
      </c>
      <c r="N63" s="77">
        <v>76785.83</v>
      </c>
      <c r="O63" s="77">
        <v>91.76</v>
      </c>
      <c r="P63" s="77">
        <v>70.458677608000002</v>
      </c>
      <c r="Q63" s="78">
        <v>1.6999999999999999E-3</v>
      </c>
      <c r="R63" s="78">
        <v>2.0000000000000001E-4</v>
      </c>
    </row>
    <row r="64" spans="2:18">
      <c r="B64" t="s">
        <v>1659</v>
      </c>
      <c r="C64" t="s">
        <v>1648</v>
      </c>
      <c r="D64" t="s">
        <v>1660</v>
      </c>
      <c r="E64"/>
      <c r="F64" t="s">
        <v>1661</v>
      </c>
      <c r="G64" s="94">
        <v>40742</v>
      </c>
      <c r="H64" t="s">
        <v>1394</v>
      </c>
      <c r="I64" s="77">
        <v>3.19</v>
      </c>
      <c r="J64" t="s">
        <v>353</v>
      </c>
      <c r="K64" t="s">
        <v>102</v>
      </c>
      <c r="L64" s="78">
        <v>4.4999999999999998E-2</v>
      </c>
      <c r="M64" s="78">
        <v>1.7000000000000001E-2</v>
      </c>
      <c r="N64" s="77">
        <v>175885.51</v>
      </c>
      <c r="O64" s="77">
        <v>125.58</v>
      </c>
      <c r="P64" s="77">
        <v>220.877023458</v>
      </c>
      <c r="Q64" s="78">
        <v>5.3E-3</v>
      </c>
      <c r="R64" s="78">
        <v>6.9999999999999999E-4</v>
      </c>
    </row>
    <row r="65" spans="2:18">
      <c r="B65" t="s">
        <v>1662</v>
      </c>
      <c r="C65" t="s">
        <v>1648</v>
      </c>
      <c r="D65" t="s">
        <v>1663</v>
      </c>
      <c r="E65"/>
      <c r="F65" t="s">
        <v>471</v>
      </c>
      <c r="G65" s="94">
        <v>42122</v>
      </c>
      <c r="H65" t="s">
        <v>150</v>
      </c>
      <c r="I65" s="77">
        <v>4.32</v>
      </c>
      <c r="J65" t="s">
        <v>367</v>
      </c>
      <c r="K65" t="s">
        <v>102</v>
      </c>
      <c r="L65" s="78">
        <v>2.98E-2</v>
      </c>
      <c r="M65" s="78">
        <v>2.47E-2</v>
      </c>
      <c r="N65" s="77">
        <v>474153.84</v>
      </c>
      <c r="O65" s="77">
        <v>114.49</v>
      </c>
      <c r="P65" s="77">
        <v>542.85873141599996</v>
      </c>
      <c r="Q65" s="78">
        <v>1.29E-2</v>
      </c>
      <c r="R65" s="78">
        <v>1.8E-3</v>
      </c>
    </row>
    <row r="66" spans="2:18">
      <c r="B66" t="s">
        <v>1664</v>
      </c>
      <c r="C66" t="s">
        <v>1648</v>
      </c>
      <c r="D66" t="s">
        <v>1665</v>
      </c>
      <c r="E66"/>
      <c r="F66" t="s">
        <v>506</v>
      </c>
      <c r="G66" s="94">
        <v>43222</v>
      </c>
      <c r="H66" t="s">
        <v>206</v>
      </c>
      <c r="I66" s="77">
        <v>7.88</v>
      </c>
      <c r="J66" t="s">
        <v>367</v>
      </c>
      <c r="K66" t="s">
        <v>102</v>
      </c>
      <c r="L66" s="78">
        <v>3.2199999999999999E-2</v>
      </c>
      <c r="M66" s="78">
        <v>3.3700000000000001E-2</v>
      </c>
      <c r="N66" s="77">
        <v>70798.11</v>
      </c>
      <c r="O66" s="77">
        <v>111.38</v>
      </c>
      <c r="P66" s="77">
        <v>78.854934917999998</v>
      </c>
      <c r="Q66" s="78">
        <v>1.9E-3</v>
      </c>
      <c r="R66" s="78">
        <v>2.9999999999999997E-4</v>
      </c>
    </row>
    <row r="67" spans="2:18">
      <c r="B67" t="s">
        <v>1664</v>
      </c>
      <c r="C67" t="s">
        <v>1648</v>
      </c>
      <c r="D67" t="s">
        <v>1666</v>
      </c>
      <c r="E67"/>
      <c r="F67" t="s">
        <v>506</v>
      </c>
      <c r="G67" s="94">
        <v>43276</v>
      </c>
      <c r="H67" t="s">
        <v>206</v>
      </c>
      <c r="I67" s="77">
        <v>7.88</v>
      </c>
      <c r="J67" t="s">
        <v>367</v>
      </c>
      <c r="K67" t="s">
        <v>102</v>
      </c>
      <c r="L67" s="78">
        <v>3.2599999999999997E-2</v>
      </c>
      <c r="M67" s="78">
        <v>3.3599999999999998E-2</v>
      </c>
      <c r="N67" s="77">
        <v>14815.45</v>
      </c>
      <c r="O67" s="77">
        <v>110.81</v>
      </c>
      <c r="P67" s="77">
        <v>16.417000144999999</v>
      </c>
      <c r="Q67" s="78">
        <v>4.0000000000000002E-4</v>
      </c>
      <c r="R67" s="78">
        <v>1E-4</v>
      </c>
    </row>
    <row r="68" spans="2:18">
      <c r="B68" t="s">
        <v>1664</v>
      </c>
      <c r="C68" t="s">
        <v>1648</v>
      </c>
      <c r="D68" t="s">
        <v>1667</v>
      </c>
      <c r="E68"/>
      <c r="F68" t="s">
        <v>506</v>
      </c>
      <c r="G68" s="94">
        <v>43431</v>
      </c>
      <c r="H68" t="s">
        <v>206</v>
      </c>
      <c r="I68" s="77">
        <v>7.81</v>
      </c>
      <c r="J68" t="s">
        <v>367</v>
      </c>
      <c r="K68" t="s">
        <v>102</v>
      </c>
      <c r="L68" s="78">
        <v>3.6600000000000001E-2</v>
      </c>
      <c r="M68" s="78">
        <v>3.27E-2</v>
      </c>
      <c r="N68" s="77">
        <v>14870.03</v>
      </c>
      <c r="O68" s="77">
        <v>114.55</v>
      </c>
      <c r="P68" s="77">
        <v>17.033619365</v>
      </c>
      <c r="Q68" s="78">
        <v>4.0000000000000002E-4</v>
      </c>
      <c r="R68" s="78">
        <v>1E-4</v>
      </c>
    </row>
    <row r="69" spans="2:18">
      <c r="B69" t="s">
        <v>1664</v>
      </c>
      <c r="C69" t="s">
        <v>1648</v>
      </c>
      <c r="D69" t="s">
        <v>1668</v>
      </c>
      <c r="E69"/>
      <c r="F69" t="s">
        <v>506</v>
      </c>
      <c r="G69" s="94">
        <v>43500</v>
      </c>
      <c r="H69" t="s">
        <v>206</v>
      </c>
      <c r="I69" s="77">
        <v>7.89</v>
      </c>
      <c r="J69" t="s">
        <v>367</v>
      </c>
      <c r="K69" t="s">
        <v>102</v>
      </c>
      <c r="L69" s="78">
        <v>3.4500000000000003E-2</v>
      </c>
      <c r="M69" s="78">
        <v>3.09E-2</v>
      </c>
      <c r="N69" s="77">
        <v>27911.13</v>
      </c>
      <c r="O69" s="77">
        <v>114.82</v>
      </c>
      <c r="P69" s="77">
        <v>32.047559466000003</v>
      </c>
      <c r="Q69" s="78">
        <v>8.0000000000000004E-4</v>
      </c>
      <c r="R69" s="78">
        <v>1E-4</v>
      </c>
    </row>
    <row r="70" spans="2:18">
      <c r="B70" t="s">
        <v>1664</v>
      </c>
      <c r="C70" t="s">
        <v>1648</v>
      </c>
      <c r="D70" t="s">
        <v>1669</v>
      </c>
      <c r="E70"/>
      <c r="F70" t="s">
        <v>506</v>
      </c>
      <c r="G70" s="94">
        <v>43556</v>
      </c>
      <c r="H70" t="s">
        <v>206</v>
      </c>
      <c r="I70" s="77">
        <v>7.98</v>
      </c>
      <c r="J70" t="s">
        <v>367</v>
      </c>
      <c r="K70" t="s">
        <v>102</v>
      </c>
      <c r="L70" s="78">
        <v>3.0499999999999999E-2</v>
      </c>
      <c r="M70" s="78">
        <v>3.09E-2</v>
      </c>
      <c r="N70" s="77">
        <v>28146.31</v>
      </c>
      <c r="O70" s="77">
        <v>111.25</v>
      </c>
      <c r="P70" s="77">
        <v>31.312769875000001</v>
      </c>
      <c r="Q70" s="78">
        <v>6.9999999999999999E-4</v>
      </c>
      <c r="R70" s="78">
        <v>1E-4</v>
      </c>
    </row>
    <row r="71" spans="2:18">
      <c r="B71" t="s">
        <v>1664</v>
      </c>
      <c r="C71" t="s">
        <v>1648</v>
      </c>
      <c r="D71" t="s">
        <v>1670</v>
      </c>
      <c r="E71"/>
      <c r="F71" t="s">
        <v>506</v>
      </c>
      <c r="G71" s="94">
        <v>43647</v>
      </c>
      <c r="H71" t="s">
        <v>206</v>
      </c>
      <c r="I71" s="77">
        <v>7.95</v>
      </c>
      <c r="J71" t="s">
        <v>367</v>
      </c>
      <c r="K71" t="s">
        <v>102</v>
      </c>
      <c r="L71" s="78">
        <v>2.9000000000000001E-2</v>
      </c>
      <c r="M71" s="78">
        <v>3.3599999999999998E-2</v>
      </c>
      <c r="N71" s="77">
        <v>26128.32</v>
      </c>
      <c r="O71" s="77">
        <v>106.01</v>
      </c>
      <c r="P71" s="77">
        <v>27.698632031999999</v>
      </c>
      <c r="Q71" s="78">
        <v>6.9999999999999999E-4</v>
      </c>
      <c r="R71" s="78">
        <v>1E-4</v>
      </c>
    </row>
    <row r="72" spans="2:18">
      <c r="B72" t="s">
        <v>1664</v>
      </c>
      <c r="C72" t="s">
        <v>1648</v>
      </c>
      <c r="D72" t="s">
        <v>1671</v>
      </c>
      <c r="E72"/>
      <c r="F72" t="s">
        <v>506</v>
      </c>
      <c r="G72" s="94">
        <v>43703</v>
      </c>
      <c r="H72" t="s">
        <v>206</v>
      </c>
      <c r="I72" s="77">
        <v>8.1</v>
      </c>
      <c r="J72" t="s">
        <v>367</v>
      </c>
      <c r="K72" t="s">
        <v>102</v>
      </c>
      <c r="L72" s="78">
        <v>2.3800000000000002E-2</v>
      </c>
      <c r="M72" s="78">
        <v>3.27E-2</v>
      </c>
      <c r="N72" s="77">
        <v>1855.4</v>
      </c>
      <c r="O72" s="77">
        <v>103.09</v>
      </c>
      <c r="P72" s="77">
        <v>1.9127318600000001</v>
      </c>
      <c r="Q72" s="78">
        <v>0</v>
      </c>
      <c r="R72" s="78">
        <v>0</v>
      </c>
    </row>
    <row r="73" spans="2:18">
      <c r="B73" t="s">
        <v>1664</v>
      </c>
      <c r="C73" t="s">
        <v>1648</v>
      </c>
      <c r="D73" t="s">
        <v>1672</v>
      </c>
      <c r="E73"/>
      <c r="F73" t="s">
        <v>506</v>
      </c>
      <c r="G73" s="94">
        <v>43740</v>
      </c>
      <c r="H73" t="s">
        <v>206</v>
      </c>
      <c r="I73" s="77">
        <v>7.99</v>
      </c>
      <c r="J73" t="s">
        <v>367</v>
      </c>
      <c r="K73" t="s">
        <v>102</v>
      </c>
      <c r="L73" s="78">
        <v>2.4299999999999999E-2</v>
      </c>
      <c r="M73" s="78">
        <v>3.6700000000000003E-2</v>
      </c>
      <c r="N73" s="77">
        <v>27419.22</v>
      </c>
      <c r="O73" s="77">
        <v>100.11</v>
      </c>
      <c r="P73" s="77">
        <v>27.449381142</v>
      </c>
      <c r="Q73" s="78">
        <v>6.9999999999999999E-4</v>
      </c>
      <c r="R73" s="78">
        <v>1E-4</v>
      </c>
    </row>
    <row r="74" spans="2:18">
      <c r="B74" t="s">
        <v>1664</v>
      </c>
      <c r="C74" t="s">
        <v>1648</v>
      </c>
      <c r="D74" t="s">
        <v>1673</v>
      </c>
      <c r="E74"/>
      <c r="F74" t="s">
        <v>506</v>
      </c>
      <c r="G74" s="94">
        <v>43831</v>
      </c>
      <c r="H74" t="s">
        <v>206</v>
      </c>
      <c r="I74" s="77">
        <v>7.97</v>
      </c>
      <c r="J74" t="s">
        <v>367</v>
      </c>
      <c r="K74" t="s">
        <v>102</v>
      </c>
      <c r="L74" s="78">
        <v>2.3800000000000002E-2</v>
      </c>
      <c r="M74" s="78">
        <v>3.8199999999999998E-2</v>
      </c>
      <c r="N74" s="77">
        <v>28458.36</v>
      </c>
      <c r="O74" s="77">
        <v>98.75</v>
      </c>
      <c r="P74" s="77">
        <v>28.1026305</v>
      </c>
      <c r="Q74" s="78">
        <v>6.9999999999999999E-4</v>
      </c>
      <c r="R74" s="78">
        <v>1E-4</v>
      </c>
    </row>
    <row r="75" spans="2:18">
      <c r="B75" t="s">
        <v>1664</v>
      </c>
      <c r="C75" t="s">
        <v>1648</v>
      </c>
      <c r="D75" t="s">
        <v>1674</v>
      </c>
      <c r="E75"/>
      <c r="F75" t="s">
        <v>506</v>
      </c>
      <c r="G75" s="94">
        <v>43922</v>
      </c>
      <c r="H75" t="s">
        <v>206</v>
      </c>
      <c r="I75" s="77">
        <v>8.0500000000000007</v>
      </c>
      <c r="J75" t="s">
        <v>367</v>
      </c>
      <c r="K75" t="s">
        <v>102</v>
      </c>
      <c r="L75" s="78">
        <v>2.7699999999999999E-2</v>
      </c>
      <c r="M75" s="78">
        <v>3.0499999999999999E-2</v>
      </c>
      <c r="N75" s="77">
        <v>17034</v>
      </c>
      <c r="O75" s="77">
        <v>108.93</v>
      </c>
      <c r="P75" s="77">
        <v>18.5551362</v>
      </c>
      <c r="Q75" s="78">
        <v>4.0000000000000002E-4</v>
      </c>
      <c r="R75" s="78">
        <v>1E-4</v>
      </c>
    </row>
    <row r="76" spans="2:18">
      <c r="B76" t="s">
        <v>1664</v>
      </c>
      <c r="C76" t="s">
        <v>1648</v>
      </c>
      <c r="D76" t="s">
        <v>1675</v>
      </c>
      <c r="E76"/>
      <c r="F76" t="s">
        <v>506</v>
      </c>
      <c r="G76" s="94">
        <v>43978</v>
      </c>
      <c r="H76" t="s">
        <v>206</v>
      </c>
      <c r="I76" s="77">
        <v>8.0500000000000007</v>
      </c>
      <c r="J76" t="s">
        <v>367</v>
      </c>
      <c r="K76" t="s">
        <v>102</v>
      </c>
      <c r="L76" s="78">
        <v>2.3E-2</v>
      </c>
      <c r="M76" s="78">
        <v>3.5299999999999998E-2</v>
      </c>
      <c r="N76" s="77">
        <v>7145.67</v>
      </c>
      <c r="O76" s="77">
        <v>100.7</v>
      </c>
      <c r="P76" s="77">
        <v>7.19568969</v>
      </c>
      <c r="Q76" s="78">
        <v>2.0000000000000001E-4</v>
      </c>
      <c r="R76" s="78">
        <v>0</v>
      </c>
    </row>
    <row r="77" spans="2:18">
      <c r="B77" t="s">
        <v>1664</v>
      </c>
      <c r="C77" t="s">
        <v>1648</v>
      </c>
      <c r="D77" t="s">
        <v>1676</v>
      </c>
      <c r="E77"/>
      <c r="F77" t="s">
        <v>506</v>
      </c>
      <c r="G77" s="94">
        <v>44010</v>
      </c>
      <c r="H77" t="s">
        <v>206</v>
      </c>
      <c r="I77" s="77">
        <v>8.14</v>
      </c>
      <c r="J77" t="s">
        <v>367</v>
      </c>
      <c r="K77" t="s">
        <v>102</v>
      </c>
      <c r="L77" s="78">
        <v>2.1999999999999999E-2</v>
      </c>
      <c r="M77" s="78">
        <v>3.2199999999999999E-2</v>
      </c>
      <c r="N77" s="77">
        <v>11204.37</v>
      </c>
      <c r="O77" s="77">
        <v>102.54</v>
      </c>
      <c r="P77" s="77">
        <v>11.488960998</v>
      </c>
      <c r="Q77" s="78">
        <v>2.9999999999999997E-4</v>
      </c>
      <c r="R77" s="78">
        <v>0</v>
      </c>
    </row>
    <row r="78" spans="2:18">
      <c r="B78" t="s">
        <v>1664</v>
      </c>
      <c r="C78" t="s">
        <v>1648</v>
      </c>
      <c r="D78" t="s">
        <v>1677</v>
      </c>
      <c r="E78"/>
      <c r="F78" t="s">
        <v>506</v>
      </c>
      <c r="G78" s="94">
        <v>44133</v>
      </c>
      <c r="H78" t="s">
        <v>206</v>
      </c>
      <c r="I78" s="77">
        <v>8.0299999999999994</v>
      </c>
      <c r="J78" t="s">
        <v>367</v>
      </c>
      <c r="K78" t="s">
        <v>102</v>
      </c>
      <c r="L78" s="78">
        <v>2.3800000000000002E-2</v>
      </c>
      <c r="M78" s="78">
        <v>3.5499999999999997E-2</v>
      </c>
      <c r="N78" s="77">
        <v>14570.01</v>
      </c>
      <c r="O78" s="77">
        <v>101.57</v>
      </c>
      <c r="P78" s="77">
        <v>14.798759156999999</v>
      </c>
      <c r="Q78" s="78">
        <v>4.0000000000000002E-4</v>
      </c>
      <c r="R78" s="78">
        <v>0</v>
      </c>
    </row>
    <row r="79" spans="2:18">
      <c r="B79" t="s">
        <v>1664</v>
      </c>
      <c r="C79" t="s">
        <v>1648</v>
      </c>
      <c r="D79" t="s">
        <v>1678</v>
      </c>
      <c r="E79"/>
      <c r="F79" t="s">
        <v>506</v>
      </c>
      <c r="G79" s="94">
        <v>44251</v>
      </c>
      <c r="H79" t="s">
        <v>206</v>
      </c>
      <c r="I79" s="77">
        <v>7.93</v>
      </c>
      <c r="J79" t="s">
        <v>367</v>
      </c>
      <c r="K79" t="s">
        <v>102</v>
      </c>
      <c r="L79" s="78">
        <v>2.3599999999999999E-2</v>
      </c>
      <c r="M79" s="78">
        <v>4.0399999999999998E-2</v>
      </c>
      <c r="N79" s="77">
        <v>43260.12</v>
      </c>
      <c r="O79" s="77">
        <v>97.69</v>
      </c>
      <c r="P79" s="77">
        <v>42.260811228000001</v>
      </c>
      <c r="Q79" s="78">
        <v>1E-3</v>
      </c>
      <c r="R79" s="78">
        <v>1E-4</v>
      </c>
    </row>
    <row r="80" spans="2:18">
      <c r="B80" t="s">
        <v>1664</v>
      </c>
      <c r="C80" t="s">
        <v>1648</v>
      </c>
      <c r="D80" t="s">
        <v>1679</v>
      </c>
      <c r="E80"/>
      <c r="F80" t="s">
        <v>506</v>
      </c>
      <c r="G80" s="94">
        <v>44294</v>
      </c>
      <c r="H80" t="s">
        <v>206</v>
      </c>
      <c r="I80" s="77">
        <v>7.9</v>
      </c>
      <c r="J80" t="s">
        <v>367</v>
      </c>
      <c r="K80" t="s">
        <v>102</v>
      </c>
      <c r="L80" s="78">
        <v>2.3199999999999998E-2</v>
      </c>
      <c r="M80" s="78">
        <v>4.2700000000000002E-2</v>
      </c>
      <c r="N80" s="77">
        <v>31125.13</v>
      </c>
      <c r="O80" s="77">
        <v>95.43</v>
      </c>
      <c r="P80" s="77">
        <v>29.702711559000001</v>
      </c>
      <c r="Q80" s="78">
        <v>6.9999999999999999E-4</v>
      </c>
      <c r="R80" s="78">
        <v>1E-4</v>
      </c>
    </row>
    <row r="81" spans="2:18">
      <c r="B81" t="s">
        <v>1664</v>
      </c>
      <c r="C81" t="s">
        <v>1648</v>
      </c>
      <c r="D81" t="s">
        <v>1680</v>
      </c>
      <c r="E81"/>
      <c r="F81" t="s">
        <v>506</v>
      </c>
      <c r="G81" s="94">
        <v>44602</v>
      </c>
      <c r="H81" t="s">
        <v>206</v>
      </c>
      <c r="I81" s="77">
        <v>7.79</v>
      </c>
      <c r="J81" t="s">
        <v>367</v>
      </c>
      <c r="K81" t="s">
        <v>102</v>
      </c>
      <c r="L81" s="78">
        <v>2.0899999999999998E-2</v>
      </c>
      <c r="M81" s="78">
        <v>5.0200000000000002E-2</v>
      </c>
      <c r="N81" s="77">
        <v>44592.41</v>
      </c>
      <c r="O81" s="77">
        <v>86.04</v>
      </c>
      <c r="P81" s="77">
        <v>38.367309564000003</v>
      </c>
      <c r="Q81" s="78">
        <v>8.9999999999999998E-4</v>
      </c>
      <c r="R81" s="78">
        <v>1E-4</v>
      </c>
    </row>
    <row r="82" spans="2:18">
      <c r="B82" t="s">
        <v>1681</v>
      </c>
      <c r="C82" t="s">
        <v>1608</v>
      </c>
      <c r="D82" t="s">
        <v>1682</v>
      </c>
      <c r="E82"/>
      <c r="F82" t="s">
        <v>511</v>
      </c>
      <c r="G82" s="94">
        <v>44147</v>
      </c>
      <c r="H82" t="s">
        <v>150</v>
      </c>
      <c r="I82" s="77">
        <v>7.7</v>
      </c>
      <c r="J82" t="s">
        <v>599</v>
      </c>
      <c r="K82" t="s">
        <v>102</v>
      </c>
      <c r="L82" s="78">
        <v>1.6299999999999999E-2</v>
      </c>
      <c r="M82" s="78">
        <v>2.9100000000000001E-2</v>
      </c>
      <c r="N82" s="77">
        <v>107526.56</v>
      </c>
      <c r="O82" s="77">
        <v>100.62</v>
      </c>
      <c r="P82" s="77">
        <v>108.193224672</v>
      </c>
      <c r="Q82" s="78">
        <v>2.5999999999999999E-3</v>
      </c>
      <c r="R82" s="78">
        <v>4.0000000000000002E-4</v>
      </c>
    </row>
    <row r="83" spans="2:18">
      <c r="B83" t="s">
        <v>1681</v>
      </c>
      <c r="C83" t="s">
        <v>1608</v>
      </c>
      <c r="D83" t="s">
        <v>1683</v>
      </c>
      <c r="E83"/>
      <c r="F83" t="s">
        <v>511</v>
      </c>
      <c r="G83" s="94">
        <v>44185</v>
      </c>
      <c r="H83" t="s">
        <v>150</v>
      </c>
      <c r="I83" s="77">
        <v>7.71</v>
      </c>
      <c r="J83" t="s">
        <v>599</v>
      </c>
      <c r="K83" t="s">
        <v>102</v>
      </c>
      <c r="L83" s="78">
        <v>1.4999999999999999E-2</v>
      </c>
      <c r="M83" s="78">
        <v>3.0200000000000001E-2</v>
      </c>
      <c r="N83" s="77">
        <v>50546.1</v>
      </c>
      <c r="O83" s="77">
        <v>98.68</v>
      </c>
      <c r="P83" s="77">
        <v>49.87889148</v>
      </c>
      <c r="Q83" s="78">
        <v>1.1999999999999999E-3</v>
      </c>
      <c r="R83" s="78">
        <v>2.0000000000000001E-4</v>
      </c>
    </row>
    <row r="84" spans="2:18">
      <c r="B84" t="s">
        <v>1684</v>
      </c>
      <c r="C84" t="s">
        <v>1648</v>
      </c>
      <c r="D84" t="s">
        <v>1685</v>
      </c>
      <c r="E84"/>
      <c r="F84" t="s">
        <v>1686</v>
      </c>
      <c r="G84" s="94">
        <v>43631</v>
      </c>
      <c r="H84" t="s">
        <v>1394</v>
      </c>
      <c r="I84" s="77">
        <v>5</v>
      </c>
      <c r="J84" t="s">
        <v>353</v>
      </c>
      <c r="K84" t="s">
        <v>102</v>
      </c>
      <c r="L84" s="78">
        <v>3.1E-2</v>
      </c>
      <c r="M84" s="78">
        <v>2.7400000000000001E-2</v>
      </c>
      <c r="N84" s="77">
        <v>112194.07</v>
      </c>
      <c r="O84" s="77">
        <v>112.47</v>
      </c>
      <c r="P84" s="77">
        <v>126.184670529</v>
      </c>
      <c r="Q84" s="78">
        <v>3.0000000000000001E-3</v>
      </c>
      <c r="R84" s="78">
        <v>4.0000000000000002E-4</v>
      </c>
    </row>
    <row r="85" spans="2:18">
      <c r="B85" t="s">
        <v>1684</v>
      </c>
      <c r="C85" t="s">
        <v>1648</v>
      </c>
      <c r="D85" t="s">
        <v>1687</v>
      </c>
      <c r="E85"/>
      <c r="F85" t="s">
        <v>1686</v>
      </c>
      <c r="G85" s="94">
        <v>43634</v>
      </c>
      <c r="H85" t="s">
        <v>1394</v>
      </c>
      <c r="I85" s="77">
        <v>5.0199999999999996</v>
      </c>
      <c r="J85" t="s">
        <v>353</v>
      </c>
      <c r="K85" t="s">
        <v>102</v>
      </c>
      <c r="L85" s="78">
        <v>2.4899999999999999E-2</v>
      </c>
      <c r="M85" s="78">
        <v>2.75E-2</v>
      </c>
      <c r="N85" s="77">
        <v>47194.96</v>
      </c>
      <c r="O85" s="77">
        <v>111.01</v>
      </c>
      <c r="P85" s="77">
        <v>52.391125096000003</v>
      </c>
      <c r="Q85" s="78">
        <v>1.1999999999999999E-3</v>
      </c>
      <c r="R85" s="78">
        <v>2.0000000000000001E-4</v>
      </c>
    </row>
    <row r="86" spans="2:18">
      <c r="B86" t="s">
        <v>1684</v>
      </c>
      <c r="C86" t="s">
        <v>1648</v>
      </c>
      <c r="D86" t="s">
        <v>1688</v>
      </c>
      <c r="E86"/>
      <c r="F86" t="s">
        <v>1686</v>
      </c>
      <c r="G86" s="94">
        <v>43634</v>
      </c>
      <c r="H86" t="s">
        <v>1394</v>
      </c>
      <c r="I86" s="77">
        <v>5.29</v>
      </c>
      <c r="J86" t="s">
        <v>353</v>
      </c>
      <c r="K86" t="s">
        <v>102</v>
      </c>
      <c r="L86" s="78">
        <v>3.5999999999999997E-2</v>
      </c>
      <c r="M86" s="78">
        <v>2.7699999999999999E-2</v>
      </c>
      <c r="N86" s="77">
        <v>31121.17</v>
      </c>
      <c r="O86" s="77">
        <v>115.53</v>
      </c>
      <c r="P86" s="77">
        <v>35.954287700999998</v>
      </c>
      <c r="Q86" s="78">
        <v>8.9999999999999998E-4</v>
      </c>
      <c r="R86" s="78">
        <v>1E-4</v>
      </c>
    </row>
    <row r="87" spans="2:18">
      <c r="B87" t="s">
        <v>1689</v>
      </c>
      <c r="C87" t="s">
        <v>1608</v>
      </c>
      <c r="D87" t="s">
        <v>1690</v>
      </c>
      <c r="E87"/>
      <c r="F87" t="s">
        <v>1686</v>
      </c>
      <c r="G87" s="94">
        <v>44651</v>
      </c>
      <c r="H87" t="s">
        <v>1394</v>
      </c>
      <c r="I87" s="77">
        <v>7.82</v>
      </c>
      <c r="J87" t="s">
        <v>353</v>
      </c>
      <c r="K87" t="s">
        <v>102</v>
      </c>
      <c r="L87" s="78">
        <v>1.7999999999999999E-2</v>
      </c>
      <c r="M87" s="78">
        <v>3.6600000000000001E-2</v>
      </c>
      <c r="N87" s="77">
        <v>551786.88</v>
      </c>
      <c r="O87" s="77">
        <v>92.92</v>
      </c>
      <c r="P87" s="77">
        <v>512.72036889599997</v>
      </c>
      <c r="Q87" s="78">
        <v>1.2200000000000001E-2</v>
      </c>
      <c r="R87" s="78">
        <v>1.6999999999999999E-3</v>
      </c>
    </row>
    <row r="88" spans="2:18">
      <c r="B88" t="s">
        <v>1689</v>
      </c>
      <c r="C88" t="s">
        <v>1608</v>
      </c>
      <c r="D88" t="s">
        <v>1691</v>
      </c>
      <c r="E88"/>
      <c r="F88" t="s">
        <v>1686</v>
      </c>
      <c r="G88" s="94">
        <v>44651</v>
      </c>
      <c r="H88" t="s">
        <v>1394</v>
      </c>
      <c r="I88" s="77">
        <v>7.42</v>
      </c>
      <c r="J88" t="s">
        <v>353</v>
      </c>
      <c r="K88" t="s">
        <v>102</v>
      </c>
      <c r="L88" s="78">
        <v>1.8800000000000001E-2</v>
      </c>
      <c r="M88" s="78">
        <v>3.8699999999999998E-2</v>
      </c>
      <c r="N88" s="77">
        <v>340858.81</v>
      </c>
      <c r="O88" s="77">
        <v>92.79</v>
      </c>
      <c r="P88" s="77">
        <v>316.28288979899997</v>
      </c>
      <c r="Q88" s="78">
        <v>7.4999999999999997E-3</v>
      </c>
      <c r="R88" s="78">
        <v>1.1000000000000001E-3</v>
      </c>
    </row>
    <row r="89" spans="2:18">
      <c r="B89" t="s">
        <v>1689</v>
      </c>
      <c r="C89" t="s">
        <v>1608</v>
      </c>
      <c r="D89" t="s">
        <v>1692</v>
      </c>
      <c r="E89"/>
      <c r="F89" t="s">
        <v>1686</v>
      </c>
      <c r="G89" s="94">
        <v>44705</v>
      </c>
      <c r="H89" t="s">
        <v>1394</v>
      </c>
      <c r="I89" s="77">
        <v>7.73</v>
      </c>
      <c r="J89" t="s">
        <v>353</v>
      </c>
      <c r="K89" t="s">
        <v>102</v>
      </c>
      <c r="L89" s="78">
        <v>2.3699999999999999E-2</v>
      </c>
      <c r="M89" s="78">
        <v>2.3800000000000002E-2</v>
      </c>
      <c r="N89" s="77">
        <v>225208.87</v>
      </c>
      <c r="O89" s="77">
        <v>105.84</v>
      </c>
      <c r="P89" s="77">
        <v>238.36106800799999</v>
      </c>
      <c r="Q89" s="78">
        <v>5.7000000000000002E-3</v>
      </c>
      <c r="R89" s="78">
        <v>8.0000000000000004E-4</v>
      </c>
    </row>
    <row r="90" spans="2:18">
      <c r="B90" t="s">
        <v>1689</v>
      </c>
      <c r="C90" t="s">
        <v>1608</v>
      </c>
      <c r="D90" t="s">
        <v>1693</v>
      </c>
      <c r="E90"/>
      <c r="F90" t="s">
        <v>1686</v>
      </c>
      <c r="G90" s="94">
        <v>44705</v>
      </c>
      <c r="H90" t="s">
        <v>1394</v>
      </c>
      <c r="I90" s="77">
        <v>7.36</v>
      </c>
      <c r="J90" t="s">
        <v>353</v>
      </c>
      <c r="K90" t="s">
        <v>102</v>
      </c>
      <c r="L90" s="78">
        <v>2.3199999999999998E-2</v>
      </c>
      <c r="M90" s="78">
        <v>2.5499999999999998E-2</v>
      </c>
      <c r="N90" s="77">
        <v>160053.07999999999</v>
      </c>
      <c r="O90" s="77">
        <v>104.19</v>
      </c>
      <c r="P90" s="77">
        <v>166.759304052</v>
      </c>
      <c r="Q90" s="78">
        <v>4.0000000000000001E-3</v>
      </c>
      <c r="R90" s="78">
        <v>5.9999999999999995E-4</v>
      </c>
    </row>
    <row r="91" spans="2:18">
      <c r="B91" t="s">
        <v>1694</v>
      </c>
      <c r="C91" t="s">
        <v>1648</v>
      </c>
      <c r="D91" t="s">
        <v>1695</v>
      </c>
      <c r="E91"/>
      <c r="F91" t="s">
        <v>1686</v>
      </c>
      <c r="G91" s="94">
        <v>44087</v>
      </c>
      <c r="H91" t="s">
        <v>1394</v>
      </c>
      <c r="I91" s="77">
        <v>5.39</v>
      </c>
      <c r="J91" t="s">
        <v>353</v>
      </c>
      <c r="K91" t="s">
        <v>102</v>
      </c>
      <c r="L91" s="78">
        <v>1.7899999999999999E-2</v>
      </c>
      <c r="M91" s="78">
        <v>2.81E-2</v>
      </c>
      <c r="N91" s="77">
        <v>134409.79</v>
      </c>
      <c r="O91" s="77">
        <v>104.81</v>
      </c>
      <c r="P91" s="77">
        <v>140.87490089900001</v>
      </c>
      <c r="Q91" s="78">
        <v>3.3999999999999998E-3</v>
      </c>
      <c r="R91" s="78">
        <v>5.0000000000000001E-4</v>
      </c>
    </row>
    <row r="92" spans="2:18">
      <c r="B92" t="s">
        <v>1694</v>
      </c>
      <c r="C92" t="s">
        <v>1648</v>
      </c>
      <c r="D92" t="s">
        <v>1696</v>
      </c>
      <c r="E92"/>
      <c r="F92" t="s">
        <v>1686</v>
      </c>
      <c r="G92" s="94">
        <v>44087</v>
      </c>
      <c r="H92" t="s">
        <v>1394</v>
      </c>
      <c r="I92" s="77">
        <v>6.75</v>
      </c>
      <c r="J92" t="s">
        <v>353</v>
      </c>
      <c r="K92" t="s">
        <v>102</v>
      </c>
      <c r="L92" s="78">
        <v>7.5499999999999998E-2</v>
      </c>
      <c r="M92" s="78">
        <v>7.9500000000000001E-2</v>
      </c>
      <c r="N92" s="77">
        <v>47780.160000000003</v>
      </c>
      <c r="O92" s="77">
        <v>99.48</v>
      </c>
      <c r="P92" s="77">
        <v>47.531703168</v>
      </c>
      <c r="Q92" s="78">
        <v>1.1000000000000001E-3</v>
      </c>
      <c r="R92" s="78">
        <v>2.0000000000000001E-4</v>
      </c>
    </row>
    <row r="93" spans="2:18">
      <c r="B93" t="s">
        <v>1697</v>
      </c>
      <c r="C93" t="s">
        <v>1648</v>
      </c>
      <c r="D93" t="s">
        <v>1698</v>
      </c>
      <c r="E93"/>
      <c r="F93" t="s">
        <v>1686</v>
      </c>
      <c r="G93" s="94">
        <v>44748</v>
      </c>
      <c r="H93" t="s">
        <v>1394</v>
      </c>
      <c r="I93" s="77">
        <v>1.86</v>
      </c>
      <c r="J93" t="s">
        <v>353</v>
      </c>
      <c r="K93" t="s">
        <v>102</v>
      </c>
      <c r="L93" s="78">
        <v>7.5700000000000003E-2</v>
      </c>
      <c r="M93" s="78">
        <v>8.48E-2</v>
      </c>
      <c r="N93" s="77">
        <v>1604718.48</v>
      </c>
      <c r="O93" s="77">
        <v>100.48</v>
      </c>
      <c r="P93" s="77">
        <v>1612.421128704</v>
      </c>
      <c r="Q93" s="78">
        <v>3.8399999999999997E-2</v>
      </c>
      <c r="R93" s="78">
        <v>5.4000000000000003E-3</v>
      </c>
    </row>
    <row r="94" spans="2:18">
      <c r="B94" t="s">
        <v>1699</v>
      </c>
      <c r="C94" t="s">
        <v>1608</v>
      </c>
      <c r="D94" t="s">
        <v>1700</v>
      </c>
      <c r="E94"/>
      <c r="F94" t="s">
        <v>1686</v>
      </c>
      <c r="G94" s="94">
        <v>45015</v>
      </c>
      <c r="H94" t="s">
        <v>1394</v>
      </c>
      <c r="I94" s="77">
        <v>4.0999999999999996</v>
      </c>
      <c r="J94" t="s">
        <v>599</v>
      </c>
      <c r="K94" t="s">
        <v>102</v>
      </c>
      <c r="L94" s="78">
        <v>3.3599999999999998E-2</v>
      </c>
      <c r="M94" s="78">
        <v>3.1699999999999999E-2</v>
      </c>
      <c r="N94" s="77">
        <v>171120.64000000001</v>
      </c>
      <c r="O94" s="77">
        <v>103.08</v>
      </c>
      <c r="P94" s="77">
        <v>176.391155712</v>
      </c>
      <c r="Q94" s="78">
        <v>4.1999999999999997E-3</v>
      </c>
      <c r="R94" s="78">
        <v>5.9999999999999995E-4</v>
      </c>
    </row>
    <row r="95" spans="2:18">
      <c r="B95" t="s">
        <v>1701</v>
      </c>
      <c r="C95" t="s">
        <v>1648</v>
      </c>
      <c r="D95" t="s">
        <v>1702</v>
      </c>
      <c r="E95"/>
      <c r="F95" t="s">
        <v>506</v>
      </c>
      <c r="G95" s="94">
        <v>40903</v>
      </c>
      <c r="H95" t="s">
        <v>206</v>
      </c>
      <c r="I95" s="77">
        <v>3.89</v>
      </c>
      <c r="J95" t="s">
        <v>367</v>
      </c>
      <c r="K95" t="s">
        <v>102</v>
      </c>
      <c r="L95" s="78">
        <v>5.2600000000000001E-2</v>
      </c>
      <c r="M95" s="78">
        <v>3.3700000000000001E-2</v>
      </c>
      <c r="N95" s="77">
        <v>5131.3999999999996</v>
      </c>
      <c r="O95" s="77">
        <v>123.18</v>
      </c>
      <c r="P95" s="77">
        <v>6.3208585199999998</v>
      </c>
      <c r="Q95" s="78">
        <v>2.0000000000000001E-4</v>
      </c>
      <c r="R95" s="78">
        <v>0</v>
      </c>
    </row>
    <row r="96" spans="2:18">
      <c r="B96" t="s">
        <v>1701</v>
      </c>
      <c r="C96" t="s">
        <v>1648</v>
      </c>
      <c r="D96" t="s">
        <v>1703</v>
      </c>
      <c r="E96"/>
      <c r="F96" t="s">
        <v>506</v>
      </c>
      <c r="G96" s="94">
        <v>40933</v>
      </c>
      <c r="H96" t="s">
        <v>206</v>
      </c>
      <c r="I96" s="77">
        <v>3.93</v>
      </c>
      <c r="J96" t="s">
        <v>367</v>
      </c>
      <c r="K96" t="s">
        <v>102</v>
      </c>
      <c r="L96" s="78">
        <v>5.1299999999999998E-2</v>
      </c>
      <c r="M96" s="78">
        <v>2.5399999999999999E-2</v>
      </c>
      <c r="N96" s="77">
        <v>18922.330000000002</v>
      </c>
      <c r="O96" s="77">
        <v>126.52</v>
      </c>
      <c r="P96" s="77">
        <v>23.940531916000001</v>
      </c>
      <c r="Q96" s="78">
        <v>5.9999999999999995E-4</v>
      </c>
      <c r="R96" s="78">
        <v>1E-4</v>
      </c>
    </row>
    <row r="97" spans="2:18">
      <c r="B97" t="s">
        <v>1701</v>
      </c>
      <c r="C97" t="s">
        <v>1648</v>
      </c>
      <c r="D97" t="s">
        <v>1704</v>
      </c>
      <c r="E97"/>
      <c r="F97" t="s">
        <v>506</v>
      </c>
      <c r="G97" s="94">
        <v>40993</v>
      </c>
      <c r="H97" t="s">
        <v>206</v>
      </c>
      <c r="I97" s="77">
        <v>3.93</v>
      </c>
      <c r="J97" t="s">
        <v>367</v>
      </c>
      <c r="K97" t="s">
        <v>102</v>
      </c>
      <c r="L97" s="78">
        <v>5.1499999999999997E-2</v>
      </c>
      <c r="M97" s="78">
        <v>2.5399999999999999E-2</v>
      </c>
      <c r="N97" s="77">
        <v>11012.31</v>
      </c>
      <c r="O97" s="77">
        <v>126.59</v>
      </c>
      <c r="P97" s="77">
        <v>13.940483229</v>
      </c>
      <c r="Q97" s="78">
        <v>2.9999999999999997E-4</v>
      </c>
      <c r="R97" s="78">
        <v>0</v>
      </c>
    </row>
    <row r="98" spans="2:18">
      <c r="B98" t="s">
        <v>1701</v>
      </c>
      <c r="C98" t="s">
        <v>1648</v>
      </c>
      <c r="D98" t="s">
        <v>1705</v>
      </c>
      <c r="E98"/>
      <c r="F98" t="s">
        <v>506</v>
      </c>
      <c r="G98" s="94">
        <v>41053</v>
      </c>
      <c r="H98" t="s">
        <v>206</v>
      </c>
      <c r="I98" s="77">
        <v>3.93</v>
      </c>
      <c r="J98" t="s">
        <v>367</v>
      </c>
      <c r="K98" t="s">
        <v>102</v>
      </c>
      <c r="L98" s="78">
        <v>5.0999999999999997E-2</v>
      </c>
      <c r="M98" s="78">
        <v>2.5399999999999999E-2</v>
      </c>
      <c r="N98" s="77">
        <v>7756.81</v>
      </c>
      <c r="O98" s="77">
        <v>124.79</v>
      </c>
      <c r="P98" s="77">
        <v>9.6797231989999997</v>
      </c>
      <c r="Q98" s="78">
        <v>2.0000000000000001E-4</v>
      </c>
      <c r="R98" s="78">
        <v>0</v>
      </c>
    </row>
    <row r="99" spans="2:18">
      <c r="B99" t="s">
        <v>1701</v>
      </c>
      <c r="C99" t="s">
        <v>1648</v>
      </c>
      <c r="D99" t="s">
        <v>1706</v>
      </c>
      <c r="E99"/>
      <c r="F99" t="s">
        <v>506</v>
      </c>
      <c r="G99" s="94">
        <v>41269</v>
      </c>
      <c r="H99" t="s">
        <v>206</v>
      </c>
      <c r="I99" s="77">
        <v>3.96</v>
      </c>
      <c r="J99" t="s">
        <v>367</v>
      </c>
      <c r="K99" t="s">
        <v>102</v>
      </c>
      <c r="L99" s="78">
        <v>5.0999999999999997E-2</v>
      </c>
      <c r="M99" s="78">
        <v>2.12E-2</v>
      </c>
      <c r="N99" s="77">
        <v>4381.33</v>
      </c>
      <c r="O99" s="77">
        <v>126.6</v>
      </c>
      <c r="P99" s="77">
        <v>5.54676378</v>
      </c>
      <c r="Q99" s="78">
        <v>1E-4</v>
      </c>
      <c r="R99" s="78">
        <v>0</v>
      </c>
    </row>
    <row r="100" spans="2:18">
      <c r="B100" t="s">
        <v>1701</v>
      </c>
      <c r="C100" t="s">
        <v>1648</v>
      </c>
      <c r="D100" t="s">
        <v>1707</v>
      </c>
      <c r="E100"/>
      <c r="F100" t="s">
        <v>506</v>
      </c>
      <c r="G100" s="94">
        <v>41298</v>
      </c>
      <c r="H100" t="s">
        <v>206</v>
      </c>
      <c r="I100" s="77">
        <v>3.93</v>
      </c>
      <c r="J100" t="s">
        <v>367</v>
      </c>
      <c r="K100" t="s">
        <v>102</v>
      </c>
      <c r="L100" s="78">
        <v>5.0999999999999997E-2</v>
      </c>
      <c r="M100" s="78">
        <v>2.5399999999999999E-2</v>
      </c>
      <c r="N100" s="77">
        <v>8865.57</v>
      </c>
      <c r="O100" s="77">
        <v>124.31</v>
      </c>
      <c r="P100" s="77">
        <v>11.020790067</v>
      </c>
      <c r="Q100" s="78">
        <v>2.9999999999999997E-4</v>
      </c>
      <c r="R100" s="78">
        <v>0</v>
      </c>
    </row>
    <row r="101" spans="2:18">
      <c r="B101" t="s">
        <v>1701</v>
      </c>
      <c r="C101" t="s">
        <v>1648</v>
      </c>
      <c r="D101" t="s">
        <v>1708</v>
      </c>
      <c r="E101"/>
      <c r="F101" t="s">
        <v>506</v>
      </c>
      <c r="G101" s="94">
        <v>41330</v>
      </c>
      <c r="H101" t="s">
        <v>206</v>
      </c>
      <c r="I101" s="77">
        <v>3.93</v>
      </c>
      <c r="J101" t="s">
        <v>367</v>
      </c>
      <c r="K101" t="s">
        <v>102</v>
      </c>
      <c r="L101" s="78">
        <v>5.0999999999999997E-2</v>
      </c>
      <c r="M101" s="78">
        <v>2.5399999999999999E-2</v>
      </c>
      <c r="N101" s="77">
        <v>13743.14</v>
      </c>
      <c r="O101" s="77">
        <v>124.54</v>
      </c>
      <c r="P101" s="77">
        <v>17.115706555999999</v>
      </c>
      <c r="Q101" s="78">
        <v>4.0000000000000002E-4</v>
      </c>
      <c r="R101" s="78">
        <v>1E-4</v>
      </c>
    </row>
    <row r="102" spans="2:18">
      <c r="B102" t="s">
        <v>1701</v>
      </c>
      <c r="C102" t="s">
        <v>1648</v>
      </c>
      <c r="D102" t="s">
        <v>1709</v>
      </c>
      <c r="E102"/>
      <c r="F102" t="s">
        <v>506</v>
      </c>
      <c r="G102" s="94">
        <v>41389</v>
      </c>
      <c r="H102" t="s">
        <v>206</v>
      </c>
      <c r="I102" s="77">
        <v>3.96</v>
      </c>
      <c r="J102" t="s">
        <v>367</v>
      </c>
      <c r="K102" t="s">
        <v>102</v>
      </c>
      <c r="L102" s="78">
        <v>5.0999999999999997E-2</v>
      </c>
      <c r="M102" s="78">
        <v>2.12E-2</v>
      </c>
      <c r="N102" s="77">
        <v>6015.58</v>
      </c>
      <c r="O102" s="77">
        <v>126.34</v>
      </c>
      <c r="P102" s="77">
        <v>7.6000837719999996</v>
      </c>
      <c r="Q102" s="78">
        <v>2.0000000000000001E-4</v>
      </c>
      <c r="R102" s="78">
        <v>0</v>
      </c>
    </row>
    <row r="103" spans="2:18">
      <c r="B103" t="s">
        <v>1701</v>
      </c>
      <c r="C103" t="s">
        <v>1648</v>
      </c>
      <c r="D103" t="s">
        <v>1710</v>
      </c>
      <c r="E103"/>
      <c r="F103" t="s">
        <v>506</v>
      </c>
      <c r="G103" s="94">
        <v>41085</v>
      </c>
      <c r="H103" t="s">
        <v>206</v>
      </c>
      <c r="I103" s="77">
        <v>3.93</v>
      </c>
      <c r="J103" t="s">
        <v>367</v>
      </c>
      <c r="K103" t="s">
        <v>102</v>
      </c>
      <c r="L103" s="78">
        <v>5.0999999999999997E-2</v>
      </c>
      <c r="M103" s="78">
        <v>2.5399999999999999E-2</v>
      </c>
      <c r="N103" s="77">
        <v>14273.07</v>
      </c>
      <c r="O103" s="77">
        <v>124.79</v>
      </c>
      <c r="P103" s="77">
        <v>17.811364052999998</v>
      </c>
      <c r="Q103" s="78">
        <v>4.0000000000000002E-4</v>
      </c>
      <c r="R103" s="78">
        <v>1E-4</v>
      </c>
    </row>
    <row r="104" spans="2:18">
      <c r="B104" t="s">
        <v>1701</v>
      </c>
      <c r="C104" t="s">
        <v>1648</v>
      </c>
      <c r="D104" t="s">
        <v>1711</v>
      </c>
      <c r="E104"/>
      <c r="F104" t="s">
        <v>506</v>
      </c>
      <c r="G104" s="94">
        <v>41115</v>
      </c>
      <c r="H104" t="s">
        <v>206</v>
      </c>
      <c r="I104" s="77">
        <v>3.93</v>
      </c>
      <c r="J104" t="s">
        <v>367</v>
      </c>
      <c r="K104" t="s">
        <v>102</v>
      </c>
      <c r="L104" s="78">
        <v>5.0999999999999997E-2</v>
      </c>
      <c r="M104" s="78">
        <v>2.5600000000000001E-2</v>
      </c>
      <c r="N104" s="77">
        <v>6329.4</v>
      </c>
      <c r="O104" s="77">
        <v>125.07</v>
      </c>
      <c r="P104" s="77">
        <v>7.9161805799999998</v>
      </c>
      <c r="Q104" s="78">
        <v>2.0000000000000001E-4</v>
      </c>
      <c r="R104" s="78">
        <v>0</v>
      </c>
    </row>
    <row r="105" spans="2:18">
      <c r="B105" t="s">
        <v>1701</v>
      </c>
      <c r="C105" t="s">
        <v>1648</v>
      </c>
      <c r="D105" t="s">
        <v>1712</v>
      </c>
      <c r="E105"/>
      <c r="F105" t="s">
        <v>506</v>
      </c>
      <c r="G105" s="94">
        <v>41179</v>
      </c>
      <c r="H105" t="s">
        <v>206</v>
      </c>
      <c r="I105" s="77">
        <v>3.93</v>
      </c>
      <c r="J105" t="s">
        <v>367</v>
      </c>
      <c r="K105" t="s">
        <v>102</v>
      </c>
      <c r="L105" s="78">
        <v>5.0999999999999997E-2</v>
      </c>
      <c r="M105" s="78">
        <v>2.5399999999999999E-2</v>
      </c>
      <c r="N105" s="77">
        <v>7981.37</v>
      </c>
      <c r="O105" s="77">
        <v>123.73</v>
      </c>
      <c r="P105" s="77">
        <v>9.8753491009999994</v>
      </c>
      <c r="Q105" s="78">
        <v>2.0000000000000001E-4</v>
      </c>
      <c r="R105" s="78">
        <v>0</v>
      </c>
    </row>
    <row r="106" spans="2:18">
      <c r="B106" t="s">
        <v>1701</v>
      </c>
      <c r="C106" t="s">
        <v>1648</v>
      </c>
      <c r="D106" t="s">
        <v>1713</v>
      </c>
      <c r="E106"/>
      <c r="F106" t="s">
        <v>506</v>
      </c>
      <c r="G106" s="94">
        <v>41207</v>
      </c>
      <c r="H106" t="s">
        <v>206</v>
      </c>
      <c r="I106" s="77">
        <v>3.96</v>
      </c>
      <c r="J106" t="s">
        <v>367</v>
      </c>
      <c r="K106" t="s">
        <v>102</v>
      </c>
      <c r="L106" s="78">
        <v>5.0999999999999997E-2</v>
      </c>
      <c r="M106" s="78">
        <v>2.1100000000000001E-2</v>
      </c>
      <c r="N106" s="77">
        <v>1824.83</v>
      </c>
      <c r="O106" s="77">
        <v>125.79</v>
      </c>
      <c r="P106" s="77">
        <v>2.2954536569999999</v>
      </c>
      <c r="Q106" s="78">
        <v>1E-4</v>
      </c>
      <c r="R106" s="78">
        <v>0</v>
      </c>
    </row>
    <row r="107" spans="2:18">
      <c r="B107" t="s">
        <v>1701</v>
      </c>
      <c r="C107" t="s">
        <v>1648</v>
      </c>
      <c r="D107" t="s">
        <v>1714</v>
      </c>
      <c r="E107"/>
      <c r="F107" t="s">
        <v>506</v>
      </c>
      <c r="G107" s="94">
        <v>41239</v>
      </c>
      <c r="H107" t="s">
        <v>206</v>
      </c>
      <c r="I107" s="77">
        <v>3.93</v>
      </c>
      <c r="J107" t="s">
        <v>367</v>
      </c>
      <c r="K107" t="s">
        <v>102</v>
      </c>
      <c r="L107" s="78">
        <v>5.0999999999999997E-2</v>
      </c>
      <c r="M107" s="78">
        <v>2.5399999999999999E-2</v>
      </c>
      <c r="N107" s="77">
        <v>16092.73</v>
      </c>
      <c r="O107" s="77">
        <v>123.97</v>
      </c>
      <c r="P107" s="77">
        <v>19.950157381</v>
      </c>
      <c r="Q107" s="78">
        <v>5.0000000000000001E-4</v>
      </c>
      <c r="R107" s="78">
        <v>1E-4</v>
      </c>
    </row>
    <row r="108" spans="2:18">
      <c r="B108" t="s">
        <v>1701</v>
      </c>
      <c r="C108" t="s">
        <v>1648</v>
      </c>
      <c r="D108" t="s">
        <v>1715</v>
      </c>
      <c r="E108"/>
      <c r="F108" t="s">
        <v>506</v>
      </c>
      <c r="G108" s="94">
        <v>41450</v>
      </c>
      <c r="H108" t="s">
        <v>206</v>
      </c>
      <c r="I108" s="77">
        <v>3.96</v>
      </c>
      <c r="J108" t="s">
        <v>367</v>
      </c>
      <c r="K108" t="s">
        <v>102</v>
      </c>
      <c r="L108" s="78">
        <v>5.0999999999999997E-2</v>
      </c>
      <c r="M108" s="78">
        <v>2.1399999999999999E-2</v>
      </c>
      <c r="N108" s="77">
        <v>3629.66</v>
      </c>
      <c r="O108" s="77">
        <v>125.63</v>
      </c>
      <c r="P108" s="77">
        <v>4.5599418580000002</v>
      </c>
      <c r="Q108" s="78">
        <v>1E-4</v>
      </c>
      <c r="R108" s="78">
        <v>0</v>
      </c>
    </row>
    <row r="109" spans="2:18">
      <c r="B109" t="s">
        <v>1701</v>
      </c>
      <c r="C109" t="s">
        <v>1648</v>
      </c>
      <c r="D109" t="s">
        <v>1716</v>
      </c>
      <c r="E109"/>
      <c r="F109" t="s">
        <v>506</v>
      </c>
      <c r="G109" s="94">
        <v>41480</v>
      </c>
      <c r="H109" t="s">
        <v>206</v>
      </c>
      <c r="I109" s="77">
        <v>3.95</v>
      </c>
      <c r="J109" t="s">
        <v>367</v>
      </c>
      <c r="K109" t="s">
        <v>102</v>
      </c>
      <c r="L109" s="78">
        <v>5.0999999999999997E-2</v>
      </c>
      <c r="M109" s="78">
        <v>2.2200000000000001E-2</v>
      </c>
      <c r="N109" s="77">
        <v>3187.55</v>
      </c>
      <c r="O109" s="77">
        <v>124.24</v>
      </c>
      <c r="P109" s="77">
        <v>3.96021212</v>
      </c>
      <c r="Q109" s="78">
        <v>1E-4</v>
      </c>
      <c r="R109" s="78">
        <v>0</v>
      </c>
    </row>
    <row r="110" spans="2:18">
      <c r="B110" t="s">
        <v>1701</v>
      </c>
      <c r="C110" t="s">
        <v>1648</v>
      </c>
      <c r="D110" t="s">
        <v>1717</v>
      </c>
      <c r="E110"/>
      <c r="F110" t="s">
        <v>506</v>
      </c>
      <c r="G110" s="94">
        <v>41512</v>
      </c>
      <c r="H110" t="s">
        <v>206</v>
      </c>
      <c r="I110" s="77">
        <v>3.89</v>
      </c>
      <c r="J110" t="s">
        <v>367</v>
      </c>
      <c r="K110" t="s">
        <v>102</v>
      </c>
      <c r="L110" s="78">
        <v>5.0999999999999997E-2</v>
      </c>
      <c r="M110" s="78">
        <v>3.3799999999999997E-2</v>
      </c>
      <c r="N110" s="77">
        <v>9937.7800000000007</v>
      </c>
      <c r="O110" s="77">
        <v>118.48</v>
      </c>
      <c r="P110" s="77">
        <v>11.774281744</v>
      </c>
      <c r="Q110" s="78">
        <v>2.9999999999999997E-4</v>
      </c>
      <c r="R110" s="78">
        <v>0</v>
      </c>
    </row>
    <row r="111" spans="2:18">
      <c r="B111" t="s">
        <v>1701</v>
      </c>
      <c r="C111" t="s">
        <v>1648</v>
      </c>
      <c r="D111" t="s">
        <v>1718</v>
      </c>
      <c r="E111"/>
      <c r="F111" t="s">
        <v>506</v>
      </c>
      <c r="G111" s="94">
        <v>41547</v>
      </c>
      <c r="H111" t="s">
        <v>206</v>
      </c>
      <c r="I111" s="77">
        <v>3.89</v>
      </c>
      <c r="J111" t="s">
        <v>367</v>
      </c>
      <c r="K111" t="s">
        <v>102</v>
      </c>
      <c r="L111" s="78">
        <v>5.0999999999999997E-2</v>
      </c>
      <c r="M111" s="78">
        <v>3.39E-2</v>
      </c>
      <c r="N111" s="77">
        <v>7271.56</v>
      </c>
      <c r="O111" s="77">
        <v>118.24</v>
      </c>
      <c r="P111" s="77">
        <v>8.5978925440000005</v>
      </c>
      <c r="Q111" s="78">
        <v>2.0000000000000001E-4</v>
      </c>
      <c r="R111" s="78">
        <v>0</v>
      </c>
    </row>
    <row r="112" spans="2:18">
      <c r="B112" t="s">
        <v>1701</v>
      </c>
      <c r="C112" t="s">
        <v>1648</v>
      </c>
      <c r="D112" t="s">
        <v>1719</v>
      </c>
      <c r="E112"/>
      <c r="F112" t="s">
        <v>506</v>
      </c>
      <c r="G112" s="94">
        <v>41571</v>
      </c>
      <c r="H112" t="s">
        <v>206</v>
      </c>
      <c r="I112" s="77">
        <v>3.95</v>
      </c>
      <c r="J112" t="s">
        <v>367</v>
      </c>
      <c r="K112" t="s">
        <v>102</v>
      </c>
      <c r="L112" s="78">
        <v>5.0999999999999997E-2</v>
      </c>
      <c r="M112" s="78">
        <v>2.3E-2</v>
      </c>
      <c r="N112" s="77">
        <v>3545.58</v>
      </c>
      <c r="O112" s="77">
        <v>123.24</v>
      </c>
      <c r="P112" s="77">
        <v>4.3695727919999996</v>
      </c>
      <c r="Q112" s="78">
        <v>1E-4</v>
      </c>
      <c r="R112" s="78">
        <v>0</v>
      </c>
    </row>
    <row r="113" spans="2:18">
      <c r="B113" t="s">
        <v>1701</v>
      </c>
      <c r="C113" t="s">
        <v>1648</v>
      </c>
      <c r="D113" t="s">
        <v>1720</v>
      </c>
      <c r="E113"/>
      <c r="F113" t="s">
        <v>506</v>
      </c>
      <c r="G113" s="94">
        <v>41597</v>
      </c>
      <c r="H113" t="s">
        <v>206</v>
      </c>
      <c r="I113" s="77">
        <v>3.95</v>
      </c>
      <c r="J113" t="s">
        <v>367</v>
      </c>
      <c r="K113" t="s">
        <v>102</v>
      </c>
      <c r="L113" s="78">
        <v>5.0999999999999997E-2</v>
      </c>
      <c r="M113" s="78">
        <v>2.3300000000000001E-2</v>
      </c>
      <c r="N113" s="77">
        <v>915.68</v>
      </c>
      <c r="O113" s="77">
        <v>122.75</v>
      </c>
      <c r="P113" s="77">
        <v>1.1239972</v>
      </c>
      <c r="Q113" s="78">
        <v>0</v>
      </c>
      <c r="R113" s="78">
        <v>0</v>
      </c>
    </row>
    <row r="114" spans="2:18">
      <c r="B114" t="s">
        <v>1701</v>
      </c>
      <c r="C114" t="s">
        <v>1648</v>
      </c>
      <c r="D114" t="s">
        <v>1721</v>
      </c>
      <c r="E114"/>
      <c r="F114" t="s">
        <v>506</v>
      </c>
      <c r="G114" s="94">
        <v>41630</v>
      </c>
      <c r="H114" t="s">
        <v>206</v>
      </c>
      <c r="I114" s="77">
        <v>3.93</v>
      </c>
      <c r="J114" t="s">
        <v>367</v>
      </c>
      <c r="K114" t="s">
        <v>102</v>
      </c>
      <c r="L114" s="78">
        <v>5.0999999999999997E-2</v>
      </c>
      <c r="M114" s="78">
        <v>2.5399999999999999E-2</v>
      </c>
      <c r="N114" s="77">
        <v>10417.469999999999</v>
      </c>
      <c r="O114" s="77">
        <v>122.21</v>
      </c>
      <c r="P114" s="77">
        <v>12.731190087</v>
      </c>
      <c r="Q114" s="78">
        <v>2.9999999999999997E-4</v>
      </c>
      <c r="R114" s="78">
        <v>0</v>
      </c>
    </row>
    <row r="115" spans="2:18">
      <c r="B115" t="s">
        <v>1701</v>
      </c>
      <c r="C115" t="s">
        <v>1648</v>
      </c>
      <c r="D115" t="s">
        <v>1722</v>
      </c>
      <c r="E115"/>
      <c r="F115" t="s">
        <v>506</v>
      </c>
      <c r="G115" s="94">
        <v>41666</v>
      </c>
      <c r="H115" t="s">
        <v>206</v>
      </c>
      <c r="I115" s="77">
        <v>3.94</v>
      </c>
      <c r="J115" t="s">
        <v>367</v>
      </c>
      <c r="K115" t="s">
        <v>102</v>
      </c>
      <c r="L115" s="78">
        <v>5.0999999999999997E-2</v>
      </c>
      <c r="M115" s="78">
        <v>2.5399999999999999E-2</v>
      </c>
      <c r="N115" s="77">
        <v>2014.95</v>
      </c>
      <c r="O115" s="77">
        <v>122.12</v>
      </c>
      <c r="P115" s="77">
        <v>2.4606569399999998</v>
      </c>
      <c r="Q115" s="78">
        <v>1E-4</v>
      </c>
      <c r="R115" s="78">
        <v>0</v>
      </c>
    </row>
    <row r="116" spans="2:18">
      <c r="B116" t="s">
        <v>1701</v>
      </c>
      <c r="C116" t="s">
        <v>1648</v>
      </c>
      <c r="D116" t="s">
        <v>1723</v>
      </c>
      <c r="E116"/>
      <c r="F116" t="s">
        <v>506</v>
      </c>
      <c r="G116" s="94">
        <v>41696</v>
      </c>
      <c r="H116" t="s">
        <v>206</v>
      </c>
      <c r="I116" s="77">
        <v>3.94</v>
      </c>
      <c r="J116" t="s">
        <v>367</v>
      </c>
      <c r="K116" t="s">
        <v>102</v>
      </c>
      <c r="L116" s="78">
        <v>5.0999999999999997E-2</v>
      </c>
      <c r="M116" s="78">
        <v>2.5399999999999999E-2</v>
      </c>
      <c r="N116" s="77">
        <v>1939.38</v>
      </c>
      <c r="O116" s="77">
        <v>122.84</v>
      </c>
      <c r="P116" s="77">
        <v>2.3823343920000002</v>
      </c>
      <c r="Q116" s="78">
        <v>1E-4</v>
      </c>
      <c r="R116" s="78">
        <v>0</v>
      </c>
    </row>
    <row r="117" spans="2:18">
      <c r="B117" t="s">
        <v>1701</v>
      </c>
      <c r="C117" t="s">
        <v>1648</v>
      </c>
      <c r="D117" t="s">
        <v>1724</v>
      </c>
      <c r="E117"/>
      <c r="F117" t="s">
        <v>506</v>
      </c>
      <c r="G117" s="94">
        <v>41725</v>
      </c>
      <c r="H117" t="s">
        <v>206</v>
      </c>
      <c r="I117" s="77">
        <v>3.94</v>
      </c>
      <c r="J117" t="s">
        <v>367</v>
      </c>
      <c r="K117" t="s">
        <v>102</v>
      </c>
      <c r="L117" s="78">
        <v>5.0999999999999997E-2</v>
      </c>
      <c r="M117" s="78">
        <v>2.5399999999999999E-2</v>
      </c>
      <c r="N117" s="77">
        <v>3862.34</v>
      </c>
      <c r="O117" s="77">
        <v>123.07</v>
      </c>
      <c r="P117" s="77">
        <v>4.7533818380000001</v>
      </c>
      <c r="Q117" s="78">
        <v>1E-4</v>
      </c>
      <c r="R117" s="78">
        <v>0</v>
      </c>
    </row>
    <row r="118" spans="2:18">
      <c r="B118" t="s">
        <v>1701</v>
      </c>
      <c r="C118" t="s">
        <v>1648</v>
      </c>
      <c r="D118" t="s">
        <v>1725</v>
      </c>
      <c r="E118"/>
      <c r="F118" t="s">
        <v>506</v>
      </c>
      <c r="G118" s="94">
        <v>41787</v>
      </c>
      <c r="H118" t="s">
        <v>206</v>
      </c>
      <c r="I118" s="77">
        <v>3.94</v>
      </c>
      <c r="J118" t="s">
        <v>367</v>
      </c>
      <c r="K118" t="s">
        <v>102</v>
      </c>
      <c r="L118" s="78">
        <v>5.0999999999999997E-2</v>
      </c>
      <c r="M118" s="78">
        <v>2.5399999999999999E-2</v>
      </c>
      <c r="N118" s="77">
        <v>2431.6</v>
      </c>
      <c r="O118" s="77">
        <v>122.59</v>
      </c>
      <c r="P118" s="77">
        <v>2.9808984399999998</v>
      </c>
      <c r="Q118" s="78">
        <v>1E-4</v>
      </c>
      <c r="R118" s="78">
        <v>0</v>
      </c>
    </row>
    <row r="119" spans="2:18">
      <c r="B119" t="s">
        <v>1701</v>
      </c>
      <c r="C119" t="s">
        <v>1648</v>
      </c>
      <c r="D119" t="s">
        <v>1726</v>
      </c>
      <c r="E119"/>
      <c r="F119" t="s">
        <v>506</v>
      </c>
      <c r="G119" s="94">
        <v>41815</v>
      </c>
      <c r="H119" t="s">
        <v>206</v>
      </c>
      <c r="I119" s="77">
        <v>3.94</v>
      </c>
      <c r="J119" t="s">
        <v>367</v>
      </c>
      <c r="K119" t="s">
        <v>102</v>
      </c>
      <c r="L119" s="78">
        <v>5.0999999999999997E-2</v>
      </c>
      <c r="M119" s="78">
        <v>2.5399999999999999E-2</v>
      </c>
      <c r="N119" s="77">
        <v>1367.18</v>
      </c>
      <c r="O119" s="77">
        <v>122.48</v>
      </c>
      <c r="P119" s="77">
        <v>1.674522064</v>
      </c>
      <c r="Q119" s="78">
        <v>0</v>
      </c>
      <c r="R119" s="78">
        <v>0</v>
      </c>
    </row>
    <row r="120" spans="2:18">
      <c r="B120" t="s">
        <v>1701</v>
      </c>
      <c r="C120" t="s">
        <v>1648</v>
      </c>
      <c r="D120" t="s">
        <v>1727</v>
      </c>
      <c r="E120"/>
      <c r="F120" t="s">
        <v>506</v>
      </c>
      <c r="G120" s="94">
        <v>41836</v>
      </c>
      <c r="H120" t="s">
        <v>206</v>
      </c>
      <c r="I120" s="77">
        <v>3.94</v>
      </c>
      <c r="J120" t="s">
        <v>367</v>
      </c>
      <c r="K120" t="s">
        <v>102</v>
      </c>
      <c r="L120" s="78">
        <v>5.0999999999999997E-2</v>
      </c>
      <c r="M120" s="78">
        <v>2.5399999999999999E-2</v>
      </c>
      <c r="N120" s="77">
        <v>4064.46</v>
      </c>
      <c r="O120" s="77">
        <v>122.12</v>
      </c>
      <c r="P120" s="77">
        <v>4.963518552</v>
      </c>
      <c r="Q120" s="78">
        <v>1E-4</v>
      </c>
      <c r="R120" s="78">
        <v>0</v>
      </c>
    </row>
    <row r="121" spans="2:18">
      <c r="B121" t="s">
        <v>1701</v>
      </c>
      <c r="C121" t="s">
        <v>1648</v>
      </c>
      <c r="D121" t="s">
        <v>1728</v>
      </c>
      <c r="E121"/>
      <c r="F121" t="s">
        <v>506</v>
      </c>
      <c r="G121" s="94">
        <v>41911</v>
      </c>
      <c r="H121" t="s">
        <v>206</v>
      </c>
      <c r="I121" s="77">
        <v>3.94</v>
      </c>
      <c r="J121" t="s">
        <v>367</v>
      </c>
      <c r="K121" t="s">
        <v>102</v>
      </c>
      <c r="L121" s="78">
        <v>5.0999999999999997E-2</v>
      </c>
      <c r="M121" s="78">
        <v>2.5399999999999999E-2</v>
      </c>
      <c r="N121" s="77">
        <v>1595.3</v>
      </c>
      <c r="O121" s="77">
        <v>122.12</v>
      </c>
      <c r="P121" s="77">
        <v>1.9481803600000001</v>
      </c>
      <c r="Q121" s="78">
        <v>0</v>
      </c>
      <c r="R121" s="78">
        <v>0</v>
      </c>
    </row>
    <row r="122" spans="2:18">
      <c r="B122" t="s">
        <v>1701</v>
      </c>
      <c r="C122" t="s">
        <v>1648</v>
      </c>
      <c r="D122" t="s">
        <v>1729</v>
      </c>
      <c r="E122"/>
      <c r="F122" t="s">
        <v>506</v>
      </c>
      <c r="G122" s="94">
        <v>42033</v>
      </c>
      <c r="H122" t="s">
        <v>206</v>
      </c>
      <c r="I122" s="77">
        <v>3.94</v>
      </c>
      <c r="J122" t="s">
        <v>367</v>
      </c>
      <c r="K122" t="s">
        <v>102</v>
      </c>
      <c r="L122" s="78">
        <v>5.0999999999999997E-2</v>
      </c>
      <c r="M122" s="78">
        <v>2.5399999999999999E-2</v>
      </c>
      <c r="N122" s="77">
        <v>10619.07</v>
      </c>
      <c r="O122" s="77">
        <v>122.36</v>
      </c>
      <c r="P122" s="77">
        <v>12.993494052000001</v>
      </c>
      <c r="Q122" s="78">
        <v>2.9999999999999997E-4</v>
      </c>
      <c r="R122" s="78">
        <v>0</v>
      </c>
    </row>
    <row r="123" spans="2:18">
      <c r="B123" t="s">
        <v>1701</v>
      </c>
      <c r="C123" t="s">
        <v>1648</v>
      </c>
      <c r="D123" t="s">
        <v>1730</v>
      </c>
      <c r="E123"/>
      <c r="F123" t="s">
        <v>506</v>
      </c>
      <c r="G123" s="94">
        <v>42054</v>
      </c>
      <c r="H123" t="s">
        <v>206</v>
      </c>
      <c r="I123" s="77">
        <v>3.93</v>
      </c>
      <c r="J123" t="s">
        <v>367</v>
      </c>
      <c r="K123" t="s">
        <v>102</v>
      </c>
      <c r="L123" s="78">
        <v>5.0999999999999997E-2</v>
      </c>
      <c r="M123" s="78">
        <v>2.5399999999999999E-2</v>
      </c>
      <c r="N123" s="77">
        <v>20743.400000000001</v>
      </c>
      <c r="O123" s="77">
        <v>123.44</v>
      </c>
      <c r="P123" s="77">
        <v>25.60565296</v>
      </c>
      <c r="Q123" s="78">
        <v>5.9999999999999995E-4</v>
      </c>
      <c r="R123" s="78">
        <v>1E-4</v>
      </c>
    </row>
    <row r="124" spans="2:18">
      <c r="B124" t="s">
        <v>1701</v>
      </c>
      <c r="C124" t="s">
        <v>1648</v>
      </c>
      <c r="D124" t="s">
        <v>1731</v>
      </c>
      <c r="E124"/>
      <c r="F124" t="s">
        <v>506</v>
      </c>
      <c r="G124" s="94">
        <v>41422</v>
      </c>
      <c r="H124" t="s">
        <v>206</v>
      </c>
      <c r="I124" s="77">
        <v>3.96</v>
      </c>
      <c r="J124" t="s">
        <v>367</v>
      </c>
      <c r="K124" t="s">
        <v>102</v>
      </c>
      <c r="L124" s="78">
        <v>5.0999999999999997E-2</v>
      </c>
      <c r="M124" s="78">
        <v>2.1299999999999999E-2</v>
      </c>
      <c r="N124" s="77">
        <v>2203.23</v>
      </c>
      <c r="O124" s="77">
        <v>125.78</v>
      </c>
      <c r="P124" s="77">
        <v>2.771222694</v>
      </c>
      <c r="Q124" s="78">
        <v>1E-4</v>
      </c>
      <c r="R124" s="78">
        <v>0</v>
      </c>
    </row>
    <row r="125" spans="2:18">
      <c r="B125" t="s">
        <v>1701</v>
      </c>
      <c r="C125" t="s">
        <v>1648</v>
      </c>
      <c r="D125" t="s">
        <v>1732</v>
      </c>
      <c r="E125"/>
      <c r="F125" t="s">
        <v>506</v>
      </c>
      <c r="G125" s="94">
        <v>42565</v>
      </c>
      <c r="H125" t="s">
        <v>206</v>
      </c>
      <c r="I125" s="77">
        <v>3.94</v>
      </c>
      <c r="J125" t="s">
        <v>367</v>
      </c>
      <c r="K125" t="s">
        <v>102</v>
      </c>
      <c r="L125" s="78">
        <v>5.0999999999999997E-2</v>
      </c>
      <c r="M125" s="78">
        <v>2.5399999999999999E-2</v>
      </c>
      <c r="N125" s="77">
        <v>25319.16</v>
      </c>
      <c r="O125" s="77">
        <v>123.94</v>
      </c>
      <c r="P125" s="77">
        <v>31.380566903999998</v>
      </c>
      <c r="Q125" s="78">
        <v>6.9999999999999999E-4</v>
      </c>
      <c r="R125" s="78">
        <v>1E-4</v>
      </c>
    </row>
    <row r="126" spans="2:18">
      <c r="B126" t="s">
        <v>1701</v>
      </c>
      <c r="C126" t="s">
        <v>1648</v>
      </c>
      <c r="D126" t="s">
        <v>1733</v>
      </c>
      <c r="E126"/>
      <c r="F126" t="s">
        <v>506</v>
      </c>
      <c r="G126" s="94">
        <v>40871</v>
      </c>
      <c r="H126" t="s">
        <v>206</v>
      </c>
      <c r="I126" s="77">
        <v>3.94</v>
      </c>
      <c r="J126" t="s">
        <v>367</v>
      </c>
      <c r="K126" t="s">
        <v>102</v>
      </c>
      <c r="L126" s="78">
        <v>5.1900000000000002E-2</v>
      </c>
      <c r="M126" s="78">
        <v>2.5399999999999999E-2</v>
      </c>
      <c r="N126" s="77">
        <v>5001.3</v>
      </c>
      <c r="O126" s="77">
        <v>126.66</v>
      </c>
      <c r="P126" s="77">
        <v>6.3346465800000002</v>
      </c>
      <c r="Q126" s="78">
        <v>2.0000000000000001E-4</v>
      </c>
      <c r="R126" s="78">
        <v>0</v>
      </c>
    </row>
    <row r="127" spans="2:18">
      <c r="B127" t="s">
        <v>1701</v>
      </c>
      <c r="C127" t="s">
        <v>1648</v>
      </c>
      <c r="D127" t="s">
        <v>1734</v>
      </c>
      <c r="E127"/>
      <c r="F127" t="s">
        <v>506</v>
      </c>
      <c r="G127" s="94">
        <v>40570</v>
      </c>
      <c r="H127" t="s">
        <v>206</v>
      </c>
      <c r="I127" s="77">
        <v>3.96</v>
      </c>
      <c r="J127" t="s">
        <v>367</v>
      </c>
      <c r="K127" t="s">
        <v>102</v>
      </c>
      <c r="L127" s="78">
        <v>5.0999999999999997E-2</v>
      </c>
      <c r="M127" s="78">
        <v>2.12E-2</v>
      </c>
      <c r="N127" s="77">
        <v>128379.39</v>
      </c>
      <c r="O127" s="77">
        <v>131.21</v>
      </c>
      <c r="P127" s="77">
        <v>168.44659761899999</v>
      </c>
      <c r="Q127" s="78">
        <v>4.0000000000000001E-3</v>
      </c>
      <c r="R127" s="78">
        <v>5.9999999999999995E-4</v>
      </c>
    </row>
    <row r="128" spans="2:18">
      <c r="B128" t="s">
        <v>1735</v>
      </c>
      <c r="C128" t="s">
        <v>1608</v>
      </c>
      <c r="D128" t="s">
        <v>1736</v>
      </c>
      <c r="E128"/>
      <c r="F128" t="s">
        <v>511</v>
      </c>
      <c r="G128" s="94">
        <v>41423</v>
      </c>
      <c r="H128" t="s">
        <v>150</v>
      </c>
      <c r="I128" s="77">
        <v>2.78</v>
      </c>
      <c r="J128" t="s">
        <v>353</v>
      </c>
      <c r="K128" t="s">
        <v>102</v>
      </c>
      <c r="L128" s="78">
        <v>0.05</v>
      </c>
      <c r="M128" s="78">
        <v>2.1999999999999999E-2</v>
      </c>
      <c r="N128" s="77">
        <v>47157.62</v>
      </c>
      <c r="O128" s="77">
        <v>123.52</v>
      </c>
      <c r="P128" s="77">
        <v>58.249092224000002</v>
      </c>
      <c r="Q128" s="78">
        <v>1.4E-3</v>
      </c>
      <c r="R128" s="78">
        <v>2.0000000000000001E-4</v>
      </c>
    </row>
    <row r="129" spans="2:18">
      <c r="B129" t="s">
        <v>1735</v>
      </c>
      <c r="C129" t="s">
        <v>1608</v>
      </c>
      <c r="D129" t="s">
        <v>1737</v>
      </c>
      <c r="E129"/>
      <c r="F129" t="s">
        <v>511</v>
      </c>
      <c r="G129" s="94">
        <v>41423</v>
      </c>
      <c r="H129" t="s">
        <v>150</v>
      </c>
      <c r="I129" s="77">
        <v>2.78</v>
      </c>
      <c r="J129" t="s">
        <v>353</v>
      </c>
      <c r="K129" t="s">
        <v>102</v>
      </c>
      <c r="L129" s="78">
        <v>0.05</v>
      </c>
      <c r="M129" s="78">
        <v>2.1999999999999999E-2</v>
      </c>
      <c r="N129" s="77">
        <v>15166.83</v>
      </c>
      <c r="O129" s="77">
        <v>123.52</v>
      </c>
      <c r="P129" s="77">
        <v>18.734068416</v>
      </c>
      <c r="Q129" s="78">
        <v>4.0000000000000002E-4</v>
      </c>
      <c r="R129" s="78">
        <v>1E-4</v>
      </c>
    </row>
    <row r="130" spans="2:18">
      <c r="B130" t="s">
        <v>1735</v>
      </c>
      <c r="C130" t="s">
        <v>1608</v>
      </c>
      <c r="D130" t="s">
        <v>1738</v>
      </c>
      <c r="E130"/>
      <c r="F130" t="s">
        <v>511</v>
      </c>
      <c r="G130" s="94">
        <v>40489</v>
      </c>
      <c r="H130" t="s">
        <v>150</v>
      </c>
      <c r="I130" s="77">
        <v>1.73</v>
      </c>
      <c r="J130" t="s">
        <v>353</v>
      </c>
      <c r="K130" t="s">
        <v>102</v>
      </c>
      <c r="L130" s="78">
        <v>5.7000000000000002E-2</v>
      </c>
      <c r="M130" s="78">
        <v>2.35E-2</v>
      </c>
      <c r="N130" s="77">
        <v>32083.39</v>
      </c>
      <c r="O130" s="77">
        <v>126.03</v>
      </c>
      <c r="P130" s="77">
        <v>40.434696416999998</v>
      </c>
      <c r="Q130" s="78">
        <v>1E-3</v>
      </c>
      <c r="R130" s="78">
        <v>1E-4</v>
      </c>
    </row>
    <row r="131" spans="2:18">
      <c r="B131" t="s">
        <v>1735</v>
      </c>
      <c r="C131" t="s">
        <v>1608</v>
      </c>
      <c r="D131" t="s">
        <v>1739</v>
      </c>
      <c r="E131"/>
      <c r="F131" t="s">
        <v>511</v>
      </c>
      <c r="G131" s="94">
        <v>42631</v>
      </c>
      <c r="H131" t="s">
        <v>150</v>
      </c>
      <c r="I131" s="77">
        <v>6.75</v>
      </c>
      <c r="J131" t="s">
        <v>353</v>
      </c>
      <c r="K131" t="s">
        <v>102</v>
      </c>
      <c r="L131" s="78">
        <v>4.1000000000000002E-2</v>
      </c>
      <c r="M131" s="78">
        <v>2.75E-2</v>
      </c>
      <c r="N131" s="77">
        <v>49766.15</v>
      </c>
      <c r="O131" s="77">
        <v>124.25</v>
      </c>
      <c r="P131" s="77">
        <v>61.834441374999997</v>
      </c>
      <c r="Q131" s="78">
        <v>1.5E-3</v>
      </c>
      <c r="R131" s="78">
        <v>2.0000000000000001E-4</v>
      </c>
    </row>
    <row r="132" spans="2:18">
      <c r="B132" t="s">
        <v>1735</v>
      </c>
      <c r="C132" t="s">
        <v>1608</v>
      </c>
      <c r="D132" t="s">
        <v>1740</v>
      </c>
      <c r="E132"/>
      <c r="F132" t="s">
        <v>511</v>
      </c>
      <c r="G132" s="94">
        <v>42352</v>
      </c>
      <c r="H132" t="s">
        <v>150</v>
      </c>
      <c r="I132" s="77">
        <v>5.0199999999999996</v>
      </c>
      <c r="J132" t="s">
        <v>353</v>
      </c>
      <c r="K132" t="s">
        <v>102</v>
      </c>
      <c r="L132" s="78">
        <v>0.05</v>
      </c>
      <c r="M132" s="78">
        <v>2.5000000000000001E-2</v>
      </c>
      <c r="N132" s="77">
        <v>55829.45</v>
      </c>
      <c r="O132" s="77">
        <v>128.26</v>
      </c>
      <c r="P132" s="77">
        <v>71.606852570000001</v>
      </c>
      <c r="Q132" s="78">
        <v>1.6999999999999999E-3</v>
      </c>
      <c r="R132" s="78">
        <v>2.0000000000000001E-4</v>
      </c>
    </row>
    <row r="133" spans="2:18">
      <c r="B133" t="s">
        <v>1735</v>
      </c>
      <c r="C133" t="s">
        <v>1608</v>
      </c>
      <c r="D133" t="s">
        <v>1741</v>
      </c>
      <c r="E133"/>
      <c r="F133" t="s">
        <v>511</v>
      </c>
      <c r="G133" s="94">
        <v>42352</v>
      </c>
      <c r="H133" t="s">
        <v>150</v>
      </c>
      <c r="I133" s="77">
        <v>6.8</v>
      </c>
      <c r="J133" t="s">
        <v>353</v>
      </c>
      <c r="K133" t="s">
        <v>102</v>
      </c>
      <c r="L133" s="78">
        <v>4.1000000000000002E-2</v>
      </c>
      <c r="M133" s="78">
        <v>2.4899999999999999E-2</v>
      </c>
      <c r="N133" s="77">
        <v>167703.53</v>
      </c>
      <c r="O133" s="77">
        <v>125.94</v>
      </c>
      <c r="P133" s="77">
        <v>211.20582568200001</v>
      </c>
      <c r="Q133" s="78">
        <v>5.0000000000000001E-3</v>
      </c>
      <c r="R133" s="78">
        <v>6.9999999999999999E-4</v>
      </c>
    </row>
    <row r="134" spans="2:18">
      <c r="B134" t="s">
        <v>1735</v>
      </c>
      <c r="C134" t="s">
        <v>1608</v>
      </c>
      <c r="D134" t="s">
        <v>1742</v>
      </c>
      <c r="E134"/>
      <c r="F134" t="s">
        <v>511</v>
      </c>
      <c r="G134" s="94">
        <v>44223</v>
      </c>
      <c r="H134" t="s">
        <v>150</v>
      </c>
      <c r="I134" s="77">
        <v>12.52</v>
      </c>
      <c r="J134" t="s">
        <v>353</v>
      </c>
      <c r="K134" t="s">
        <v>102</v>
      </c>
      <c r="L134" s="78">
        <v>2.1499999999999998E-2</v>
      </c>
      <c r="M134" s="78">
        <v>3.7100000000000001E-2</v>
      </c>
      <c r="N134" s="77">
        <v>227390.45</v>
      </c>
      <c r="O134" s="77">
        <v>92.33</v>
      </c>
      <c r="P134" s="77">
        <v>209.94960248500001</v>
      </c>
      <c r="Q134" s="78">
        <v>5.0000000000000001E-3</v>
      </c>
      <c r="R134" s="78">
        <v>6.9999999999999999E-4</v>
      </c>
    </row>
    <row r="135" spans="2:18">
      <c r="B135" t="s">
        <v>1743</v>
      </c>
      <c r="C135" t="s">
        <v>1648</v>
      </c>
      <c r="D135" t="s">
        <v>1744</v>
      </c>
      <c r="E135"/>
      <c r="F135" t="s">
        <v>511</v>
      </c>
      <c r="G135" s="94">
        <v>41767</v>
      </c>
      <c r="H135" t="s">
        <v>150</v>
      </c>
      <c r="I135" s="77">
        <v>5.16</v>
      </c>
      <c r="J135" t="s">
        <v>702</v>
      </c>
      <c r="K135" t="s">
        <v>102</v>
      </c>
      <c r="L135" s="78">
        <v>5.3499999999999999E-2</v>
      </c>
      <c r="M135" s="78">
        <v>2.87E-2</v>
      </c>
      <c r="N135" s="77">
        <v>2912.14</v>
      </c>
      <c r="O135" s="77">
        <v>127.24</v>
      </c>
      <c r="P135" s="77">
        <v>3.7054069360000002</v>
      </c>
      <c r="Q135" s="78">
        <v>1E-4</v>
      </c>
      <c r="R135" s="78">
        <v>0</v>
      </c>
    </row>
    <row r="136" spans="2:18">
      <c r="B136" t="s">
        <v>1743</v>
      </c>
      <c r="C136" t="s">
        <v>1648</v>
      </c>
      <c r="D136" t="s">
        <v>1745</v>
      </c>
      <c r="E136"/>
      <c r="F136" t="s">
        <v>511</v>
      </c>
      <c r="G136" s="94">
        <v>41767</v>
      </c>
      <c r="H136" t="s">
        <v>150</v>
      </c>
      <c r="I136" s="77">
        <v>4.49</v>
      </c>
      <c r="J136" t="s">
        <v>702</v>
      </c>
      <c r="K136" t="s">
        <v>102</v>
      </c>
      <c r="L136" s="78">
        <v>5.3499999999999999E-2</v>
      </c>
      <c r="M136" s="78">
        <v>2.47E-2</v>
      </c>
      <c r="N136" s="77">
        <v>3721.07</v>
      </c>
      <c r="O136" s="77">
        <v>127.24</v>
      </c>
      <c r="P136" s="77">
        <v>4.734689468</v>
      </c>
      <c r="Q136" s="78">
        <v>1E-4</v>
      </c>
      <c r="R136" s="78">
        <v>0</v>
      </c>
    </row>
    <row r="137" spans="2:18">
      <c r="B137" t="s">
        <v>1743</v>
      </c>
      <c r="C137" t="s">
        <v>1648</v>
      </c>
      <c r="D137" t="s">
        <v>1746</v>
      </c>
      <c r="E137"/>
      <c r="F137" t="s">
        <v>511</v>
      </c>
      <c r="G137" s="94">
        <v>41281</v>
      </c>
      <c r="H137" t="s">
        <v>150</v>
      </c>
      <c r="I137" s="77">
        <v>4.53</v>
      </c>
      <c r="J137" t="s">
        <v>702</v>
      </c>
      <c r="K137" t="s">
        <v>102</v>
      </c>
      <c r="L137" s="78">
        <v>5.3499999999999999E-2</v>
      </c>
      <c r="M137" s="78">
        <v>1.8599999999999998E-2</v>
      </c>
      <c r="N137" s="77">
        <v>24738.51</v>
      </c>
      <c r="O137" s="77">
        <v>132.66999999999999</v>
      </c>
      <c r="P137" s="77">
        <v>32.820581216999997</v>
      </c>
      <c r="Q137" s="78">
        <v>8.0000000000000004E-4</v>
      </c>
      <c r="R137" s="78">
        <v>1E-4</v>
      </c>
    </row>
    <row r="138" spans="2:18">
      <c r="B138" t="s">
        <v>1743</v>
      </c>
      <c r="C138" t="s">
        <v>1648</v>
      </c>
      <c r="D138" t="s">
        <v>1747</v>
      </c>
      <c r="E138"/>
      <c r="F138" t="s">
        <v>511</v>
      </c>
      <c r="G138" s="94">
        <v>41767</v>
      </c>
      <c r="H138" t="s">
        <v>150</v>
      </c>
      <c r="I138" s="77">
        <v>4.49</v>
      </c>
      <c r="J138" t="s">
        <v>702</v>
      </c>
      <c r="K138" t="s">
        <v>102</v>
      </c>
      <c r="L138" s="78">
        <v>5.3499999999999999E-2</v>
      </c>
      <c r="M138" s="78">
        <v>2.47E-2</v>
      </c>
      <c r="N138" s="77">
        <v>4368.22</v>
      </c>
      <c r="O138" s="77">
        <v>127.24</v>
      </c>
      <c r="P138" s="77">
        <v>5.5581231280000001</v>
      </c>
      <c r="Q138" s="78">
        <v>1E-4</v>
      </c>
      <c r="R138" s="78">
        <v>0</v>
      </c>
    </row>
    <row r="139" spans="2:18">
      <c r="B139" t="s">
        <v>1743</v>
      </c>
      <c r="C139" t="s">
        <v>1648</v>
      </c>
      <c r="D139" t="s">
        <v>1748</v>
      </c>
      <c r="E139"/>
      <c r="F139" t="s">
        <v>511</v>
      </c>
      <c r="G139" s="94">
        <v>41281</v>
      </c>
      <c r="H139" t="s">
        <v>150</v>
      </c>
      <c r="I139" s="77">
        <v>4.53</v>
      </c>
      <c r="J139" t="s">
        <v>702</v>
      </c>
      <c r="K139" t="s">
        <v>102</v>
      </c>
      <c r="L139" s="78">
        <v>5.3499999999999999E-2</v>
      </c>
      <c r="M139" s="78">
        <v>1.8599999999999998E-2</v>
      </c>
      <c r="N139" s="77">
        <v>17820.11</v>
      </c>
      <c r="O139" s="77">
        <v>132.66999999999999</v>
      </c>
      <c r="P139" s="77">
        <v>23.641939937</v>
      </c>
      <c r="Q139" s="78">
        <v>5.9999999999999995E-4</v>
      </c>
      <c r="R139" s="78">
        <v>1E-4</v>
      </c>
    </row>
    <row r="140" spans="2:18">
      <c r="B140" t="s">
        <v>1743</v>
      </c>
      <c r="C140" t="s">
        <v>1648</v>
      </c>
      <c r="D140" t="s">
        <v>1749</v>
      </c>
      <c r="E140"/>
      <c r="F140" t="s">
        <v>511</v>
      </c>
      <c r="G140" s="94">
        <v>41767</v>
      </c>
      <c r="H140" t="s">
        <v>150</v>
      </c>
      <c r="I140" s="77">
        <v>4.49</v>
      </c>
      <c r="J140" t="s">
        <v>702</v>
      </c>
      <c r="K140" t="s">
        <v>102</v>
      </c>
      <c r="L140" s="78">
        <v>5.3499999999999999E-2</v>
      </c>
      <c r="M140" s="78">
        <v>2.47E-2</v>
      </c>
      <c r="N140" s="77">
        <v>3558.47</v>
      </c>
      <c r="O140" s="77">
        <v>127.24</v>
      </c>
      <c r="P140" s="77">
        <v>4.5277972279999998</v>
      </c>
      <c r="Q140" s="78">
        <v>1E-4</v>
      </c>
      <c r="R140" s="78">
        <v>0</v>
      </c>
    </row>
    <row r="141" spans="2:18">
      <c r="B141" t="s">
        <v>1743</v>
      </c>
      <c r="C141" t="s">
        <v>1648</v>
      </c>
      <c r="D141" t="s">
        <v>1750</v>
      </c>
      <c r="E141"/>
      <c r="F141" t="s">
        <v>511</v>
      </c>
      <c r="G141" s="94">
        <v>41281</v>
      </c>
      <c r="H141" t="s">
        <v>150</v>
      </c>
      <c r="I141" s="77">
        <v>4.53</v>
      </c>
      <c r="J141" t="s">
        <v>702</v>
      </c>
      <c r="K141" t="s">
        <v>102</v>
      </c>
      <c r="L141" s="78">
        <v>5.3499999999999999E-2</v>
      </c>
      <c r="M141" s="78">
        <v>1.8599999999999998E-2</v>
      </c>
      <c r="N141" s="77">
        <v>21401.599999999999</v>
      </c>
      <c r="O141" s="77">
        <v>132.66999999999999</v>
      </c>
      <c r="P141" s="77">
        <v>28.393502720000001</v>
      </c>
      <c r="Q141" s="78">
        <v>6.9999999999999999E-4</v>
      </c>
      <c r="R141" s="78">
        <v>1E-4</v>
      </c>
    </row>
    <row r="142" spans="2:18">
      <c r="B142" t="s">
        <v>1743</v>
      </c>
      <c r="C142" t="s">
        <v>1648</v>
      </c>
      <c r="D142" t="s">
        <v>1751</v>
      </c>
      <c r="E142"/>
      <c r="F142" t="s">
        <v>511</v>
      </c>
      <c r="G142" s="94">
        <v>41767</v>
      </c>
      <c r="H142" t="s">
        <v>150</v>
      </c>
      <c r="I142" s="77">
        <v>4.49</v>
      </c>
      <c r="J142" t="s">
        <v>702</v>
      </c>
      <c r="K142" t="s">
        <v>102</v>
      </c>
      <c r="L142" s="78">
        <v>5.3499999999999999E-2</v>
      </c>
      <c r="M142" s="78">
        <v>2.47E-2</v>
      </c>
      <c r="N142" s="77">
        <v>3721.07</v>
      </c>
      <c r="O142" s="77">
        <v>127.24</v>
      </c>
      <c r="P142" s="77">
        <v>4.734689468</v>
      </c>
      <c r="Q142" s="78">
        <v>1E-4</v>
      </c>
      <c r="R142" s="78">
        <v>0</v>
      </c>
    </row>
    <row r="143" spans="2:18">
      <c r="B143" t="s">
        <v>1743</v>
      </c>
      <c r="C143" t="s">
        <v>1648</v>
      </c>
      <c r="D143" t="s">
        <v>1752</v>
      </c>
      <c r="E143"/>
      <c r="F143" t="s">
        <v>511</v>
      </c>
      <c r="G143" s="94">
        <v>41269</v>
      </c>
      <c r="H143" t="s">
        <v>150</v>
      </c>
      <c r="I143" s="77">
        <v>4.53</v>
      </c>
      <c r="J143" t="s">
        <v>702</v>
      </c>
      <c r="K143" t="s">
        <v>102</v>
      </c>
      <c r="L143" s="78">
        <v>5.3499999999999999E-2</v>
      </c>
      <c r="M143" s="78">
        <v>1.8499999999999999E-2</v>
      </c>
      <c r="N143" s="77">
        <v>19635.98</v>
      </c>
      <c r="O143" s="77">
        <v>132.72999999999999</v>
      </c>
      <c r="P143" s="77">
        <v>26.062836254</v>
      </c>
      <c r="Q143" s="78">
        <v>5.9999999999999995E-4</v>
      </c>
      <c r="R143" s="78">
        <v>1E-4</v>
      </c>
    </row>
    <row r="144" spans="2:18">
      <c r="B144" t="s">
        <v>1743</v>
      </c>
      <c r="C144" t="s">
        <v>1648</v>
      </c>
      <c r="D144" t="s">
        <v>1753</v>
      </c>
      <c r="E144"/>
      <c r="F144" t="s">
        <v>511</v>
      </c>
      <c r="G144" s="94">
        <v>41269</v>
      </c>
      <c r="H144" t="s">
        <v>150</v>
      </c>
      <c r="I144" s="77">
        <v>4.53</v>
      </c>
      <c r="J144" t="s">
        <v>702</v>
      </c>
      <c r="K144" t="s">
        <v>102</v>
      </c>
      <c r="L144" s="78">
        <v>5.3499999999999999E-2</v>
      </c>
      <c r="M144" s="78">
        <v>1.8499999999999999E-2</v>
      </c>
      <c r="N144" s="77">
        <v>18480.93</v>
      </c>
      <c r="O144" s="77">
        <v>132.72999999999999</v>
      </c>
      <c r="P144" s="77">
        <v>24.529738388999998</v>
      </c>
      <c r="Q144" s="78">
        <v>5.9999999999999995E-4</v>
      </c>
      <c r="R144" s="78">
        <v>1E-4</v>
      </c>
    </row>
    <row r="145" spans="2:18">
      <c r="B145" t="s">
        <v>1754</v>
      </c>
      <c r="C145" t="s">
        <v>1608</v>
      </c>
      <c r="D145" t="s">
        <v>1755</v>
      </c>
      <c r="E145"/>
      <c r="F145" t="s">
        <v>511</v>
      </c>
      <c r="G145" s="94">
        <v>42052</v>
      </c>
      <c r="H145" t="s">
        <v>150</v>
      </c>
      <c r="I145" s="77">
        <v>4.13</v>
      </c>
      <c r="J145" t="s">
        <v>702</v>
      </c>
      <c r="K145" t="s">
        <v>102</v>
      </c>
      <c r="L145" s="78">
        <v>2.98E-2</v>
      </c>
      <c r="M145" s="78">
        <v>3.0700000000000002E-2</v>
      </c>
      <c r="N145" s="77">
        <v>54198.1</v>
      </c>
      <c r="O145" s="77">
        <v>111.93</v>
      </c>
      <c r="P145" s="77">
        <v>60.663933329999999</v>
      </c>
      <c r="Q145" s="78">
        <v>1.4E-3</v>
      </c>
      <c r="R145" s="78">
        <v>2.0000000000000001E-4</v>
      </c>
    </row>
    <row r="146" spans="2:18">
      <c r="B146" t="s">
        <v>1754</v>
      </c>
      <c r="C146" t="s">
        <v>1608</v>
      </c>
      <c r="D146" t="s">
        <v>1756</v>
      </c>
      <c r="E146"/>
      <c r="F146" t="s">
        <v>511</v>
      </c>
      <c r="G146" s="94">
        <v>42054</v>
      </c>
      <c r="H146" t="s">
        <v>150</v>
      </c>
      <c r="I146" s="77">
        <v>4.13</v>
      </c>
      <c r="J146" t="s">
        <v>702</v>
      </c>
      <c r="K146" t="s">
        <v>102</v>
      </c>
      <c r="L146" s="78">
        <v>2.98E-2</v>
      </c>
      <c r="M146" s="78">
        <v>3.0700000000000002E-2</v>
      </c>
      <c r="N146" s="77">
        <v>1532.75</v>
      </c>
      <c r="O146" s="77">
        <v>111.49</v>
      </c>
      <c r="P146" s="77">
        <v>1.708862975</v>
      </c>
      <c r="Q146" s="78">
        <v>0</v>
      </c>
      <c r="R146" s="78">
        <v>0</v>
      </c>
    </row>
    <row r="147" spans="2:18">
      <c r="B147" t="s">
        <v>1757</v>
      </c>
      <c r="C147" t="s">
        <v>1608</v>
      </c>
      <c r="D147" t="s">
        <v>1758</v>
      </c>
      <c r="E147"/>
      <c r="F147" t="s">
        <v>511</v>
      </c>
      <c r="G147" s="94">
        <v>42052</v>
      </c>
      <c r="H147" t="s">
        <v>150</v>
      </c>
      <c r="I147" s="77">
        <v>4.1399999999999997</v>
      </c>
      <c r="J147" t="s">
        <v>702</v>
      </c>
      <c r="K147" t="s">
        <v>102</v>
      </c>
      <c r="L147" s="78">
        <v>2.98E-2</v>
      </c>
      <c r="M147" s="78">
        <v>2.01E-2</v>
      </c>
      <c r="N147" s="77">
        <v>74637.19</v>
      </c>
      <c r="O147" s="77">
        <v>116.81</v>
      </c>
      <c r="P147" s="77">
        <v>87.183701639000006</v>
      </c>
      <c r="Q147" s="78">
        <v>2.0999999999999999E-3</v>
      </c>
      <c r="R147" s="78">
        <v>2.9999999999999997E-4</v>
      </c>
    </row>
    <row r="148" spans="2:18">
      <c r="B148" t="s">
        <v>1759</v>
      </c>
      <c r="C148" t="s">
        <v>1608</v>
      </c>
      <c r="D148" t="s">
        <v>1760</v>
      </c>
      <c r="E148"/>
      <c r="F148" t="s">
        <v>511</v>
      </c>
      <c r="G148" s="94">
        <v>42052</v>
      </c>
      <c r="H148" t="s">
        <v>150</v>
      </c>
      <c r="I148" s="77">
        <v>4.18</v>
      </c>
      <c r="J148" t="s">
        <v>702</v>
      </c>
      <c r="K148" t="s">
        <v>102</v>
      </c>
      <c r="L148" s="78">
        <v>2.98E-2</v>
      </c>
      <c r="M148" s="78">
        <v>1.9800000000000002E-2</v>
      </c>
      <c r="N148" s="77">
        <v>61471.31</v>
      </c>
      <c r="O148" s="77">
        <v>117</v>
      </c>
      <c r="P148" s="77">
        <v>71.921432699999997</v>
      </c>
      <c r="Q148" s="78">
        <v>1.6999999999999999E-3</v>
      </c>
      <c r="R148" s="78">
        <v>2.0000000000000001E-4</v>
      </c>
    </row>
    <row r="149" spans="2:18">
      <c r="B149" t="s">
        <v>1761</v>
      </c>
      <c r="C149" t="s">
        <v>1608</v>
      </c>
      <c r="D149" t="s">
        <v>1762</v>
      </c>
      <c r="E149"/>
      <c r="F149" t="s">
        <v>506</v>
      </c>
      <c r="G149" s="94">
        <v>42901</v>
      </c>
      <c r="H149" t="s">
        <v>206</v>
      </c>
      <c r="I149" s="77">
        <v>0.96</v>
      </c>
      <c r="J149" t="s">
        <v>132</v>
      </c>
      <c r="K149" t="s">
        <v>102</v>
      </c>
      <c r="L149" s="78">
        <v>0.04</v>
      </c>
      <c r="M149" s="78">
        <v>6.1100000000000002E-2</v>
      </c>
      <c r="N149" s="77">
        <v>138918.95000000001</v>
      </c>
      <c r="O149" s="77">
        <v>98.28</v>
      </c>
      <c r="P149" s="77">
        <v>136.52954406000001</v>
      </c>
      <c r="Q149" s="78">
        <v>3.2000000000000002E-3</v>
      </c>
      <c r="R149" s="78">
        <v>5.0000000000000001E-4</v>
      </c>
    </row>
    <row r="150" spans="2:18">
      <c r="B150" s="88" t="s">
        <v>1763</v>
      </c>
      <c r="C150" t="s">
        <v>1608</v>
      </c>
      <c r="D150" t="s">
        <v>1764</v>
      </c>
      <c r="E150"/>
      <c r="F150" t="s">
        <v>322</v>
      </c>
      <c r="G150" s="94">
        <v>43899</v>
      </c>
      <c r="H150" t="s">
        <v>1394</v>
      </c>
      <c r="I150" s="77">
        <v>3.2</v>
      </c>
      <c r="J150" t="s">
        <v>127</v>
      </c>
      <c r="K150" t="s">
        <v>102</v>
      </c>
      <c r="L150" s="78">
        <v>2.3900000000000001E-2</v>
      </c>
      <c r="M150" s="78">
        <v>5.11E-2</v>
      </c>
      <c r="N150" s="77">
        <v>155842.72</v>
      </c>
      <c r="O150" s="77">
        <v>92.95</v>
      </c>
      <c r="P150" s="77">
        <v>144.85580823999999</v>
      </c>
      <c r="Q150" s="78">
        <v>3.3999999999999998E-3</v>
      </c>
      <c r="R150" s="78">
        <v>5.0000000000000001E-4</v>
      </c>
    </row>
    <row r="151" spans="2:18">
      <c r="B151" s="88" t="s">
        <v>1763</v>
      </c>
      <c r="C151" t="s">
        <v>1608</v>
      </c>
      <c r="D151" t="s">
        <v>1765</v>
      </c>
      <c r="E151"/>
      <c r="F151" t="s">
        <v>322</v>
      </c>
      <c r="G151" s="94">
        <v>43899</v>
      </c>
      <c r="H151" t="s">
        <v>1394</v>
      </c>
      <c r="I151" s="77">
        <v>3.36</v>
      </c>
      <c r="J151" t="s">
        <v>127</v>
      </c>
      <c r="K151" t="s">
        <v>102</v>
      </c>
      <c r="L151" s="78">
        <v>1.2999999999999999E-2</v>
      </c>
      <c r="M151" s="78">
        <v>2.23E-2</v>
      </c>
      <c r="N151" s="77">
        <v>118553.05</v>
      </c>
      <c r="O151" s="77">
        <v>107.57</v>
      </c>
      <c r="P151" s="77">
        <v>127.527515885</v>
      </c>
      <c r="Q151" s="78">
        <v>3.0000000000000001E-3</v>
      </c>
      <c r="R151" s="78">
        <v>4.0000000000000002E-4</v>
      </c>
    </row>
    <row r="152" spans="2:18">
      <c r="B152" s="90" t="s">
        <v>1819</v>
      </c>
      <c r="C152" t="s">
        <v>1648</v>
      </c>
      <c r="D152" t="s">
        <v>1766</v>
      </c>
      <c r="E152"/>
      <c r="F152" t="s">
        <v>600</v>
      </c>
      <c r="G152" s="94">
        <v>44592</v>
      </c>
      <c r="H152" t="s">
        <v>150</v>
      </c>
      <c r="I152" s="77">
        <v>11.65</v>
      </c>
      <c r="J152" t="s">
        <v>702</v>
      </c>
      <c r="K152" t="s">
        <v>102</v>
      </c>
      <c r="L152" s="78">
        <v>2.75E-2</v>
      </c>
      <c r="M152" s="78">
        <v>4.0099999999999997E-2</v>
      </c>
      <c r="N152" s="77">
        <v>28059.84</v>
      </c>
      <c r="O152" s="77">
        <v>87.16</v>
      </c>
      <c r="P152" s="77">
        <v>24.456956544000001</v>
      </c>
      <c r="Q152" s="78">
        <v>5.9999999999999995E-4</v>
      </c>
      <c r="R152" s="78">
        <v>1E-4</v>
      </c>
    </row>
    <row r="153" spans="2:18">
      <c r="B153" t="s">
        <v>1767</v>
      </c>
      <c r="C153" t="s">
        <v>1608</v>
      </c>
      <c r="D153" t="s">
        <v>1768</v>
      </c>
      <c r="E153"/>
      <c r="F153" t="s">
        <v>322</v>
      </c>
      <c r="G153" s="94">
        <v>42978</v>
      </c>
      <c r="H153" t="s">
        <v>1394</v>
      </c>
      <c r="I153" s="77">
        <v>0.89</v>
      </c>
      <c r="J153" t="s">
        <v>127</v>
      </c>
      <c r="K153" t="s">
        <v>102</v>
      </c>
      <c r="L153" s="78">
        <v>2.76E-2</v>
      </c>
      <c r="M153" s="78">
        <v>6.2799999999999995E-2</v>
      </c>
      <c r="N153" s="77">
        <v>57043.6</v>
      </c>
      <c r="O153" s="77">
        <v>97.92</v>
      </c>
      <c r="P153" s="77">
        <v>55.857093120000002</v>
      </c>
      <c r="Q153" s="78">
        <v>1.2999999999999999E-3</v>
      </c>
      <c r="R153" s="78">
        <v>2.0000000000000001E-4</v>
      </c>
    </row>
    <row r="154" spans="2:18">
      <c r="B154" t="s">
        <v>1769</v>
      </c>
      <c r="C154" t="s">
        <v>1648</v>
      </c>
      <c r="D154" t="s">
        <v>1770</v>
      </c>
      <c r="E154"/>
      <c r="F154" t="s">
        <v>600</v>
      </c>
      <c r="G154" s="94">
        <v>43138</v>
      </c>
      <c r="H154" t="s">
        <v>150</v>
      </c>
      <c r="I154" s="77">
        <v>7.03</v>
      </c>
      <c r="J154" t="s">
        <v>702</v>
      </c>
      <c r="K154" t="s">
        <v>102</v>
      </c>
      <c r="L154" s="78">
        <v>2.6200000000000001E-2</v>
      </c>
      <c r="M154" s="78">
        <v>3.4599999999999999E-2</v>
      </c>
      <c r="N154" s="77">
        <v>45876.77</v>
      </c>
      <c r="O154" s="77">
        <v>105.92</v>
      </c>
      <c r="P154" s="77">
        <v>48.592674784000003</v>
      </c>
      <c r="Q154" s="78">
        <v>1.1999999999999999E-3</v>
      </c>
      <c r="R154" s="78">
        <v>2.0000000000000001E-4</v>
      </c>
    </row>
    <row r="155" spans="2:18">
      <c r="B155" t="s">
        <v>1769</v>
      </c>
      <c r="C155" t="s">
        <v>1648</v>
      </c>
      <c r="D155" t="s">
        <v>1771</v>
      </c>
      <c r="E155"/>
      <c r="F155" t="s">
        <v>600</v>
      </c>
      <c r="G155" s="94">
        <v>43227</v>
      </c>
      <c r="H155" t="s">
        <v>150</v>
      </c>
      <c r="I155" s="77">
        <v>7.09</v>
      </c>
      <c r="J155" t="s">
        <v>702</v>
      </c>
      <c r="K155" t="s">
        <v>102</v>
      </c>
      <c r="L155" s="78">
        <v>2.7799999999999998E-2</v>
      </c>
      <c r="M155" s="78">
        <v>3.0200000000000001E-2</v>
      </c>
      <c r="N155" s="77">
        <v>7316.69</v>
      </c>
      <c r="O155" s="77">
        <v>110.54</v>
      </c>
      <c r="P155" s="77">
        <v>8.0878691259999993</v>
      </c>
      <c r="Q155" s="78">
        <v>2.0000000000000001E-4</v>
      </c>
      <c r="R155" s="78">
        <v>0</v>
      </c>
    </row>
    <row r="156" spans="2:18">
      <c r="B156" t="s">
        <v>1769</v>
      </c>
      <c r="C156" t="s">
        <v>1648</v>
      </c>
      <c r="D156" t="s">
        <v>1772</v>
      </c>
      <c r="E156"/>
      <c r="F156" t="s">
        <v>600</v>
      </c>
      <c r="G156" s="94">
        <v>43279</v>
      </c>
      <c r="H156" t="s">
        <v>150</v>
      </c>
      <c r="I156" s="77">
        <v>7.12</v>
      </c>
      <c r="J156" t="s">
        <v>702</v>
      </c>
      <c r="K156" t="s">
        <v>102</v>
      </c>
      <c r="L156" s="78">
        <v>2.7799999999999998E-2</v>
      </c>
      <c r="M156" s="78">
        <v>2.8899999999999999E-2</v>
      </c>
      <c r="N156" s="77">
        <v>8557.1</v>
      </c>
      <c r="O156" s="77">
        <v>110.51</v>
      </c>
      <c r="P156" s="77">
        <v>9.4564512100000009</v>
      </c>
      <c r="Q156" s="78">
        <v>2.0000000000000001E-4</v>
      </c>
      <c r="R156" s="78">
        <v>0</v>
      </c>
    </row>
    <row r="157" spans="2:18">
      <c r="B157" t="s">
        <v>1769</v>
      </c>
      <c r="C157" t="s">
        <v>1648</v>
      </c>
      <c r="D157" t="s">
        <v>1773</v>
      </c>
      <c r="E157"/>
      <c r="F157" t="s">
        <v>600</v>
      </c>
      <c r="G157" s="94">
        <v>43417</v>
      </c>
      <c r="H157" t="s">
        <v>150</v>
      </c>
      <c r="I157" s="77">
        <v>7.06</v>
      </c>
      <c r="J157" t="s">
        <v>702</v>
      </c>
      <c r="K157" t="s">
        <v>102</v>
      </c>
      <c r="L157" s="78">
        <v>3.0800000000000001E-2</v>
      </c>
      <c r="M157" s="78">
        <v>2.9700000000000001E-2</v>
      </c>
      <c r="N157" s="77">
        <v>54576.89</v>
      </c>
      <c r="O157" s="77">
        <v>112</v>
      </c>
      <c r="P157" s="77">
        <v>61.126116799999998</v>
      </c>
      <c r="Q157" s="78">
        <v>1.5E-3</v>
      </c>
      <c r="R157" s="78">
        <v>2.0000000000000001E-4</v>
      </c>
    </row>
    <row r="158" spans="2:18">
      <c r="B158" t="s">
        <v>1769</v>
      </c>
      <c r="C158" t="s">
        <v>1648</v>
      </c>
      <c r="D158" t="s">
        <v>1774</v>
      </c>
      <c r="E158"/>
      <c r="F158" t="s">
        <v>600</v>
      </c>
      <c r="G158" s="94">
        <v>43321</v>
      </c>
      <c r="H158" t="s">
        <v>150</v>
      </c>
      <c r="I158" s="77">
        <v>7.12</v>
      </c>
      <c r="J158" t="s">
        <v>702</v>
      </c>
      <c r="K158" t="s">
        <v>102</v>
      </c>
      <c r="L158" s="78">
        <v>2.8500000000000001E-2</v>
      </c>
      <c r="M158" s="78">
        <v>2.8500000000000001E-2</v>
      </c>
      <c r="N158" s="77">
        <v>47935.63</v>
      </c>
      <c r="O158" s="77">
        <v>111.36</v>
      </c>
      <c r="P158" s="77">
        <v>53.381117568000001</v>
      </c>
      <c r="Q158" s="78">
        <v>1.2999999999999999E-3</v>
      </c>
      <c r="R158" s="78">
        <v>2.0000000000000001E-4</v>
      </c>
    </row>
    <row r="159" spans="2:18">
      <c r="B159" t="s">
        <v>1769</v>
      </c>
      <c r="C159" t="s">
        <v>1648</v>
      </c>
      <c r="D159" t="s">
        <v>1775</v>
      </c>
      <c r="E159"/>
      <c r="F159" t="s">
        <v>600</v>
      </c>
      <c r="G159" s="94">
        <v>43485</v>
      </c>
      <c r="H159" t="s">
        <v>150</v>
      </c>
      <c r="I159" s="77">
        <v>7.11</v>
      </c>
      <c r="J159" t="s">
        <v>702</v>
      </c>
      <c r="K159" t="s">
        <v>102</v>
      </c>
      <c r="L159" s="78">
        <v>3.0200000000000001E-2</v>
      </c>
      <c r="M159" s="78">
        <v>2.7699999999999999E-2</v>
      </c>
      <c r="N159" s="77">
        <v>68968.73</v>
      </c>
      <c r="O159" s="77">
        <v>113.4</v>
      </c>
      <c r="P159" s="77">
        <v>78.210539819999994</v>
      </c>
      <c r="Q159" s="78">
        <v>1.9E-3</v>
      </c>
      <c r="R159" s="78">
        <v>2.9999999999999997E-4</v>
      </c>
    </row>
    <row r="160" spans="2:18">
      <c r="B160" t="s">
        <v>1769</v>
      </c>
      <c r="C160" t="s">
        <v>1648</v>
      </c>
      <c r="D160" t="s">
        <v>1776</v>
      </c>
      <c r="E160"/>
      <c r="F160" t="s">
        <v>600</v>
      </c>
      <c r="G160" s="94">
        <v>43541</v>
      </c>
      <c r="H160" t="s">
        <v>150</v>
      </c>
      <c r="I160" s="77">
        <v>7.12</v>
      </c>
      <c r="J160" t="s">
        <v>702</v>
      </c>
      <c r="K160" t="s">
        <v>102</v>
      </c>
      <c r="L160" s="78">
        <v>2.7300000000000001E-2</v>
      </c>
      <c r="M160" s="78">
        <v>2.9000000000000001E-2</v>
      </c>
      <c r="N160" s="77">
        <v>5922.67</v>
      </c>
      <c r="O160" s="77">
        <v>110.03</v>
      </c>
      <c r="P160" s="77">
        <v>6.5167138009999999</v>
      </c>
      <c r="Q160" s="78">
        <v>2.0000000000000001E-4</v>
      </c>
      <c r="R160" s="78">
        <v>0</v>
      </c>
    </row>
    <row r="161" spans="2:18">
      <c r="B161" t="s">
        <v>1769</v>
      </c>
      <c r="C161" t="s">
        <v>1648</v>
      </c>
      <c r="D161" t="s">
        <v>1777</v>
      </c>
      <c r="E161"/>
      <c r="F161" t="s">
        <v>600</v>
      </c>
      <c r="G161" s="94">
        <v>43613</v>
      </c>
      <c r="H161" t="s">
        <v>150</v>
      </c>
      <c r="I161" s="77">
        <v>7.13</v>
      </c>
      <c r="J161" t="s">
        <v>702</v>
      </c>
      <c r="K161" t="s">
        <v>102</v>
      </c>
      <c r="L161" s="78">
        <v>2.52E-2</v>
      </c>
      <c r="M161" s="78">
        <v>3.04E-2</v>
      </c>
      <c r="N161" s="77">
        <v>18203.23</v>
      </c>
      <c r="O161" s="77">
        <v>106.53</v>
      </c>
      <c r="P161" s="77">
        <v>19.391900919000001</v>
      </c>
      <c r="Q161" s="78">
        <v>5.0000000000000001E-4</v>
      </c>
      <c r="R161" s="78">
        <v>1E-4</v>
      </c>
    </row>
    <row r="162" spans="2:18">
      <c r="B162" t="s">
        <v>1769</v>
      </c>
      <c r="C162" t="s">
        <v>1648</v>
      </c>
      <c r="D162" t="s">
        <v>1778</v>
      </c>
      <c r="E162"/>
      <c r="F162" t="s">
        <v>600</v>
      </c>
      <c r="G162" s="94">
        <v>43657</v>
      </c>
      <c r="H162" t="s">
        <v>150</v>
      </c>
      <c r="I162" s="77">
        <v>7.05</v>
      </c>
      <c r="J162" t="s">
        <v>702</v>
      </c>
      <c r="K162" t="s">
        <v>102</v>
      </c>
      <c r="L162" s="78">
        <v>2.52E-2</v>
      </c>
      <c r="M162" s="78">
        <v>3.4599999999999999E-2</v>
      </c>
      <c r="N162" s="77">
        <v>17959.400000000001</v>
      </c>
      <c r="O162" s="77">
        <v>102.73</v>
      </c>
      <c r="P162" s="77">
        <v>18.449691619999999</v>
      </c>
      <c r="Q162" s="78">
        <v>4.0000000000000002E-4</v>
      </c>
      <c r="R162" s="78">
        <v>1E-4</v>
      </c>
    </row>
    <row r="163" spans="2:18">
      <c r="B163" t="s">
        <v>1769</v>
      </c>
      <c r="C163" t="s">
        <v>1648</v>
      </c>
      <c r="D163" t="s">
        <v>1779</v>
      </c>
      <c r="E163"/>
      <c r="F163" t="s">
        <v>600</v>
      </c>
      <c r="G163" s="94">
        <v>43779</v>
      </c>
      <c r="H163" t="s">
        <v>150</v>
      </c>
      <c r="I163" s="77">
        <v>7.06</v>
      </c>
      <c r="J163" t="s">
        <v>702</v>
      </c>
      <c r="K163" t="s">
        <v>102</v>
      </c>
      <c r="L163" s="78">
        <v>2.53E-2</v>
      </c>
      <c r="M163" s="78">
        <v>3.4299999999999997E-2</v>
      </c>
      <c r="N163" s="77">
        <v>22244.54</v>
      </c>
      <c r="O163" s="77">
        <v>103.93</v>
      </c>
      <c r="P163" s="77">
        <v>23.118750422000002</v>
      </c>
      <c r="Q163" s="78">
        <v>5.9999999999999995E-4</v>
      </c>
      <c r="R163" s="78">
        <v>1E-4</v>
      </c>
    </row>
    <row r="164" spans="2:18">
      <c r="B164" t="s">
        <v>1769</v>
      </c>
      <c r="C164" t="s">
        <v>1648</v>
      </c>
      <c r="D164" t="s">
        <v>1780</v>
      </c>
      <c r="E164"/>
      <c r="F164" t="s">
        <v>600</v>
      </c>
      <c r="G164" s="94">
        <v>43835</v>
      </c>
      <c r="H164" t="s">
        <v>150</v>
      </c>
      <c r="I164" s="77">
        <v>7.05</v>
      </c>
      <c r="J164" t="s">
        <v>702</v>
      </c>
      <c r="K164" t="s">
        <v>102</v>
      </c>
      <c r="L164" s="78">
        <v>2.52E-2</v>
      </c>
      <c r="M164" s="78">
        <v>3.4599999999999999E-2</v>
      </c>
      <c r="N164" s="77">
        <v>12387.08</v>
      </c>
      <c r="O164" s="77">
        <v>103.67</v>
      </c>
      <c r="P164" s="77">
        <v>12.841685836</v>
      </c>
      <c r="Q164" s="78">
        <v>2.9999999999999997E-4</v>
      </c>
      <c r="R164" s="78">
        <v>0</v>
      </c>
    </row>
    <row r="165" spans="2:18">
      <c r="B165" t="s">
        <v>1769</v>
      </c>
      <c r="C165" t="s">
        <v>1648</v>
      </c>
      <c r="D165" t="s">
        <v>1781</v>
      </c>
      <c r="E165"/>
      <c r="F165" t="s">
        <v>600</v>
      </c>
      <c r="G165" s="94">
        <v>44143</v>
      </c>
      <c r="H165" t="s">
        <v>150</v>
      </c>
      <c r="I165" s="77">
        <v>6.57</v>
      </c>
      <c r="J165" t="s">
        <v>702</v>
      </c>
      <c r="K165" t="s">
        <v>102</v>
      </c>
      <c r="L165" s="78">
        <v>2.52E-2</v>
      </c>
      <c r="M165" s="78">
        <v>3.0599999999999999E-2</v>
      </c>
      <c r="N165" s="77">
        <v>72255.509999999995</v>
      </c>
      <c r="O165" s="77">
        <v>107.59</v>
      </c>
      <c r="P165" s="77">
        <v>77.739703208999998</v>
      </c>
      <c r="Q165" s="78">
        <v>1.8E-3</v>
      </c>
      <c r="R165" s="78">
        <v>2.9999999999999997E-4</v>
      </c>
    </row>
    <row r="166" spans="2:18">
      <c r="B166" t="s">
        <v>1769</v>
      </c>
      <c r="C166" t="s">
        <v>1648</v>
      </c>
      <c r="D166" t="s">
        <v>1782</v>
      </c>
      <c r="E166"/>
      <c r="F166" t="s">
        <v>600</v>
      </c>
      <c r="G166" s="94">
        <v>44728</v>
      </c>
      <c r="H166" t="s">
        <v>150</v>
      </c>
      <c r="I166" s="77">
        <v>9.48</v>
      </c>
      <c r="J166" t="s">
        <v>702</v>
      </c>
      <c r="K166" t="s">
        <v>102</v>
      </c>
      <c r="L166" s="78">
        <v>2.63E-2</v>
      </c>
      <c r="M166" s="78">
        <v>2.87E-2</v>
      </c>
      <c r="N166" s="77">
        <v>30958.58</v>
      </c>
      <c r="O166" s="77">
        <v>103.17</v>
      </c>
      <c r="P166" s="77">
        <v>31.939966986000002</v>
      </c>
      <c r="Q166" s="78">
        <v>8.0000000000000004E-4</v>
      </c>
      <c r="R166" s="78">
        <v>1E-4</v>
      </c>
    </row>
    <row r="167" spans="2:18">
      <c r="B167" t="s">
        <v>1769</v>
      </c>
      <c r="C167" t="s">
        <v>1648</v>
      </c>
      <c r="D167" t="s">
        <v>1783</v>
      </c>
      <c r="E167"/>
      <c r="F167" t="s">
        <v>600</v>
      </c>
      <c r="G167" s="94">
        <v>44923</v>
      </c>
      <c r="H167" t="s">
        <v>150</v>
      </c>
      <c r="I167" s="77">
        <v>9.19</v>
      </c>
      <c r="J167" t="s">
        <v>702</v>
      </c>
      <c r="K167" t="s">
        <v>102</v>
      </c>
      <c r="L167" s="78">
        <v>3.0800000000000001E-2</v>
      </c>
      <c r="M167" s="78">
        <v>3.3700000000000001E-2</v>
      </c>
      <c r="N167" s="77">
        <v>10075.280000000001</v>
      </c>
      <c r="O167" s="77">
        <v>100.8</v>
      </c>
      <c r="P167" s="77">
        <v>10.15588224</v>
      </c>
      <c r="Q167" s="78">
        <v>2.0000000000000001E-4</v>
      </c>
      <c r="R167" s="78">
        <v>0</v>
      </c>
    </row>
    <row r="168" spans="2:18">
      <c r="B168" t="s">
        <v>1784</v>
      </c>
      <c r="C168" t="s">
        <v>1648</v>
      </c>
      <c r="D168" t="s">
        <v>1785</v>
      </c>
      <c r="E168"/>
      <c r="F168" t="s">
        <v>600</v>
      </c>
      <c r="G168" s="94">
        <v>42935</v>
      </c>
      <c r="H168" t="s">
        <v>150</v>
      </c>
      <c r="I168" s="77">
        <v>7.77</v>
      </c>
      <c r="J168" t="s">
        <v>702</v>
      </c>
      <c r="K168" t="s">
        <v>102</v>
      </c>
      <c r="L168" s="78">
        <v>4.0800000000000003E-2</v>
      </c>
      <c r="M168" s="78">
        <v>3.4700000000000002E-2</v>
      </c>
      <c r="N168" s="77">
        <v>68551.06</v>
      </c>
      <c r="O168" s="77">
        <v>114.67</v>
      </c>
      <c r="P168" s="77">
        <v>78.607500501999994</v>
      </c>
      <c r="Q168" s="78">
        <v>1.9E-3</v>
      </c>
      <c r="R168" s="78">
        <v>2.9999999999999997E-4</v>
      </c>
    </row>
    <row r="169" spans="2:18">
      <c r="B169" t="s">
        <v>1784</v>
      </c>
      <c r="C169" t="s">
        <v>1648</v>
      </c>
      <c r="D169" t="s">
        <v>1786</v>
      </c>
      <c r="E169"/>
      <c r="F169" t="s">
        <v>600</v>
      </c>
      <c r="G169" s="94">
        <v>43011</v>
      </c>
      <c r="H169" t="s">
        <v>150</v>
      </c>
      <c r="I169" s="77">
        <v>7.79</v>
      </c>
      <c r="J169" t="s">
        <v>702</v>
      </c>
      <c r="K169" t="s">
        <v>102</v>
      </c>
      <c r="L169" s="78">
        <v>3.9E-2</v>
      </c>
      <c r="M169" s="78">
        <v>3.49E-2</v>
      </c>
      <c r="N169" s="77">
        <v>14635.06</v>
      </c>
      <c r="O169" s="77">
        <v>112.7</v>
      </c>
      <c r="P169" s="77">
        <v>16.49371262</v>
      </c>
      <c r="Q169" s="78">
        <v>4.0000000000000002E-4</v>
      </c>
      <c r="R169" s="78">
        <v>1E-4</v>
      </c>
    </row>
    <row r="170" spans="2:18">
      <c r="B170" t="s">
        <v>1784</v>
      </c>
      <c r="C170" t="s">
        <v>1648</v>
      </c>
      <c r="D170" t="s">
        <v>1787</v>
      </c>
      <c r="E170"/>
      <c r="F170" t="s">
        <v>600</v>
      </c>
      <c r="G170" s="94">
        <v>43104</v>
      </c>
      <c r="H170" t="s">
        <v>150</v>
      </c>
      <c r="I170" s="77">
        <v>7.6</v>
      </c>
      <c r="J170" t="s">
        <v>702</v>
      </c>
      <c r="K170" t="s">
        <v>102</v>
      </c>
      <c r="L170" s="78">
        <v>3.8199999999999998E-2</v>
      </c>
      <c r="M170" s="78">
        <v>4.3200000000000002E-2</v>
      </c>
      <c r="N170" s="77">
        <v>26004.91</v>
      </c>
      <c r="O170" s="77">
        <v>105.18</v>
      </c>
      <c r="P170" s="77">
        <v>27.351964337999998</v>
      </c>
      <c r="Q170" s="78">
        <v>6.9999999999999999E-4</v>
      </c>
      <c r="R170" s="78">
        <v>1E-4</v>
      </c>
    </row>
    <row r="171" spans="2:18">
      <c r="B171" t="s">
        <v>1784</v>
      </c>
      <c r="C171" t="s">
        <v>1648</v>
      </c>
      <c r="D171" t="s">
        <v>1788</v>
      </c>
      <c r="E171"/>
      <c r="F171" t="s">
        <v>600</v>
      </c>
      <c r="G171" s="94">
        <v>43194</v>
      </c>
      <c r="H171" t="s">
        <v>150</v>
      </c>
      <c r="I171" s="77">
        <v>7.8</v>
      </c>
      <c r="J171" t="s">
        <v>702</v>
      </c>
      <c r="K171" t="s">
        <v>102</v>
      </c>
      <c r="L171" s="78">
        <v>3.7900000000000003E-2</v>
      </c>
      <c r="M171" s="78">
        <v>3.5499999999999997E-2</v>
      </c>
      <c r="N171" s="77">
        <v>16778.3</v>
      </c>
      <c r="O171" s="77">
        <v>111.44</v>
      </c>
      <c r="P171" s="77">
        <v>18.69773752</v>
      </c>
      <c r="Q171" s="78">
        <v>4.0000000000000002E-4</v>
      </c>
      <c r="R171" s="78">
        <v>1E-4</v>
      </c>
    </row>
    <row r="172" spans="2:18">
      <c r="B172" t="s">
        <v>1784</v>
      </c>
      <c r="C172" t="s">
        <v>1648</v>
      </c>
      <c r="D172" t="s">
        <v>1789</v>
      </c>
      <c r="E172"/>
      <c r="F172" t="s">
        <v>600</v>
      </c>
      <c r="G172" s="94">
        <v>43285</v>
      </c>
      <c r="H172" t="s">
        <v>150</v>
      </c>
      <c r="I172" s="77">
        <v>7.75</v>
      </c>
      <c r="J172" t="s">
        <v>702</v>
      </c>
      <c r="K172" t="s">
        <v>102</v>
      </c>
      <c r="L172" s="78">
        <v>4.0099999999999997E-2</v>
      </c>
      <c r="M172" s="78">
        <v>3.56E-2</v>
      </c>
      <c r="N172" s="77">
        <v>22383.4</v>
      </c>
      <c r="O172" s="77">
        <v>111.96</v>
      </c>
      <c r="P172" s="77">
        <v>25.06045464</v>
      </c>
      <c r="Q172" s="78">
        <v>5.9999999999999995E-4</v>
      </c>
      <c r="R172" s="78">
        <v>1E-4</v>
      </c>
    </row>
    <row r="173" spans="2:18">
      <c r="B173" t="s">
        <v>1784</v>
      </c>
      <c r="C173" t="s">
        <v>1648</v>
      </c>
      <c r="D173" t="s">
        <v>1790</v>
      </c>
      <c r="E173"/>
      <c r="F173" t="s">
        <v>600</v>
      </c>
      <c r="G173" s="94">
        <v>43377</v>
      </c>
      <c r="H173" t="s">
        <v>150</v>
      </c>
      <c r="I173" s="77">
        <v>7.73</v>
      </c>
      <c r="J173" t="s">
        <v>702</v>
      </c>
      <c r="K173" t="s">
        <v>102</v>
      </c>
      <c r="L173" s="78">
        <v>3.9699999999999999E-2</v>
      </c>
      <c r="M173" s="78">
        <v>3.7199999999999997E-2</v>
      </c>
      <c r="N173" s="77">
        <v>44751.64</v>
      </c>
      <c r="O173" s="77">
        <v>110.02</v>
      </c>
      <c r="P173" s="77">
        <v>49.235754327999999</v>
      </c>
      <c r="Q173" s="78">
        <v>1.1999999999999999E-3</v>
      </c>
      <c r="R173" s="78">
        <v>2.0000000000000001E-4</v>
      </c>
    </row>
    <row r="174" spans="2:18">
      <c r="B174" t="s">
        <v>1784</v>
      </c>
      <c r="C174" t="s">
        <v>1648</v>
      </c>
      <c r="D174" t="s">
        <v>1791</v>
      </c>
      <c r="E174"/>
      <c r="F174" t="s">
        <v>600</v>
      </c>
      <c r="G174" s="94">
        <v>43469</v>
      </c>
      <c r="H174" t="s">
        <v>150</v>
      </c>
      <c r="I174" s="77">
        <v>7.81</v>
      </c>
      <c r="J174" t="s">
        <v>702</v>
      </c>
      <c r="K174" t="s">
        <v>102</v>
      </c>
      <c r="L174" s="78">
        <v>4.1700000000000001E-2</v>
      </c>
      <c r="M174" s="78">
        <v>3.2099999999999997E-2</v>
      </c>
      <c r="N174" s="77">
        <v>31612.84</v>
      </c>
      <c r="O174" s="77">
        <v>115.99</v>
      </c>
      <c r="P174" s="77">
        <v>36.667733116000001</v>
      </c>
      <c r="Q174" s="78">
        <v>8.9999999999999998E-4</v>
      </c>
      <c r="R174" s="78">
        <v>1E-4</v>
      </c>
    </row>
    <row r="175" spans="2:18">
      <c r="B175" t="s">
        <v>1784</v>
      </c>
      <c r="C175" t="s">
        <v>1648</v>
      </c>
      <c r="D175" t="s">
        <v>1792</v>
      </c>
      <c r="E175"/>
      <c r="F175" t="s">
        <v>600</v>
      </c>
      <c r="G175" s="94">
        <v>43559</v>
      </c>
      <c r="H175" t="s">
        <v>150</v>
      </c>
      <c r="I175" s="77">
        <v>7.82</v>
      </c>
      <c r="J175" t="s">
        <v>702</v>
      </c>
      <c r="K175" t="s">
        <v>102</v>
      </c>
      <c r="L175" s="78">
        <v>3.7199999999999997E-2</v>
      </c>
      <c r="M175" s="78">
        <v>3.5000000000000003E-2</v>
      </c>
      <c r="N175" s="77">
        <v>75065.14</v>
      </c>
      <c r="O175" s="77">
        <v>109.96</v>
      </c>
      <c r="P175" s="77">
        <v>82.541627943999998</v>
      </c>
      <c r="Q175" s="78">
        <v>2E-3</v>
      </c>
      <c r="R175" s="78">
        <v>2.9999999999999997E-4</v>
      </c>
    </row>
    <row r="176" spans="2:18">
      <c r="B176" t="s">
        <v>1784</v>
      </c>
      <c r="C176" t="s">
        <v>1648</v>
      </c>
      <c r="D176" t="s">
        <v>1793</v>
      </c>
      <c r="E176"/>
      <c r="F176" t="s">
        <v>600</v>
      </c>
      <c r="G176" s="94">
        <v>43742</v>
      </c>
      <c r="H176" t="s">
        <v>150</v>
      </c>
      <c r="I176" s="77">
        <v>7.69</v>
      </c>
      <c r="J176" t="s">
        <v>702</v>
      </c>
      <c r="K176" t="s">
        <v>102</v>
      </c>
      <c r="L176" s="78">
        <v>3.1E-2</v>
      </c>
      <c r="M176" s="78">
        <v>4.53E-2</v>
      </c>
      <c r="N176" s="77">
        <v>87391.78</v>
      </c>
      <c r="O176" s="77">
        <v>96.1</v>
      </c>
      <c r="P176" s="77">
        <v>83.983500579999998</v>
      </c>
      <c r="Q176" s="78">
        <v>2E-3</v>
      </c>
      <c r="R176" s="78">
        <v>2.9999999999999997E-4</v>
      </c>
    </row>
    <row r="177" spans="2:18">
      <c r="B177" t="s">
        <v>1784</v>
      </c>
      <c r="C177" t="s">
        <v>1648</v>
      </c>
      <c r="D177" t="s">
        <v>1794</v>
      </c>
      <c r="E177"/>
      <c r="F177" t="s">
        <v>600</v>
      </c>
      <c r="G177" s="94">
        <v>43924</v>
      </c>
      <c r="H177" t="s">
        <v>150</v>
      </c>
      <c r="I177" s="77">
        <v>8.07</v>
      </c>
      <c r="J177" t="s">
        <v>702</v>
      </c>
      <c r="K177" t="s">
        <v>102</v>
      </c>
      <c r="L177" s="78">
        <v>3.1399999999999997E-2</v>
      </c>
      <c r="M177" s="78">
        <v>2.9100000000000001E-2</v>
      </c>
      <c r="N177" s="77">
        <v>17780.12</v>
      </c>
      <c r="O177" s="77">
        <v>109.78</v>
      </c>
      <c r="P177" s="77">
        <v>19.519015736</v>
      </c>
      <c r="Q177" s="78">
        <v>5.0000000000000001E-4</v>
      </c>
      <c r="R177" s="78">
        <v>1E-4</v>
      </c>
    </row>
    <row r="178" spans="2:18">
      <c r="B178" t="s">
        <v>1784</v>
      </c>
      <c r="C178" t="s">
        <v>1648</v>
      </c>
      <c r="D178" t="s">
        <v>1795</v>
      </c>
      <c r="E178"/>
      <c r="F178" t="s">
        <v>600</v>
      </c>
      <c r="G178" s="94">
        <v>44015</v>
      </c>
      <c r="H178" t="s">
        <v>150</v>
      </c>
      <c r="I178" s="77">
        <v>7.79</v>
      </c>
      <c r="J178" t="s">
        <v>702</v>
      </c>
      <c r="K178" t="s">
        <v>102</v>
      </c>
      <c r="L178" s="78">
        <v>3.1E-2</v>
      </c>
      <c r="M178" s="78">
        <v>4.0599999999999997E-2</v>
      </c>
      <c r="N178" s="77">
        <v>14657.59</v>
      </c>
      <c r="O178" s="77">
        <v>100.38</v>
      </c>
      <c r="P178" s="77">
        <v>14.713288842000001</v>
      </c>
      <c r="Q178" s="78">
        <v>4.0000000000000002E-4</v>
      </c>
      <c r="R178" s="78">
        <v>0</v>
      </c>
    </row>
    <row r="179" spans="2:18">
      <c r="B179" t="s">
        <v>1784</v>
      </c>
      <c r="C179" t="s">
        <v>1648</v>
      </c>
      <c r="D179" t="s">
        <v>1796</v>
      </c>
      <c r="E179"/>
      <c r="F179" t="s">
        <v>600</v>
      </c>
      <c r="G179" s="94">
        <v>44108</v>
      </c>
      <c r="H179" t="s">
        <v>150</v>
      </c>
      <c r="I179" s="77">
        <v>7.69</v>
      </c>
      <c r="J179" t="s">
        <v>702</v>
      </c>
      <c r="K179" t="s">
        <v>102</v>
      </c>
      <c r="L179" s="78">
        <v>3.1E-2</v>
      </c>
      <c r="M179" s="78">
        <v>4.4999999999999998E-2</v>
      </c>
      <c r="N179" s="77">
        <v>23774.69</v>
      </c>
      <c r="O179" s="77">
        <v>97.07</v>
      </c>
      <c r="P179" s="77">
        <v>23.078091582999999</v>
      </c>
      <c r="Q179" s="78">
        <v>5.0000000000000001E-4</v>
      </c>
      <c r="R179" s="78">
        <v>1E-4</v>
      </c>
    </row>
    <row r="180" spans="2:18">
      <c r="B180" t="s">
        <v>1784</v>
      </c>
      <c r="C180" t="s">
        <v>1648</v>
      </c>
      <c r="D180" t="s">
        <v>1797</v>
      </c>
      <c r="E180"/>
      <c r="F180" t="s">
        <v>600</v>
      </c>
      <c r="G180" s="94">
        <v>44200</v>
      </c>
      <c r="H180" t="s">
        <v>150</v>
      </c>
      <c r="I180" s="77">
        <v>7.6</v>
      </c>
      <c r="J180" t="s">
        <v>702</v>
      </c>
      <c r="K180" t="s">
        <v>102</v>
      </c>
      <c r="L180" s="78">
        <v>3.1E-2</v>
      </c>
      <c r="M180" s="78">
        <v>4.8800000000000003E-2</v>
      </c>
      <c r="N180" s="77">
        <v>12334.63</v>
      </c>
      <c r="O180" s="77">
        <v>94.43</v>
      </c>
      <c r="P180" s="77">
        <v>11.647591109</v>
      </c>
      <c r="Q180" s="78">
        <v>2.9999999999999997E-4</v>
      </c>
      <c r="R180" s="78">
        <v>0</v>
      </c>
    </row>
    <row r="181" spans="2:18">
      <c r="B181" t="s">
        <v>1784</v>
      </c>
      <c r="C181" t="s">
        <v>1648</v>
      </c>
      <c r="D181" t="s">
        <v>1798</v>
      </c>
      <c r="E181"/>
      <c r="F181" t="s">
        <v>600</v>
      </c>
      <c r="G181" s="94">
        <v>44290</v>
      </c>
      <c r="H181" t="s">
        <v>150</v>
      </c>
      <c r="I181" s="77">
        <v>7.54</v>
      </c>
      <c r="J181" t="s">
        <v>702</v>
      </c>
      <c r="K181" t="s">
        <v>102</v>
      </c>
      <c r="L181" s="78">
        <v>3.1E-2</v>
      </c>
      <c r="M181" s="78">
        <v>5.1299999999999998E-2</v>
      </c>
      <c r="N181" s="77">
        <v>23691.71</v>
      </c>
      <c r="O181" s="77">
        <v>92.63</v>
      </c>
      <c r="P181" s="77">
        <v>21.945630973</v>
      </c>
      <c r="Q181" s="78">
        <v>5.0000000000000001E-4</v>
      </c>
      <c r="R181" s="78">
        <v>1E-4</v>
      </c>
    </row>
    <row r="182" spans="2:18">
      <c r="B182" t="s">
        <v>1784</v>
      </c>
      <c r="C182" t="s">
        <v>1648</v>
      </c>
      <c r="D182" t="s">
        <v>1799</v>
      </c>
      <c r="E182"/>
      <c r="F182" t="s">
        <v>600</v>
      </c>
      <c r="G182" s="94">
        <v>44496</v>
      </c>
      <c r="H182" t="s">
        <v>150</v>
      </c>
      <c r="I182" s="77">
        <v>7.06</v>
      </c>
      <c r="J182" t="s">
        <v>702</v>
      </c>
      <c r="K182" t="s">
        <v>102</v>
      </c>
      <c r="L182" s="78">
        <v>3.1E-2</v>
      </c>
      <c r="M182" s="78">
        <v>7.2400000000000006E-2</v>
      </c>
      <c r="N182" s="77">
        <v>26539.78</v>
      </c>
      <c r="O182" s="77">
        <v>78.349999999999994</v>
      </c>
      <c r="P182" s="77">
        <v>20.793917629999999</v>
      </c>
      <c r="Q182" s="78">
        <v>5.0000000000000001E-4</v>
      </c>
      <c r="R182" s="78">
        <v>1E-4</v>
      </c>
    </row>
    <row r="183" spans="2:18">
      <c r="B183" t="s">
        <v>1784</v>
      </c>
      <c r="C183" t="s">
        <v>1648</v>
      </c>
      <c r="D183" t="s">
        <v>1800</v>
      </c>
      <c r="E183"/>
      <c r="F183" t="s">
        <v>600</v>
      </c>
      <c r="G183" s="94">
        <v>44615</v>
      </c>
      <c r="H183" t="s">
        <v>150</v>
      </c>
      <c r="I183" s="77">
        <v>7.3</v>
      </c>
      <c r="J183" t="s">
        <v>702</v>
      </c>
      <c r="K183" t="s">
        <v>102</v>
      </c>
      <c r="L183" s="78">
        <v>3.1E-2</v>
      </c>
      <c r="M183" s="78">
        <v>6.1800000000000001E-2</v>
      </c>
      <c r="N183" s="77">
        <v>32216.87</v>
      </c>
      <c r="O183" s="77">
        <v>83.71</v>
      </c>
      <c r="P183" s="77">
        <v>26.968741876999999</v>
      </c>
      <c r="Q183" s="78">
        <v>5.9999999999999995E-4</v>
      </c>
      <c r="R183" s="78">
        <v>1E-4</v>
      </c>
    </row>
    <row r="184" spans="2:18">
      <c r="B184" t="s">
        <v>1784</v>
      </c>
      <c r="C184" t="s">
        <v>1648</v>
      </c>
      <c r="D184" t="s">
        <v>1801</v>
      </c>
      <c r="E184"/>
      <c r="F184" t="s">
        <v>600</v>
      </c>
      <c r="G184" s="94">
        <v>44753</v>
      </c>
      <c r="H184" t="s">
        <v>150</v>
      </c>
      <c r="I184" s="77">
        <v>7.8</v>
      </c>
      <c r="J184" t="s">
        <v>702</v>
      </c>
      <c r="K184" t="s">
        <v>102</v>
      </c>
      <c r="L184" s="78">
        <v>3.2599999999999997E-2</v>
      </c>
      <c r="M184" s="78">
        <v>3.9E-2</v>
      </c>
      <c r="N184" s="77">
        <v>47558.239999999998</v>
      </c>
      <c r="O184" s="77">
        <v>97.39</v>
      </c>
      <c r="P184" s="77">
        <v>46.316969936</v>
      </c>
      <c r="Q184" s="78">
        <v>1.1000000000000001E-3</v>
      </c>
      <c r="R184" s="78">
        <v>2.0000000000000001E-4</v>
      </c>
    </row>
    <row r="185" spans="2:18">
      <c r="B185" t="s">
        <v>1784</v>
      </c>
      <c r="C185" t="s">
        <v>1648</v>
      </c>
      <c r="D185" t="s">
        <v>1802</v>
      </c>
      <c r="E185"/>
      <c r="F185" t="s">
        <v>600</v>
      </c>
      <c r="G185" s="94">
        <v>44959</v>
      </c>
      <c r="H185" t="s">
        <v>150</v>
      </c>
      <c r="I185" s="77">
        <v>7.65</v>
      </c>
      <c r="J185" t="s">
        <v>702</v>
      </c>
      <c r="K185" t="s">
        <v>102</v>
      </c>
      <c r="L185" s="78">
        <v>3.8100000000000002E-2</v>
      </c>
      <c r="M185" s="78">
        <v>4.1200000000000001E-2</v>
      </c>
      <c r="N185" s="77">
        <v>23012.05</v>
      </c>
      <c r="O185" s="77">
        <v>97.78</v>
      </c>
      <c r="P185" s="77">
        <v>22.501182490000001</v>
      </c>
      <c r="Q185" s="78">
        <v>5.0000000000000001E-4</v>
      </c>
      <c r="R185" s="78">
        <v>1E-4</v>
      </c>
    </row>
    <row r="186" spans="2:18">
      <c r="B186" t="s">
        <v>1803</v>
      </c>
      <c r="C186" t="s">
        <v>1648</v>
      </c>
      <c r="D186" t="s">
        <v>1804</v>
      </c>
      <c r="E186"/>
      <c r="F186" t="s">
        <v>600</v>
      </c>
      <c r="G186" s="94">
        <v>45015</v>
      </c>
      <c r="H186" t="s">
        <v>150</v>
      </c>
      <c r="I186" s="77">
        <v>5.3</v>
      </c>
      <c r="J186" t="s">
        <v>367</v>
      </c>
      <c r="K186" t="s">
        <v>102</v>
      </c>
      <c r="L186" s="78">
        <v>4.4999999999999998E-2</v>
      </c>
      <c r="M186" s="78">
        <v>3.39E-2</v>
      </c>
      <c r="N186" s="77">
        <v>285727.56</v>
      </c>
      <c r="O186" s="77">
        <v>106.45</v>
      </c>
      <c r="P186" s="77">
        <v>304.15698762</v>
      </c>
      <c r="Q186" s="78">
        <v>7.1999999999999998E-3</v>
      </c>
      <c r="R186" s="78">
        <v>1E-3</v>
      </c>
    </row>
    <row r="187" spans="2:18">
      <c r="B187" t="s">
        <v>1805</v>
      </c>
      <c r="C187" t="s">
        <v>1648</v>
      </c>
      <c r="D187" t="s">
        <v>1806</v>
      </c>
      <c r="E187"/>
      <c r="F187" t="s">
        <v>593</v>
      </c>
      <c r="G187" s="94">
        <v>43801</v>
      </c>
      <c r="H187" t="s">
        <v>206</v>
      </c>
      <c r="I187" s="77">
        <v>4.5599999999999996</v>
      </c>
      <c r="J187" t="s">
        <v>367</v>
      </c>
      <c r="K187" t="s">
        <v>110</v>
      </c>
      <c r="L187" s="78">
        <v>2.3599999999999999E-2</v>
      </c>
      <c r="M187" s="78">
        <v>5.8999999999999997E-2</v>
      </c>
      <c r="N187" s="77">
        <v>196461.36</v>
      </c>
      <c r="O187" s="77">
        <v>85.870000000000019</v>
      </c>
      <c r="P187" s="77">
        <v>680.440105080389</v>
      </c>
      <c r="Q187" s="78">
        <v>1.6199999999999999E-2</v>
      </c>
      <c r="R187" s="78">
        <v>2.3E-3</v>
      </c>
    </row>
    <row r="188" spans="2:18">
      <c r="B188" t="s">
        <v>1807</v>
      </c>
      <c r="C188" t="s">
        <v>1648</v>
      </c>
      <c r="D188" t="s">
        <v>1808</v>
      </c>
      <c r="E188"/>
      <c r="F188" t="s">
        <v>600</v>
      </c>
      <c r="G188" s="94">
        <v>44074</v>
      </c>
      <c r="H188" t="s">
        <v>150</v>
      </c>
      <c r="I188" s="77">
        <v>8.94</v>
      </c>
      <c r="J188" t="s">
        <v>702</v>
      </c>
      <c r="K188" t="s">
        <v>102</v>
      </c>
      <c r="L188" s="78">
        <v>2.35E-2</v>
      </c>
      <c r="M188" s="78">
        <v>3.78E-2</v>
      </c>
      <c r="N188" s="77">
        <v>130624.39</v>
      </c>
      <c r="O188" s="77">
        <v>97.49</v>
      </c>
      <c r="P188" s="77">
        <v>127.345717811</v>
      </c>
      <c r="Q188" s="78">
        <v>3.0000000000000001E-3</v>
      </c>
      <c r="R188" s="78">
        <v>4.0000000000000002E-4</v>
      </c>
    </row>
    <row r="189" spans="2:18">
      <c r="B189" t="s">
        <v>1807</v>
      </c>
      <c r="C189" t="s">
        <v>1648</v>
      </c>
      <c r="D189" t="s">
        <v>1809</v>
      </c>
      <c r="E189"/>
      <c r="F189" t="s">
        <v>600</v>
      </c>
      <c r="G189" s="94">
        <v>44189</v>
      </c>
      <c r="H189" t="s">
        <v>150</v>
      </c>
      <c r="I189" s="77">
        <v>8.84</v>
      </c>
      <c r="J189" t="s">
        <v>702</v>
      </c>
      <c r="K189" t="s">
        <v>102</v>
      </c>
      <c r="L189" s="78">
        <v>2.47E-2</v>
      </c>
      <c r="M189" s="78">
        <v>4.0300000000000002E-2</v>
      </c>
      <c r="N189" s="77">
        <v>16336.91</v>
      </c>
      <c r="O189" s="77">
        <v>96.54</v>
      </c>
      <c r="P189" s="77">
        <v>15.771652914000001</v>
      </c>
      <c r="Q189" s="78">
        <v>4.0000000000000002E-4</v>
      </c>
      <c r="R189" s="78">
        <v>1E-4</v>
      </c>
    </row>
    <row r="190" spans="2:18">
      <c r="B190" t="s">
        <v>1807</v>
      </c>
      <c r="C190" t="s">
        <v>1648</v>
      </c>
      <c r="D190" t="s">
        <v>1810</v>
      </c>
      <c r="E190"/>
      <c r="F190" t="s">
        <v>600</v>
      </c>
      <c r="G190" s="94">
        <v>44322</v>
      </c>
      <c r="H190" t="s">
        <v>150</v>
      </c>
      <c r="I190" s="77">
        <v>8.7100000000000009</v>
      </c>
      <c r="J190" t="s">
        <v>702</v>
      </c>
      <c r="K190" t="s">
        <v>102</v>
      </c>
      <c r="L190" s="78">
        <v>2.5600000000000001E-2</v>
      </c>
      <c r="M190" s="78">
        <v>4.41E-2</v>
      </c>
      <c r="N190" s="77">
        <v>75188.42</v>
      </c>
      <c r="O190" s="77">
        <v>93.65</v>
      </c>
      <c r="P190" s="77">
        <v>70.413955329999993</v>
      </c>
      <c r="Q190" s="78">
        <v>1.6999999999999999E-3</v>
      </c>
      <c r="R190" s="78">
        <v>2.0000000000000001E-4</v>
      </c>
    </row>
    <row r="191" spans="2:18">
      <c r="B191" t="s">
        <v>1807</v>
      </c>
      <c r="C191" t="s">
        <v>1648</v>
      </c>
      <c r="D191" t="s">
        <v>1811</v>
      </c>
      <c r="E191"/>
      <c r="F191" t="s">
        <v>600</v>
      </c>
      <c r="G191" s="94">
        <v>44418</v>
      </c>
      <c r="H191" t="s">
        <v>150</v>
      </c>
      <c r="I191" s="77">
        <v>8.84</v>
      </c>
      <c r="J191" t="s">
        <v>702</v>
      </c>
      <c r="K191" t="s">
        <v>102</v>
      </c>
      <c r="L191" s="78">
        <v>2.2700000000000001E-2</v>
      </c>
      <c r="M191" s="78">
        <v>4.2200000000000001E-2</v>
      </c>
      <c r="N191" s="77">
        <v>74985.259999999995</v>
      </c>
      <c r="O191" s="77">
        <v>91.78</v>
      </c>
      <c r="P191" s="77">
        <v>68.821471627999998</v>
      </c>
      <c r="Q191" s="78">
        <v>1.6000000000000001E-3</v>
      </c>
      <c r="R191" s="78">
        <v>2.0000000000000001E-4</v>
      </c>
    </row>
    <row r="192" spans="2:18">
      <c r="B192" t="s">
        <v>1807</v>
      </c>
      <c r="C192" t="s">
        <v>1648</v>
      </c>
      <c r="D192" t="s">
        <v>1812</v>
      </c>
      <c r="E192"/>
      <c r="F192" t="s">
        <v>600</v>
      </c>
      <c r="G192" s="94">
        <v>44530</v>
      </c>
      <c r="H192" t="s">
        <v>150</v>
      </c>
      <c r="I192" s="77">
        <v>8.89</v>
      </c>
      <c r="J192" t="s">
        <v>702</v>
      </c>
      <c r="K192" t="s">
        <v>102</v>
      </c>
      <c r="L192" s="78">
        <v>1.7899999999999999E-2</v>
      </c>
      <c r="M192" s="78">
        <v>4.4900000000000002E-2</v>
      </c>
      <c r="N192" s="77">
        <v>61863.14</v>
      </c>
      <c r="O192" s="77">
        <v>84.6</v>
      </c>
      <c r="P192" s="77">
        <v>52.336216440000001</v>
      </c>
      <c r="Q192" s="78">
        <v>1.1999999999999999E-3</v>
      </c>
      <c r="R192" s="78">
        <v>2.0000000000000001E-4</v>
      </c>
    </row>
    <row r="193" spans="2:18">
      <c r="B193" t="s">
        <v>1807</v>
      </c>
      <c r="C193" t="s">
        <v>1648</v>
      </c>
      <c r="D193" t="s">
        <v>1813</v>
      </c>
      <c r="E193"/>
      <c r="F193" t="s">
        <v>600</v>
      </c>
      <c r="G193" s="94">
        <v>44612</v>
      </c>
      <c r="H193" t="s">
        <v>150</v>
      </c>
      <c r="I193" s="77">
        <v>8.7100000000000009</v>
      </c>
      <c r="J193" t="s">
        <v>702</v>
      </c>
      <c r="K193" t="s">
        <v>102</v>
      </c>
      <c r="L193" s="78">
        <v>2.3599999999999999E-2</v>
      </c>
      <c r="M193" s="78">
        <v>4.5999999999999999E-2</v>
      </c>
      <c r="N193" s="77">
        <v>72445.33</v>
      </c>
      <c r="O193" s="77">
        <v>88.48</v>
      </c>
      <c r="P193" s="77">
        <v>64.099627983999994</v>
      </c>
      <c r="Q193" s="78">
        <v>1.5E-3</v>
      </c>
      <c r="R193" s="78">
        <v>2.0000000000000001E-4</v>
      </c>
    </row>
    <row r="194" spans="2:18">
      <c r="B194" t="s">
        <v>1807</v>
      </c>
      <c r="C194" t="s">
        <v>1648</v>
      </c>
      <c r="D194" t="s">
        <v>1814</v>
      </c>
      <c r="E194"/>
      <c r="F194" t="s">
        <v>600</v>
      </c>
      <c r="G194" s="94">
        <v>44662</v>
      </c>
      <c r="H194" t="s">
        <v>150</v>
      </c>
      <c r="I194" s="77">
        <v>8.76</v>
      </c>
      <c r="J194" t="s">
        <v>702</v>
      </c>
      <c r="K194" t="s">
        <v>102</v>
      </c>
      <c r="L194" s="78">
        <v>2.4E-2</v>
      </c>
      <c r="M194" s="78">
        <v>4.3900000000000002E-2</v>
      </c>
      <c r="N194" s="77">
        <v>82501.289999999994</v>
      </c>
      <c r="O194" s="77">
        <v>89.78</v>
      </c>
      <c r="P194" s="77">
        <v>74.069658161999996</v>
      </c>
      <c r="Q194" s="78">
        <v>1.8E-3</v>
      </c>
      <c r="R194" s="78">
        <v>2.0000000000000001E-4</v>
      </c>
    </row>
    <row r="195" spans="2:18">
      <c r="B195" t="s">
        <v>1815</v>
      </c>
      <c r="C195" t="s">
        <v>1648</v>
      </c>
      <c r="D195" t="s">
        <v>1816</v>
      </c>
      <c r="E195"/>
      <c r="F195" t="s">
        <v>593</v>
      </c>
      <c r="G195" s="94">
        <v>44376</v>
      </c>
      <c r="H195" t="s">
        <v>206</v>
      </c>
      <c r="I195" s="77">
        <v>4.7300000000000004</v>
      </c>
      <c r="J195" t="s">
        <v>127</v>
      </c>
      <c r="K195" t="s">
        <v>102</v>
      </c>
      <c r="L195" s="78">
        <v>7.3999999999999996E-2</v>
      </c>
      <c r="M195" s="78">
        <v>8.1699999999999995E-2</v>
      </c>
      <c r="N195" s="77">
        <v>1430499.12</v>
      </c>
      <c r="O195" s="77">
        <v>99.3</v>
      </c>
      <c r="P195" s="77">
        <v>1420.48562616</v>
      </c>
      <c r="Q195" s="78">
        <v>3.3799999999999997E-2</v>
      </c>
      <c r="R195" s="78">
        <v>4.7000000000000002E-3</v>
      </c>
    </row>
    <row r="196" spans="2:18">
      <c r="B196" t="s">
        <v>1815</v>
      </c>
      <c r="C196" t="s">
        <v>1648</v>
      </c>
      <c r="D196" t="s">
        <v>1817</v>
      </c>
      <c r="E196"/>
      <c r="F196" t="s">
        <v>593</v>
      </c>
      <c r="G196" s="94">
        <v>44431</v>
      </c>
      <c r="H196" t="s">
        <v>206</v>
      </c>
      <c r="I196" s="77">
        <v>4.7300000000000004</v>
      </c>
      <c r="J196" t="s">
        <v>127</v>
      </c>
      <c r="K196" t="s">
        <v>102</v>
      </c>
      <c r="L196" s="78">
        <v>7.3999999999999996E-2</v>
      </c>
      <c r="M196" s="78">
        <v>8.14E-2</v>
      </c>
      <c r="N196" s="77">
        <v>246915.89</v>
      </c>
      <c r="O196" s="77">
        <v>99.39</v>
      </c>
      <c r="P196" s="77">
        <v>245.409703071</v>
      </c>
      <c r="Q196" s="78">
        <v>5.7999999999999996E-3</v>
      </c>
      <c r="R196" s="78">
        <v>8.0000000000000004E-4</v>
      </c>
    </row>
    <row r="197" spans="2:18">
      <c r="B197" t="s">
        <v>1815</v>
      </c>
      <c r="C197" t="s">
        <v>1648</v>
      </c>
      <c r="D197" t="s">
        <v>1818</v>
      </c>
      <c r="E197"/>
      <c r="F197" t="s">
        <v>593</v>
      </c>
      <c r="G197" s="94">
        <v>44859</v>
      </c>
      <c r="H197" t="s">
        <v>206</v>
      </c>
      <c r="I197" s="77">
        <v>4.74</v>
      </c>
      <c r="J197" t="s">
        <v>127</v>
      </c>
      <c r="K197" t="s">
        <v>102</v>
      </c>
      <c r="L197" s="78">
        <v>7.3999999999999996E-2</v>
      </c>
      <c r="M197" s="78">
        <v>7.3499999999999996E-2</v>
      </c>
      <c r="N197" s="77">
        <v>751514.46</v>
      </c>
      <c r="O197" s="77">
        <v>102.95</v>
      </c>
      <c r="P197" s="77">
        <v>773.68413656999996</v>
      </c>
      <c r="Q197" s="78">
        <v>1.84E-2</v>
      </c>
      <c r="R197" s="78">
        <v>2.5999999999999999E-3</v>
      </c>
    </row>
    <row r="198" spans="2:18">
      <c r="B198" t="s">
        <v>1819</v>
      </c>
      <c r="C198" t="s">
        <v>1648</v>
      </c>
      <c r="D198" t="s">
        <v>1820</v>
      </c>
      <c r="E198"/>
      <c r="F198" t="s">
        <v>600</v>
      </c>
      <c r="G198" s="94">
        <v>44837</v>
      </c>
      <c r="H198" t="s">
        <v>150</v>
      </c>
      <c r="I198" s="77">
        <v>11.51</v>
      </c>
      <c r="J198" t="s">
        <v>702</v>
      </c>
      <c r="K198" t="s">
        <v>102</v>
      </c>
      <c r="L198" s="78">
        <v>3.9600000000000003E-2</v>
      </c>
      <c r="M198" s="78">
        <v>3.5799999999999998E-2</v>
      </c>
      <c r="N198" s="77">
        <v>24569.88</v>
      </c>
      <c r="O198" s="77">
        <v>102.21</v>
      </c>
      <c r="P198" s="77">
        <v>25.112874347999998</v>
      </c>
      <c r="Q198" s="78">
        <v>5.9999999999999995E-4</v>
      </c>
      <c r="R198" s="78">
        <v>1E-4</v>
      </c>
    </row>
    <row r="199" spans="2:18">
      <c r="B199" t="s">
        <v>1819</v>
      </c>
      <c r="C199" t="s">
        <v>1648</v>
      </c>
      <c r="D199" t="s">
        <v>1821</v>
      </c>
      <c r="E199"/>
      <c r="F199" t="s">
        <v>600</v>
      </c>
      <c r="G199" s="94">
        <v>45076</v>
      </c>
      <c r="H199" t="s">
        <v>150</v>
      </c>
      <c r="I199" s="77">
        <v>11.33</v>
      </c>
      <c r="J199" t="s">
        <v>702</v>
      </c>
      <c r="K199" t="s">
        <v>102</v>
      </c>
      <c r="L199" s="78">
        <v>4.4900000000000002E-2</v>
      </c>
      <c r="M199" s="78">
        <v>3.8399999999999997E-2</v>
      </c>
      <c r="N199" s="77">
        <v>30069.37</v>
      </c>
      <c r="O199" s="77">
        <v>101.69</v>
      </c>
      <c r="P199" s="77">
        <v>30.577542352999998</v>
      </c>
      <c r="Q199" s="78">
        <v>6.9999999999999999E-4</v>
      </c>
      <c r="R199" s="78">
        <v>1E-4</v>
      </c>
    </row>
    <row r="200" spans="2:18">
      <c r="B200" t="s">
        <v>1822</v>
      </c>
      <c r="C200" t="s">
        <v>1648</v>
      </c>
      <c r="D200" t="s">
        <v>1823</v>
      </c>
      <c r="E200"/>
      <c r="F200" t="s">
        <v>322</v>
      </c>
      <c r="G200" s="94">
        <v>44885</v>
      </c>
      <c r="H200" t="s">
        <v>1394</v>
      </c>
      <c r="I200" s="77">
        <v>2.19</v>
      </c>
      <c r="J200" t="s">
        <v>353</v>
      </c>
      <c r="K200" t="s">
        <v>102</v>
      </c>
      <c r="L200" s="78">
        <v>7.6799999999999993E-2</v>
      </c>
      <c r="M200" s="78">
        <v>8.4000000000000005E-2</v>
      </c>
      <c r="N200" s="77">
        <v>435268.56</v>
      </c>
      <c r="O200" s="77">
        <v>99.26</v>
      </c>
      <c r="P200" s="77">
        <v>432.047572656</v>
      </c>
      <c r="Q200" s="78">
        <v>1.03E-2</v>
      </c>
      <c r="R200" s="78">
        <v>1.4E-3</v>
      </c>
    </row>
    <row r="201" spans="2:18">
      <c r="B201" t="s">
        <v>1822</v>
      </c>
      <c r="C201" t="s">
        <v>1648</v>
      </c>
      <c r="D201" t="s">
        <v>1824</v>
      </c>
      <c r="E201"/>
      <c r="F201" t="s">
        <v>322</v>
      </c>
      <c r="G201" s="94">
        <v>44906</v>
      </c>
      <c r="H201" t="s">
        <v>1394</v>
      </c>
      <c r="I201" s="77">
        <v>2.19</v>
      </c>
      <c r="J201" t="s">
        <v>353</v>
      </c>
      <c r="K201" t="s">
        <v>102</v>
      </c>
      <c r="L201" s="78">
        <v>7.6799999999999993E-2</v>
      </c>
      <c r="M201" s="78">
        <v>8.0699999999999994E-2</v>
      </c>
      <c r="N201" s="77">
        <v>1125.02</v>
      </c>
      <c r="O201" s="77">
        <v>100.02</v>
      </c>
      <c r="P201" s="77">
        <v>1.1252450039999999</v>
      </c>
      <c r="Q201" s="78">
        <v>0</v>
      </c>
      <c r="R201" s="78">
        <v>0</v>
      </c>
    </row>
    <row r="202" spans="2:18">
      <c r="B202" t="s">
        <v>1822</v>
      </c>
      <c r="C202" t="s">
        <v>1648</v>
      </c>
      <c r="D202" t="s">
        <v>1825</v>
      </c>
      <c r="E202"/>
      <c r="F202" t="s">
        <v>322</v>
      </c>
      <c r="G202" s="94">
        <v>44991</v>
      </c>
      <c r="H202" t="s">
        <v>1394</v>
      </c>
      <c r="I202" s="77">
        <v>2.19</v>
      </c>
      <c r="J202" t="s">
        <v>353</v>
      </c>
      <c r="K202" t="s">
        <v>102</v>
      </c>
      <c r="L202" s="78">
        <v>7.6799999999999993E-2</v>
      </c>
      <c r="M202" s="78">
        <v>7.6600000000000001E-2</v>
      </c>
      <c r="N202" s="77">
        <v>55638.8</v>
      </c>
      <c r="O202" s="77">
        <v>100.76</v>
      </c>
      <c r="P202" s="77">
        <v>56.061654879999999</v>
      </c>
      <c r="Q202" s="78">
        <v>1.2999999999999999E-3</v>
      </c>
      <c r="R202" s="78">
        <v>2.0000000000000001E-4</v>
      </c>
    </row>
    <row r="203" spans="2:18">
      <c r="B203" t="s">
        <v>1659</v>
      </c>
      <c r="C203" t="s">
        <v>1648</v>
      </c>
      <c r="D203" t="s">
        <v>1826</v>
      </c>
      <c r="E203"/>
      <c r="F203" t="s">
        <v>322</v>
      </c>
      <c r="G203" s="94">
        <v>40742</v>
      </c>
      <c r="H203" t="s">
        <v>1394</v>
      </c>
      <c r="I203" s="77">
        <v>5.29</v>
      </c>
      <c r="J203" t="s">
        <v>353</v>
      </c>
      <c r="K203" t="s">
        <v>102</v>
      </c>
      <c r="L203" s="78">
        <v>0.06</v>
      </c>
      <c r="M203" s="78">
        <v>1.8100000000000002E-2</v>
      </c>
      <c r="N203" s="77">
        <v>251887.02</v>
      </c>
      <c r="O203" s="77">
        <v>143.29</v>
      </c>
      <c r="P203" s="77">
        <v>360.92891095800002</v>
      </c>
      <c r="Q203" s="78">
        <v>8.6E-3</v>
      </c>
      <c r="R203" s="78">
        <v>1.1999999999999999E-3</v>
      </c>
    </row>
    <row r="204" spans="2:18">
      <c r="B204" t="s">
        <v>1659</v>
      </c>
      <c r="C204" t="s">
        <v>1648</v>
      </c>
      <c r="D204" t="s">
        <v>1827</v>
      </c>
      <c r="E204"/>
      <c r="F204" t="s">
        <v>322</v>
      </c>
      <c r="G204" s="94">
        <v>42201</v>
      </c>
      <c r="H204" t="s">
        <v>1394</v>
      </c>
      <c r="I204" s="77">
        <v>4.88</v>
      </c>
      <c r="J204" t="s">
        <v>353</v>
      </c>
      <c r="K204" t="s">
        <v>102</v>
      </c>
      <c r="L204" s="78">
        <v>4.2000000000000003E-2</v>
      </c>
      <c r="M204" s="78">
        <v>3.0599999999999999E-2</v>
      </c>
      <c r="N204" s="77">
        <v>17755.61</v>
      </c>
      <c r="O204" s="77">
        <v>118.07</v>
      </c>
      <c r="P204" s="77">
        <v>20.964048727000002</v>
      </c>
      <c r="Q204" s="78">
        <v>5.0000000000000001E-4</v>
      </c>
      <c r="R204" s="78">
        <v>1E-4</v>
      </c>
    </row>
    <row r="205" spans="2:18">
      <c r="B205" t="s">
        <v>1828</v>
      </c>
      <c r="C205" t="s">
        <v>1648</v>
      </c>
      <c r="D205" t="s">
        <v>1829</v>
      </c>
      <c r="E205"/>
      <c r="F205" t="s">
        <v>600</v>
      </c>
      <c r="G205" s="94">
        <v>42242</v>
      </c>
      <c r="H205" t="s">
        <v>150</v>
      </c>
      <c r="I205" s="77">
        <v>3.16</v>
      </c>
      <c r="J205" t="s">
        <v>112</v>
      </c>
      <c r="K205" t="s">
        <v>102</v>
      </c>
      <c r="L205" s="78">
        <v>2.3599999999999999E-2</v>
      </c>
      <c r="M205" s="78">
        <v>2.98E-2</v>
      </c>
      <c r="N205" s="77">
        <v>147237.71</v>
      </c>
      <c r="O205" s="77">
        <v>108.41</v>
      </c>
      <c r="P205" s="77">
        <v>159.62040141099999</v>
      </c>
      <c r="Q205" s="78">
        <v>3.8E-3</v>
      </c>
      <c r="R205" s="78">
        <v>5.0000000000000001E-4</v>
      </c>
    </row>
    <row r="206" spans="2:18">
      <c r="B206" t="s">
        <v>1830</v>
      </c>
      <c r="C206" t="s">
        <v>1648</v>
      </c>
      <c r="D206" t="s">
        <v>1831</v>
      </c>
      <c r="E206"/>
      <c r="F206" t="s">
        <v>322</v>
      </c>
      <c r="G206" s="94">
        <v>42474</v>
      </c>
      <c r="H206" t="s">
        <v>1394</v>
      </c>
      <c r="I206" s="77">
        <v>0.51</v>
      </c>
      <c r="J206" t="s">
        <v>127</v>
      </c>
      <c r="K206" t="s">
        <v>102</v>
      </c>
      <c r="L206" s="78">
        <v>3.1800000000000002E-2</v>
      </c>
      <c r="M206" s="78">
        <v>7.3400000000000007E-2</v>
      </c>
      <c r="N206" s="77">
        <v>38660.449999999997</v>
      </c>
      <c r="O206" s="77">
        <v>98.15</v>
      </c>
      <c r="P206" s="77">
        <v>37.945231675000002</v>
      </c>
      <c r="Q206" s="78">
        <v>8.9999999999999998E-4</v>
      </c>
      <c r="R206" s="78">
        <v>1E-4</v>
      </c>
    </row>
    <row r="207" spans="2:18">
      <c r="B207" t="s">
        <v>1830</v>
      </c>
      <c r="C207" t="s">
        <v>1648</v>
      </c>
      <c r="D207" t="s">
        <v>1832</v>
      </c>
      <c r="E207"/>
      <c r="F207" t="s">
        <v>322</v>
      </c>
      <c r="G207" s="94">
        <v>42562</v>
      </c>
      <c r="H207" t="s">
        <v>1394</v>
      </c>
      <c r="I207" s="77">
        <v>1.5</v>
      </c>
      <c r="J207" t="s">
        <v>127</v>
      </c>
      <c r="K207" t="s">
        <v>102</v>
      </c>
      <c r="L207" s="78">
        <v>3.3700000000000001E-2</v>
      </c>
      <c r="M207" s="78">
        <v>6.7400000000000002E-2</v>
      </c>
      <c r="N207" s="77">
        <v>19925.98</v>
      </c>
      <c r="O207" s="77">
        <v>95.45</v>
      </c>
      <c r="P207" s="77">
        <v>19.01934791</v>
      </c>
      <c r="Q207" s="78">
        <v>5.0000000000000001E-4</v>
      </c>
      <c r="R207" s="78">
        <v>1E-4</v>
      </c>
    </row>
    <row r="208" spans="2:18">
      <c r="B208" t="s">
        <v>1830</v>
      </c>
      <c r="C208" t="s">
        <v>1648</v>
      </c>
      <c r="D208" t="s">
        <v>1833</v>
      </c>
      <c r="E208"/>
      <c r="F208" t="s">
        <v>322</v>
      </c>
      <c r="G208" s="94">
        <v>42474</v>
      </c>
      <c r="H208" t="s">
        <v>1394</v>
      </c>
      <c r="I208" s="77">
        <v>0.51</v>
      </c>
      <c r="J208" t="s">
        <v>127</v>
      </c>
      <c r="K208" t="s">
        <v>102</v>
      </c>
      <c r="L208" s="78">
        <v>6.8500000000000005E-2</v>
      </c>
      <c r="M208" s="78">
        <v>6.6000000000000003E-2</v>
      </c>
      <c r="N208" s="77">
        <v>37601.46</v>
      </c>
      <c r="O208" s="77">
        <v>100.48</v>
      </c>
      <c r="P208" s="77">
        <v>37.781947008000003</v>
      </c>
      <c r="Q208" s="78">
        <v>8.9999999999999998E-4</v>
      </c>
      <c r="R208" s="78">
        <v>1E-4</v>
      </c>
    </row>
    <row r="209" spans="2:18">
      <c r="B209" t="s">
        <v>1830</v>
      </c>
      <c r="C209" t="s">
        <v>1648</v>
      </c>
      <c r="D209" t="s">
        <v>1834</v>
      </c>
      <c r="E209"/>
      <c r="F209" t="s">
        <v>322</v>
      </c>
      <c r="G209" s="94">
        <v>42521</v>
      </c>
      <c r="H209" t="s">
        <v>1394</v>
      </c>
      <c r="I209" s="77">
        <v>1.51</v>
      </c>
      <c r="J209" t="s">
        <v>127</v>
      </c>
      <c r="K209" t="s">
        <v>102</v>
      </c>
      <c r="L209" s="78">
        <v>2.3E-2</v>
      </c>
      <c r="M209" s="78">
        <v>3.7499999999999999E-2</v>
      </c>
      <c r="N209" s="77">
        <v>14604.83</v>
      </c>
      <c r="O209" s="77">
        <v>109.99</v>
      </c>
      <c r="P209" s="77">
        <v>16.063852517000001</v>
      </c>
      <c r="Q209" s="78">
        <v>4.0000000000000002E-4</v>
      </c>
      <c r="R209" s="78">
        <v>1E-4</v>
      </c>
    </row>
    <row r="210" spans="2:18">
      <c r="B210" t="s">
        <v>1830</v>
      </c>
      <c r="C210" t="s">
        <v>1648</v>
      </c>
      <c r="D210" t="s">
        <v>1835</v>
      </c>
      <c r="E210"/>
      <c r="F210" t="s">
        <v>322</v>
      </c>
      <c r="G210" s="94">
        <v>42710</v>
      </c>
      <c r="H210" t="s">
        <v>1394</v>
      </c>
      <c r="I210" s="77">
        <v>1.66</v>
      </c>
      <c r="J210" t="s">
        <v>127</v>
      </c>
      <c r="K210" t="s">
        <v>102</v>
      </c>
      <c r="L210" s="78">
        <v>3.8399999999999997E-2</v>
      </c>
      <c r="M210" s="78">
        <v>6.6400000000000001E-2</v>
      </c>
      <c r="N210" s="77">
        <v>13123.08</v>
      </c>
      <c r="O210" s="77">
        <v>95.89</v>
      </c>
      <c r="P210" s="77">
        <v>12.583721411999999</v>
      </c>
      <c r="Q210" s="78">
        <v>2.9999999999999997E-4</v>
      </c>
      <c r="R210" s="78">
        <v>0</v>
      </c>
    </row>
    <row r="211" spans="2:18">
      <c r="B211" t="s">
        <v>1830</v>
      </c>
      <c r="C211" t="s">
        <v>1648</v>
      </c>
      <c r="D211" t="s">
        <v>1836</v>
      </c>
      <c r="E211"/>
      <c r="F211" t="s">
        <v>322</v>
      </c>
      <c r="G211" s="94">
        <v>42717</v>
      </c>
      <c r="H211" t="s">
        <v>1394</v>
      </c>
      <c r="I211" s="77">
        <v>1.66</v>
      </c>
      <c r="J211" t="s">
        <v>127</v>
      </c>
      <c r="K211" t="s">
        <v>102</v>
      </c>
      <c r="L211" s="78">
        <v>3.85E-2</v>
      </c>
      <c r="M211" s="78">
        <v>6.6500000000000004E-2</v>
      </c>
      <c r="N211" s="77">
        <v>4389.3999999999996</v>
      </c>
      <c r="O211" s="77">
        <v>95.91</v>
      </c>
      <c r="P211" s="77">
        <v>4.2098735400000002</v>
      </c>
      <c r="Q211" s="78">
        <v>1E-4</v>
      </c>
      <c r="R211" s="78">
        <v>0</v>
      </c>
    </row>
    <row r="212" spans="2:18">
      <c r="B212" t="s">
        <v>1837</v>
      </c>
      <c r="C212" t="s">
        <v>1608</v>
      </c>
      <c r="D212" t="s">
        <v>1838</v>
      </c>
      <c r="E212"/>
      <c r="F212" t="s">
        <v>593</v>
      </c>
      <c r="G212" s="94">
        <v>41639</v>
      </c>
      <c r="H212" t="s">
        <v>206</v>
      </c>
      <c r="I212" s="77">
        <v>0.25</v>
      </c>
      <c r="J212" t="s">
        <v>777</v>
      </c>
      <c r="K212" t="s">
        <v>102</v>
      </c>
      <c r="L212" s="78">
        <v>3.6999999999999998E-2</v>
      </c>
      <c r="M212" s="78">
        <v>6.4899999999999999E-2</v>
      </c>
      <c r="N212" s="77">
        <v>55219.98</v>
      </c>
      <c r="O212" s="77">
        <v>111.6</v>
      </c>
      <c r="P212" s="77">
        <v>61.625497680000002</v>
      </c>
      <c r="Q212" s="78">
        <v>1.5E-3</v>
      </c>
      <c r="R212" s="78">
        <v>2.0000000000000001E-4</v>
      </c>
    </row>
    <row r="213" spans="2:18">
      <c r="B213" t="s">
        <v>1837</v>
      </c>
      <c r="C213" t="s">
        <v>1608</v>
      </c>
      <c r="D213" t="s">
        <v>1839</v>
      </c>
      <c r="E213"/>
      <c r="F213" t="s">
        <v>593</v>
      </c>
      <c r="G213" s="94">
        <v>42004</v>
      </c>
      <c r="H213" t="s">
        <v>206</v>
      </c>
      <c r="I213" s="77">
        <v>0.72</v>
      </c>
      <c r="J213" t="s">
        <v>777</v>
      </c>
      <c r="K213" t="s">
        <v>102</v>
      </c>
      <c r="L213" s="78">
        <v>3.6999999999999998E-2</v>
      </c>
      <c r="M213" s="78">
        <v>0.10349999999999999</v>
      </c>
      <c r="N213" s="77">
        <v>36813.32</v>
      </c>
      <c r="O213" s="77">
        <v>107.51</v>
      </c>
      <c r="P213" s="77">
        <v>39.578000332000002</v>
      </c>
      <c r="Q213" s="78">
        <v>8.9999999999999998E-4</v>
      </c>
      <c r="R213" s="78">
        <v>1E-4</v>
      </c>
    </row>
    <row r="214" spans="2:18">
      <c r="B214" t="s">
        <v>1837</v>
      </c>
      <c r="C214" t="s">
        <v>1608</v>
      </c>
      <c r="D214" t="s">
        <v>1840</v>
      </c>
      <c r="E214"/>
      <c r="F214" t="s">
        <v>593</v>
      </c>
      <c r="G214" s="94">
        <v>42759</v>
      </c>
      <c r="H214" t="s">
        <v>206</v>
      </c>
      <c r="I214" s="77">
        <v>1.71</v>
      </c>
      <c r="J214" t="s">
        <v>777</v>
      </c>
      <c r="K214" t="s">
        <v>102</v>
      </c>
      <c r="L214" s="78">
        <v>3.8800000000000001E-2</v>
      </c>
      <c r="M214" s="78">
        <v>5.5800000000000002E-2</v>
      </c>
      <c r="N214" s="77">
        <v>104654.39999999999</v>
      </c>
      <c r="O214" s="77">
        <v>98.92</v>
      </c>
      <c r="P214" s="77">
        <v>103.52413248000001</v>
      </c>
      <c r="Q214" s="78">
        <v>2.5000000000000001E-3</v>
      </c>
      <c r="R214" s="78">
        <v>2.9999999999999997E-4</v>
      </c>
    </row>
    <row r="215" spans="2:18">
      <c r="B215" t="s">
        <v>1837</v>
      </c>
      <c r="C215" t="s">
        <v>1608</v>
      </c>
      <c r="D215" t="s">
        <v>1841</v>
      </c>
      <c r="E215"/>
      <c r="F215" t="s">
        <v>593</v>
      </c>
      <c r="G215" s="94">
        <v>42759</v>
      </c>
      <c r="H215" t="s">
        <v>206</v>
      </c>
      <c r="I215" s="77">
        <v>1.65</v>
      </c>
      <c r="J215" t="s">
        <v>777</v>
      </c>
      <c r="K215" t="s">
        <v>102</v>
      </c>
      <c r="L215" s="78">
        <v>7.0499999999999993E-2</v>
      </c>
      <c r="M215" s="78">
        <v>7.1900000000000006E-2</v>
      </c>
      <c r="N215" s="77">
        <v>104654.39999999999</v>
      </c>
      <c r="O215" s="77">
        <v>102.8</v>
      </c>
      <c r="P215" s="77">
        <v>107.5847232</v>
      </c>
      <c r="Q215" s="78">
        <v>2.5999999999999999E-3</v>
      </c>
      <c r="R215" s="78">
        <v>4.0000000000000002E-4</v>
      </c>
    </row>
    <row r="216" spans="2:18">
      <c r="B216" t="s">
        <v>1842</v>
      </c>
      <c r="C216" t="s">
        <v>1608</v>
      </c>
      <c r="D216" t="s">
        <v>1843</v>
      </c>
      <c r="E216"/>
      <c r="F216" t="s">
        <v>600</v>
      </c>
      <c r="G216" s="94">
        <v>43256</v>
      </c>
      <c r="H216" t="s">
        <v>150</v>
      </c>
      <c r="I216" s="77">
        <v>5.4</v>
      </c>
      <c r="J216" t="s">
        <v>702</v>
      </c>
      <c r="K216" t="s">
        <v>102</v>
      </c>
      <c r="L216" s="78">
        <v>0.04</v>
      </c>
      <c r="M216" s="78">
        <v>3.4099999999999998E-2</v>
      </c>
      <c r="N216" s="77">
        <v>146228.06</v>
      </c>
      <c r="O216" s="77">
        <v>114.71</v>
      </c>
      <c r="P216" s="77">
        <v>167.73820762599999</v>
      </c>
      <c r="Q216" s="78">
        <v>4.0000000000000001E-3</v>
      </c>
      <c r="R216" s="78">
        <v>5.9999999999999995E-4</v>
      </c>
    </row>
    <row r="217" spans="2:18">
      <c r="B217" t="s">
        <v>1842</v>
      </c>
      <c r="C217" t="s">
        <v>1608</v>
      </c>
      <c r="D217" t="s">
        <v>1844</v>
      </c>
      <c r="E217"/>
      <c r="F217" t="s">
        <v>600</v>
      </c>
      <c r="G217" s="94">
        <v>43705</v>
      </c>
      <c r="H217" t="s">
        <v>150</v>
      </c>
      <c r="I217" s="77">
        <v>5.4</v>
      </c>
      <c r="J217" t="s">
        <v>702</v>
      </c>
      <c r="K217" t="s">
        <v>102</v>
      </c>
      <c r="L217" s="78">
        <v>0.04</v>
      </c>
      <c r="M217" s="78">
        <v>3.4700000000000002E-2</v>
      </c>
      <c r="N217" s="77">
        <v>8900.11</v>
      </c>
      <c r="O217" s="77">
        <v>113.11</v>
      </c>
      <c r="P217" s="77">
        <v>10.066914421</v>
      </c>
      <c r="Q217" s="78">
        <v>2.0000000000000001E-4</v>
      </c>
      <c r="R217" s="78">
        <v>0</v>
      </c>
    </row>
    <row r="218" spans="2:18">
      <c r="B218" t="s">
        <v>1845</v>
      </c>
      <c r="C218" t="s">
        <v>1608</v>
      </c>
      <c r="D218" t="s">
        <v>1846</v>
      </c>
      <c r="E218"/>
      <c r="F218" t="s">
        <v>600</v>
      </c>
      <c r="G218" s="94">
        <v>42432</v>
      </c>
      <c r="H218" t="s">
        <v>150</v>
      </c>
      <c r="I218" s="77">
        <v>4.5199999999999996</v>
      </c>
      <c r="J218" t="s">
        <v>702</v>
      </c>
      <c r="K218" t="s">
        <v>102</v>
      </c>
      <c r="L218" s="78">
        <v>2.5399999999999999E-2</v>
      </c>
      <c r="M218" s="78">
        <v>2.07E-2</v>
      </c>
      <c r="N218" s="77">
        <v>90919.83</v>
      </c>
      <c r="O218" s="77">
        <v>115.28</v>
      </c>
      <c r="P218" s="77">
        <v>104.81238002400001</v>
      </c>
      <c r="Q218" s="78">
        <v>2.5000000000000001E-3</v>
      </c>
      <c r="R218" s="78">
        <v>2.9999999999999997E-4</v>
      </c>
    </row>
    <row r="219" spans="2:18">
      <c r="B219" t="s">
        <v>1847</v>
      </c>
      <c r="C219" t="s">
        <v>1648</v>
      </c>
      <c r="D219" t="s">
        <v>1848</v>
      </c>
      <c r="E219"/>
      <c r="F219" t="s">
        <v>600</v>
      </c>
      <c r="G219" s="94">
        <v>45015</v>
      </c>
      <c r="H219" t="s">
        <v>150</v>
      </c>
      <c r="I219" s="77">
        <v>5.43</v>
      </c>
      <c r="J219" t="s">
        <v>367</v>
      </c>
      <c r="K219" t="s">
        <v>102</v>
      </c>
      <c r="L219" s="78">
        <v>4.5499999999999999E-2</v>
      </c>
      <c r="M219" s="78">
        <v>3.44E-2</v>
      </c>
      <c r="N219" s="77">
        <v>605160.19999999995</v>
      </c>
      <c r="O219" s="77">
        <v>106.62</v>
      </c>
      <c r="P219" s="77">
        <v>645.22180523999998</v>
      </c>
      <c r="Q219" s="78">
        <v>1.54E-2</v>
      </c>
      <c r="R219" s="78">
        <v>2.2000000000000001E-3</v>
      </c>
    </row>
    <row r="220" spans="2:18">
      <c r="B220" t="s">
        <v>1849</v>
      </c>
      <c r="C220" t="s">
        <v>1648</v>
      </c>
      <c r="D220" t="s">
        <v>1850</v>
      </c>
      <c r="E220"/>
      <c r="F220" t="s">
        <v>593</v>
      </c>
      <c r="G220" s="94">
        <v>42516</v>
      </c>
      <c r="H220" t="s">
        <v>206</v>
      </c>
      <c r="I220" s="77">
        <v>3.43</v>
      </c>
      <c r="J220" t="s">
        <v>367</v>
      </c>
      <c r="K220" t="s">
        <v>102</v>
      </c>
      <c r="L220" s="78">
        <v>2.3300000000000001E-2</v>
      </c>
      <c r="M220" s="78">
        <v>3.27E-2</v>
      </c>
      <c r="N220" s="77">
        <v>115349.45</v>
      </c>
      <c r="O220" s="77">
        <v>109.44</v>
      </c>
      <c r="P220" s="77">
        <v>126.23843807999999</v>
      </c>
      <c r="Q220" s="78">
        <v>3.0000000000000001E-3</v>
      </c>
      <c r="R220" s="78">
        <v>4.0000000000000002E-4</v>
      </c>
    </row>
    <row r="221" spans="2:18">
      <c r="B221" t="s">
        <v>1851</v>
      </c>
      <c r="C221" t="s">
        <v>1648</v>
      </c>
      <c r="D221" t="s">
        <v>1852</v>
      </c>
      <c r="E221"/>
      <c r="F221" t="s">
        <v>600</v>
      </c>
      <c r="G221" s="94">
        <v>42794</v>
      </c>
      <c r="H221" t="s">
        <v>150</v>
      </c>
      <c r="I221" s="77">
        <v>5.33</v>
      </c>
      <c r="J221" t="s">
        <v>702</v>
      </c>
      <c r="K221" t="s">
        <v>102</v>
      </c>
      <c r="L221" s="78">
        <v>2.9000000000000001E-2</v>
      </c>
      <c r="M221" s="78">
        <v>2.2599999999999999E-2</v>
      </c>
      <c r="N221" s="77">
        <v>236801.33</v>
      </c>
      <c r="O221" s="77">
        <v>116.64</v>
      </c>
      <c r="P221" s="77">
        <v>276.20507131199997</v>
      </c>
      <c r="Q221" s="78">
        <v>6.6E-3</v>
      </c>
      <c r="R221" s="78">
        <v>8.9999999999999998E-4</v>
      </c>
    </row>
    <row r="222" spans="2:18">
      <c r="B222" t="s">
        <v>1853</v>
      </c>
      <c r="C222" t="s">
        <v>1608</v>
      </c>
      <c r="D222" t="s">
        <v>1854</v>
      </c>
      <c r="E222"/>
      <c r="F222" t="s">
        <v>322</v>
      </c>
      <c r="G222" s="94">
        <v>43842</v>
      </c>
      <c r="H222" t="s">
        <v>1394</v>
      </c>
      <c r="I222" s="77">
        <v>0.28000000000000003</v>
      </c>
      <c r="J222" t="s">
        <v>127</v>
      </c>
      <c r="K222" t="s">
        <v>102</v>
      </c>
      <c r="L222" s="78">
        <v>2.0799999999999999E-2</v>
      </c>
      <c r="M222" s="78">
        <v>6.6799999999999998E-2</v>
      </c>
      <c r="N222" s="77">
        <v>41743.58</v>
      </c>
      <c r="O222" s="77">
        <v>99.19</v>
      </c>
      <c r="P222" s="77">
        <v>41.405457001999999</v>
      </c>
      <c r="Q222" s="78">
        <v>1E-3</v>
      </c>
      <c r="R222" s="78">
        <v>1E-4</v>
      </c>
    </row>
    <row r="223" spans="2:18">
      <c r="B223" t="s">
        <v>1855</v>
      </c>
      <c r="C223" t="s">
        <v>1608</v>
      </c>
      <c r="D223" t="s">
        <v>1856</v>
      </c>
      <c r="E223"/>
      <c r="F223" t="s">
        <v>963</v>
      </c>
      <c r="G223" s="94">
        <v>44550</v>
      </c>
      <c r="H223" t="s">
        <v>1394</v>
      </c>
      <c r="I223" s="77">
        <v>5.0999999999999996</v>
      </c>
      <c r="J223" t="s">
        <v>353</v>
      </c>
      <c r="K223" t="s">
        <v>102</v>
      </c>
      <c r="L223" s="78">
        <v>7.85E-2</v>
      </c>
      <c r="M223" s="78">
        <v>8.2699999999999996E-2</v>
      </c>
      <c r="N223" s="77">
        <v>395896.43</v>
      </c>
      <c r="O223" s="77">
        <v>98.88</v>
      </c>
      <c r="P223" s="77">
        <v>391.46238998400003</v>
      </c>
      <c r="Q223" s="78">
        <v>9.2999999999999992E-3</v>
      </c>
      <c r="R223" s="78">
        <v>1.2999999999999999E-3</v>
      </c>
    </row>
    <row r="224" spans="2:18">
      <c r="B224" t="s">
        <v>1857</v>
      </c>
      <c r="C224" t="s">
        <v>1608</v>
      </c>
      <c r="D224" t="s">
        <v>1858</v>
      </c>
      <c r="E224"/>
      <c r="F224" t="s">
        <v>658</v>
      </c>
      <c r="G224" s="94">
        <v>43920</v>
      </c>
      <c r="H224" t="s">
        <v>150</v>
      </c>
      <c r="I224" s="77">
        <v>4.3499999999999996</v>
      </c>
      <c r="J224" t="s">
        <v>132</v>
      </c>
      <c r="K224" t="s">
        <v>102</v>
      </c>
      <c r="L224" s="78">
        <v>4.8899999999999999E-2</v>
      </c>
      <c r="M224" s="78">
        <v>5.5500000000000001E-2</v>
      </c>
      <c r="N224" s="77">
        <v>260709.12</v>
      </c>
      <c r="O224" s="77">
        <v>98.61</v>
      </c>
      <c r="P224" s="77">
        <v>257.08526323199999</v>
      </c>
      <c r="Q224" s="78">
        <v>6.1000000000000004E-3</v>
      </c>
      <c r="R224" s="78">
        <v>8.9999999999999998E-4</v>
      </c>
    </row>
    <row r="225" spans="2:18">
      <c r="B225" t="s">
        <v>1857</v>
      </c>
      <c r="C225" t="s">
        <v>1608</v>
      </c>
      <c r="D225" t="s">
        <v>1859</v>
      </c>
      <c r="E225"/>
      <c r="F225" t="s">
        <v>658</v>
      </c>
      <c r="G225" s="94">
        <v>44068</v>
      </c>
      <c r="H225" t="s">
        <v>150</v>
      </c>
      <c r="I225" s="77">
        <v>4.3099999999999996</v>
      </c>
      <c r="J225" t="s">
        <v>132</v>
      </c>
      <c r="K225" t="s">
        <v>102</v>
      </c>
      <c r="L225" s="78">
        <v>4.5100000000000001E-2</v>
      </c>
      <c r="M225" s="78">
        <v>6.7199999999999996E-2</v>
      </c>
      <c r="N225" s="77">
        <v>323102.8</v>
      </c>
      <c r="O225" s="77">
        <v>92.36</v>
      </c>
      <c r="P225" s="77">
        <v>298.41774607999997</v>
      </c>
      <c r="Q225" s="78">
        <v>7.1000000000000004E-3</v>
      </c>
      <c r="R225" s="78">
        <v>1E-3</v>
      </c>
    </row>
    <row r="226" spans="2:18">
      <c r="B226" t="s">
        <v>1857</v>
      </c>
      <c r="C226" t="s">
        <v>1608</v>
      </c>
      <c r="D226" t="s">
        <v>1860</v>
      </c>
      <c r="E226"/>
      <c r="F226" t="s">
        <v>658</v>
      </c>
      <c r="G226" s="94">
        <v>44160</v>
      </c>
      <c r="H226" t="s">
        <v>150</v>
      </c>
      <c r="I226" s="77">
        <v>4.18</v>
      </c>
      <c r="J226" t="s">
        <v>132</v>
      </c>
      <c r="K226" t="s">
        <v>102</v>
      </c>
      <c r="L226" s="78">
        <v>4.5499999999999999E-2</v>
      </c>
      <c r="M226" s="78">
        <v>8.7400000000000005E-2</v>
      </c>
      <c r="N226" s="77">
        <v>296755.26</v>
      </c>
      <c r="O226" s="77">
        <v>85.47</v>
      </c>
      <c r="P226" s="77">
        <v>253.63672072200001</v>
      </c>
      <c r="Q226" s="78">
        <v>6.0000000000000001E-3</v>
      </c>
      <c r="R226" s="78">
        <v>8.0000000000000004E-4</v>
      </c>
    </row>
    <row r="227" spans="2:18">
      <c r="B227" t="s">
        <v>1857</v>
      </c>
      <c r="C227" t="s">
        <v>1608</v>
      </c>
      <c r="D227" t="s">
        <v>1861</v>
      </c>
      <c r="E227"/>
      <c r="F227" t="s">
        <v>658</v>
      </c>
      <c r="G227" s="94">
        <v>44636</v>
      </c>
      <c r="H227" t="s">
        <v>150</v>
      </c>
      <c r="I227" s="77">
        <v>4.74</v>
      </c>
      <c r="J227" t="s">
        <v>132</v>
      </c>
      <c r="K227" t="s">
        <v>102</v>
      </c>
      <c r="L227" s="78">
        <v>4.2799999999999998E-2</v>
      </c>
      <c r="M227" s="78">
        <v>7.4499999999999997E-2</v>
      </c>
      <c r="N227" s="77">
        <v>233138.37</v>
      </c>
      <c r="O227" s="77">
        <v>87.62</v>
      </c>
      <c r="P227" s="77">
        <v>204.27583979400001</v>
      </c>
      <c r="Q227" s="78">
        <v>4.8999999999999998E-3</v>
      </c>
      <c r="R227" s="78">
        <v>6.9999999999999999E-4</v>
      </c>
    </row>
    <row r="228" spans="2:18">
      <c r="B228" t="s">
        <v>1857</v>
      </c>
      <c r="C228" t="s">
        <v>1608</v>
      </c>
      <c r="D228" t="s">
        <v>1862</v>
      </c>
      <c r="E228"/>
      <c r="F228" t="s">
        <v>658</v>
      </c>
      <c r="G228" s="94">
        <v>44722</v>
      </c>
      <c r="H228" t="s">
        <v>150</v>
      </c>
      <c r="I228" s="77">
        <v>4.6900000000000004</v>
      </c>
      <c r="J228" t="s">
        <v>132</v>
      </c>
      <c r="K228" t="s">
        <v>102</v>
      </c>
      <c r="L228" s="78">
        <v>5.28E-2</v>
      </c>
      <c r="M228" s="78">
        <v>6.9900000000000004E-2</v>
      </c>
      <c r="N228" s="77">
        <v>372378.54</v>
      </c>
      <c r="O228" s="77">
        <v>94.08</v>
      </c>
      <c r="P228" s="77">
        <v>350.33373043199998</v>
      </c>
      <c r="Q228" s="78">
        <v>8.3000000000000001E-3</v>
      </c>
      <c r="R228" s="78">
        <v>1.1999999999999999E-3</v>
      </c>
    </row>
    <row r="229" spans="2:18">
      <c r="B229" t="s">
        <v>1857</v>
      </c>
      <c r="C229" t="s">
        <v>1608</v>
      </c>
      <c r="D229" t="s">
        <v>1863</v>
      </c>
      <c r="E229"/>
      <c r="F229" t="s">
        <v>658</v>
      </c>
      <c r="G229" s="94">
        <v>44816</v>
      </c>
      <c r="H229" t="s">
        <v>150</v>
      </c>
      <c r="I229" s="77">
        <v>4.63</v>
      </c>
      <c r="J229" t="s">
        <v>132</v>
      </c>
      <c r="K229" t="s">
        <v>102</v>
      </c>
      <c r="L229" s="78">
        <v>5.6000000000000001E-2</v>
      </c>
      <c r="M229" s="78">
        <v>7.9200000000000007E-2</v>
      </c>
      <c r="N229" s="77">
        <v>460112.62</v>
      </c>
      <c r="O229" s="77">
        <v>91.84</v>
      </c>
      <c r="P229" s="77">
        <v>422.56743020800002</v>
      </c>
      <c r="Q229" s="78">
        <v>1.01E-2</v>
      </c>
      <c r="R229" s="78">
        <v>1.4E-3</v>
      </c>
    </row>
    <row r="230" spans="2:18">
      <c r="B230" t="s">
        <v>1857</v>
      </c>
      <c r="C230" t="s">
        <v>1608</v>
      </c>
      <c r="D230" t="s">
        <v>1864</v>
      </c>
      <c r="E230"/>
      <c r="F230" t="s">
        <v>658</v>
      </c>
      <c r="G230" s="94">
        <v>44880</v>
      </c>
      <c r="H230" t="s">
        <v>150</v>
      </c>
      <c r="I230" s="77">
        <v>3.98</v>
      </c>
      <c r="J230" t="s">
        <v>132</v>
      </c>
      <c r="K230" t="s">
        <v>102</v>
      </c>
      <c r="L230" s="78">
        <v>7.2700000000000001E-2</v>
      </c>
      <c r="M230" s="78">
        <v>9.3100000000000002E-2</v>
      </c>
      <c r="N230" s="77">
        <v>263151.55</v>
      </c>
      <c r="O230" s="77">
        <v>94.73</v>
      </c>
      <c r="P230" s="77">
        <v>249.28346331500001</v>
      </c>
      <c r="Q230" s="78">
        <v>5.8999999999999999E-3</v>
      </c>
      <c r="R230" s="78">
        <v>8.0000000000000004E-4</v>
      </c>
    </row>
    <row r="231" spans="2:18">
      <c r="B231" t="s">
        <v>1857</v>
      </c>
      <c r="C231" t="s">
        <v>1608</v>
      </c>
      <c r="D231" t="s">
        <v>1865</v>
      </c>
      <c r="E231"/>
      <c r="F231" t="s">
        <v>658</v>
      </c>
      <c r="G231" s="94">
        <v>44976</v>
      </c>
      <c r="H231" t="s">
        <v>150</v>
      </c>
      <c r="I231" s="77">
        <v>4.6500000000000004</v>
      </c>
      <c r="J231" t="s">
        <v>132</v>
      </c>
      <c r="K231" t="s">
        <v>102</v>
      </c>
      <c r="L231" s="78">
        <v>6.2E-2</v>
      </c>
      <c r="M231" s="78">
        <v>6.5199999999999994E-2</v>
      </c>
      <c r="N231" s="77">
        <v>449424.7</v>
      </c>
      <c r="O231" s="77">
        <v>100.48</v>
      </c>
      <c r="P231" s="77">
        <v>451.58193856000003</v>
      </c>
      <c r="Q231" s="78">
        <v>1.0699999999999999E-2</v>
      </c>
      <c r="R231" s="78">
        <v>1.5E-3</v>
      </c>
    </row>
    <row r="232" spans="2:18">
      <c r="B232" t="s">
        <v>1857</v>
      </c>
      <c r="C232" t="s">
        <v>1608</v>
      </c>
      <c r="D232" t="s">
        <v>1866</v>
      </c>
      <c r="E232"/>
      <c r="F232" t="s">
        <v>658</v>
      </c>
      <c r="G232" s="94">
        <v>45056</v>
      </c>
      <c r="H232" t="s">
        <v>150</v>
      </c>
      <c r="I232" s="77">
        <v>4.6399999999999997</v>
      </c>
      <c r="J232" t="s">
        <v>132</v>
      </c>
      <c r="K232" t="s">
        <v>102</v>
      </c>
      <c r="L232" s="78">
        <v>6.3399999999999998E-2</v>
      </c>
      <c r="M232" s="78">
        <v>6.5600000000000006E-2</v>
      </c>
      <c r="N232" s="77">
        <v>489791.39</v>
      </c>
      <c r="O232" s="77">
        <v>100.57</v>
      </c>
      <c r="P232" s="77">
        <v>492.58320092299999</v>
      </c>
      <c r="Q232" s="78">
        <v>1.17E-2</v>
      </c>
      <c r="R232" s="78">
        <v>1.6000000000000001E-3</v>
      </c>
    </row>
    <row r="233" spans="2:18">
      <c r="B233" t="s">
        <v>1867</v>
      </c>
      <c r="C233" t="s">
        <v>1648</v>
      </c>
      <c r="D233" t="s">
        <v>1868</v>
      </c>
      <c r="E233"/>
      <c r="F233" t="s">
        <v>658</v>
      </c>
      <c r="G233" s="94">
        <v>45103</v>
      </c>
      <c r="H233" t="s">
        <v>150</v>
      </c>
      <c r="I233" s="77">
        <v>2.17</v>
      </c>
      <c r="J233" t="s">
        <v>127</v>
      </c>
      <c r="K233" t="s">
        <v>102</v>
      </c>
      <c r="L233" s="78">
        <v>6.7500000000000004E-2</v>
      </c>
      <c r="M233" s="78">
        <v>7.2499999999999995E-2</v>
      </c>
      <c r="N233" s="77">
        <v>233745.58</v>
      </c>
      <c r="O233" s="77">
        <v>99.39</v>
      </c>
      <c r="P233" s="77">
        <v>232.31973196199999</v>
      </c>
      <c r="Q233" s="78">
        <v>5.4999999999999997E-3</v>
      </c>
      <c r="R233" s="78">
        <v>8.0000000000000004E-4</v>
      </c>
    </row>
    <row r="234" spans="2:18">
      <c r="B234" t="s">
        <v>1867</v>
      </c>
      <c r="C234" t="s">
        <v>1648</v>
      </c>
      <c r="D234" t="s">
        <v>1869</v>
      </c>
      <c r="E234"/>
      <c r="F234" t="s">
        <v>658</v>
      </c>
      <c r="G234" s="94">
        <v>45103</v>
      </c>
      <c r="H234" t="s">
        <v>150</v>
      </c>
      <c r="I234" s="77">
        <v>2.17</v>
      </c>
      <c r="J234" t="s">
        <v>127</v>
      </c>
      <c r="K234" t="s">
        <v>102</v>
      </c>
      <c r="L234" s="78">
        <v>6.7500000000000004E-2</v>
      </c>
      <c r="M234" s="78">
        <v>7.2400000000000006E-2</v>
      </c>
      <c r="N234" s="77">
        <v>63549.68</v>
      </c>
      <c r="O234" s="77">
        <v>99.39</v>
      </c>
      <c r="P234" s="77">
        <v>63.162026951999998</v>
      </c>
      <c r="Q234" s="78">
        <v>1.5E-3</v>
      </c>
      <c r="R234" s="78">
        <v>2.0000000000000001E-4</v>
      </c>
    </row>
    <row r="235" spans="2:18">
      <c r="B235" t="s">
        <v>1867</v>
      </c>
      <c r="C235" t="s">
        <v>1648</v>
      </c>
      <c r="D235" t="s">
        <v>1870</v>
      </c>
      <c r="E235"/>
      <c r="F235" t="s">
        <v>658</v>
      </c>
      <c r="G235" s="94">
        <v>45103</v>
      </c>
      <c r="H235" t="s">
        <v>150</v>
      </c>
      <c r="I235" s="77">
        <v>2.17</v>
      </c>
      <c r="J235" t="s">
        <v>127</v>
      </c>
      <c r="K235" t="s">
        <v>102</v>
      </c>
      <c r="L235" s="78">
        <v>6.7500000000000004E-2</v>
      </c>
      <c r="M235" s="78">
        <v>7.2400000000000006E-2</v>
      </c>
      <c r="N235" s="77">
        <v>91320.4</v>
      </c>
      <c r="O235" s="77">
        <v>99.39</v>
      </c>
      <c r="P235" s="77">
        <v>90.763345560000005</v>
      </c>
      <c r="Q235" s="78">
        <v>2.2000000000000001E-3</v>
      </c>
      <c r="R235" s="78">
        <v>2.9999999999999997E-4</v>
      </c>
    </row>
    <row r="236" spans="2:18">
      <c r="B236" t="s">
        <v>1867</v>
      </c>
      <c r="C236" t="s">
        <v>1648</v>
      </c>
      <c r="D236" t="s">
        <v>1871</v>
      </c>
      <c r="E236"/>
      <c r="F236" t="s">
        <v>658</v>
      </c>
      <c r="G236" s="94">
        <v>45103</v>
      </c>
      <c r="H236" t="s">
        <v>150</v>
      </c>
      <c r="I236" s="77">
        <v>2.17</v>
      </c>
      <c r="J236" t="s">
        <v>127</v>
      </c>
      <c r="K236" t="s">
        <v>102</v>
      </c>
      <c r="L236" s="78">
        <v>6.7500000000000004E-2</v>
      </c>
      <c r="M236" s="78">
        <v>7.2400000000000006E-2</v>
      </c>
      <c r="N236" s="77">
        <v>92451.3</v>
      </c>
      <c r="O236" s="77">
        <v>99.39</v>
      </c>
      <c r="P236" s="77">
        <v>91.887347070000004</v>
      </c>
      <c r="Q236" s="78">
        <v>2.2000000000000001E-3</v>
      </c>
      <c r="R236" s="78">
        <v>2.9999999999999997E-4</v>
      </c>
    </row>
    <row r="237" spans="2:18">
      <c r="B237" t="s">
        <v>1867</v>
      </c>
      <c r="C237" t="s">
        <v>1648</v>
      </c>
      <c r="D237" t="s">
        <v>1872</v>
      </c>
      <c r="E237"/>
      <c r="F237" t="s">
        <v>658</v>
      </c>
      <c r="G237" s="94">
        <v>45103</v>
      </c>
      <c r="H237" t="s">
        <v>150</v>
      </c>
      <c r="I237" s="77">
        <v>2.17</v>
      </c>
      <c r="J237" t="s">
        <v>127</v>
      </c>
      <c r="K237" t="s">
        <v>102</v>
      </c>
      <c r="L237" s="78">
        <v>6.7500000000000004E-2</v>
      </c>
      <c r="M237" s="78">
        <v>7.2400000000000006E-2</v>
      </c>
      <c r="N237" s="77">
        <v>54230.09</v>
      </c>
      <c r="O237" s="77">
        <v>99.39</v>
      </c>
      <c r="P237" s="77">
        <v>53.899286451000002</v>
      </c>
      <c r="Q237" s="78">
        <v>1.2999999999999999E-3</v>
      </c>
      <c r="R237" s="78">
        <v>2.0000000000000001E-4</v>
      </c>
    </row>
    <row r="238" spans="2:18">
      <c r="B238" t="s">
        <v>1867</v>
      </c>
      <c r="C238" t="s">
        <v>1648</v>
      </c>
      <c r="D238" t="s">
        <v>1873</v>
      </c>
      <c r="E238"/>
      <c r="F238" t="s">
        <v>658</v>
      </c>
      <c r="G238" s="94">
        <v>45103</v>
      </c>
      <c r="H238" t="s">
        <v>150</v>
      </c>
      <c r="I238" s="77">
        <v>2.17</v>
      </c>
      <c r="J238" t="s">
        <v>127</v>
      </c>
      <c r="K238" t="s">
        <v>102</v>
      </c>
      <c r="L238" s="78">
        <v>6.7500000000000004E-2</v>
      </c>
      <c r="M238" s="78">
        <v>7.2400000000000006E-2</v>
      </c>
      <c r="N238" s="77">
        <v>133801.25</v>
      </c>
      <c r="O238" s="77">
        <v>99.39</v>
      </c>
      <c r="P238" s="77">
        <v>132.98506237500001</v>
      </c>
      <c r="Q238" s="78">
        <v>3.2000000000000002E-3</v>
      </c>
      <c r="R238" s="78">
        <v>4.0000000000000002E-4</v>
      </c>
    </row>
    <row r="239" spans="2:18">
      <c r="B239" t="s">
        <v>1867</v>
      </c>
      <c r="C239" t="s">
        <v>1648</v>
      </c>
      <c r="D239" t="s">
        <v>1874</v>
      </c>
      <c r="E239"/>
      <c r="F239" t="s">
        <v>658</v>
      </c>
      <c r="G239" s="94">
        <v>45103</v>
      </c>
      <c r="H239" t="s">
        <v>150</v>
      </c>
      <c r="I239" s="77">
        <v>2.17</v>
      </c>
      <c r="J239" t="s">
        <v>127</v>
      </c>
      <c r="K239" t="s">
        <v>102</v>
      </c>
      <c r="L239" s="78">
        <v>6.7500000000000004E-2</v>
      </c>
      <c r="M239" s="78">
        <v>7.2400000000000006E-2</v>
      </c>
      <c r="N239" s="77">
        <v>86477.06</v>
      </c>
      <c r="O239" s="77">
        <v>99.39</v>
      </c>
      <c r="P239" s="77">
        <v>85.949549934000004</v>
      </c>
      <c r="Q239" s="78">
        <v>2E-3</v>
      </c>
      <c r="R239" s="78">
        <v>2.9999999999999997E-4</v>
      </c>
    </row>
    <row r="240" spans="2:18">
      <c r="B240" t="s">
        <v>1867</v>
      </c>
      <c r="C240" t="s">
        <v>1648</v>
      </c>
      <c r="D240" t="s">
        <v>1875</v>
      </c>
      <c r="E240"/>
      <c r="F240" t="s">
        <v>658</v>
      </c>
      <c r="G240" s="94">
        <v>45103</v>
      </c>
      <c r="H240" t="s">
        <v>150</v>
      </c>
      <c r="I240" s="77">
        <v>2.17</v>
      </c>
      <c r="J240" t="s">
        <v>127</v>
      </c>
      <c r="K240" t="s">
        <v>102</v>
      </c>
      <c r="L240" s="78">
        <v>7.7499999999999999E-2</v>
      </c>
      <c r="M240" s="78">
        <v>7.2400000000000006E-2</v>
      </c>
      <c r="N240" s="77">
        <v>46712.57</v>
      </c>
      <c r="O240" s="77">
        <v>99.39</v>
      </c>
      <c r="P240" s="77">
        <v>46.427623322999999</v>
      </c>
      <c r="Q240" s="78">
        <v>1.1000000000000001E-3</v>
      </c>
      <c r="R240" s="78">
        <v>2.0000000000000001E-4</v>
      </c>
    </row>
    <row r="241" spans="2:18">
      <c r="B241" t="s">
        <v>1867</v>
      </c>
      <c r="C241" t="s">
        <v>1648</v>
      </c>
      <c r="D241" t="s">
        <v>1876</v>
      </c>
      <c r="E241"/>
      <c r="F241" t="s">
        <v>658</v>
      </c>
      <c r="G241" s="94">
        <v>45103</v>
      </c>
      <c r="H241" t="s">
        <v>150</v>
      </c>
      <c r="I241" s="77">
        <v>2.17</v>
      </c>
      <c r="J241" t="s">
        <v>127</v>
      </c>
      <c r="K241" t="s">
        <v>102</v>
      </c>
      <c r="L241" s="78">
        <v>6.7500000000000004E-2</v>
      </c>
      <c r="M241" s="78">
        <v>7.2400000000000006E-2</v>
      </c>
      <c r="N241" s="77">
        <v>64776.41</v>
      </c>
      <c r="O241" s="77">
        <v>99.39</v>
      </c>
      <c r="P241" s="77">
        <v>64.381273899000007</v>
      </c>
      <c r="Q241" s="78">
        <v>1.5E-3</v>
      </c>
      <c r="R241" s="78">
        <v>2.0000000000000001E-4</v>
      </c>
    </row>
    <row r="242" spans="2:18">
      <c r="B242" t="s">
        <v>1867</v>
      </c>
      <c r="C242" t="s">
        <v>1648</v>
      </c>
      <c r="D242" t="s">
        <v>1877</v>
      </c>
      <c r="E242"/>
      <c r="F242" t="s">
        <v>658</v>
      </c>
      <c r="G242" s="94">
        <v>45103</v>
      </c>
      <c r="H242" t="s">
        <v>150</v>
      </c>
      <c r="I242" s="77">
        <v>2.17</v>
      </c>
      <c r="J242" t="s">
        <v>127</v>
      </c>
      <c r="K242" t="s">
        <v>102</v>
      </c>
      <c r="L242" s="78">
        <v>6.7500000000000004E-2</v>
      </c>
      <c r="M242" s="78">
        <v>7.2400000000000006E-2</v>
      </c>
      <c r="N242" s="77">
        <v>121274.86</v>
      </c>
      <c r="O242" s="77">
        <v>99.39</v>
      </c>
      <c r="P242" s="77">
        <v>120.53508335399999</v>
      </c>
      <c r="Q242" s="78">
        <v>2.8999999999999998E-3</v>
      </c>
      <c r="R242" s="78">
        <v>4.0000000000000002E-4</v>
      </c>
    </row>
    <row r="243" spans="2:18">
      <c r="B243" t="s">
        <v>1867</v>
      </c>
      <c r="C243" t="s">
        <v>1648</v>
      </c>
      <c r="D243" t="s">
        <v>1878</v>
      </c>
      <c r="E243"/>
      <c r="F243" t="s">
        <v>658</v>
      </c>
      <c r="G243" s="94">
        <v>45103</v>
      </c>
      <c r="H243" t="s">
        <v>150</v>
      </c>
      <c r="I243" s="77">
        <v>2.17</v>
      </c>
      <c r="J243" t="s">
        <v>127</v>
      </c>
      <c r="K243" t="s">
        <v>102</v>
      </c>
      <c r="L243" s="78">
        <v>6.7500000000000004E-2</v>
      </c>
      <c r="M243" s="78">
        <v>7.2400000000000006E-2</v>
      </c>
      <c r="N243" s="77">
        <v>88135.97</v>
      </c>
      <c r="O243" s="77">
        <v>99.39</v>
      </c>
      <c r="P243" s="77">
        <v>87.598340582999995</v>
      </c>
      <c r="Q243" s="78">
        <v>2.0999999999999999E-3</v>
      </c>
      <c r="R243" s="78">
        <v>2.9999999999999997E-4</v>
      </c>
    </row>
    <row r="244" spans="2:18">
      <c r="B244" t="s">
        <v>1867</v>
      </c>
      <c r="C244" t="s">
        <v>1648</v>
      </c>
      <c r="D244" t="s">
        <v>1879</v>
      </c>
      <c r="E244"/>
      <c r="F244" t="s">
        <v>658</v>
      </c>
      <c r="G244" s="94">
        <v>45103</v>
      </c>
      <c r="H244" t="s">
        <v>150</v>
      </c>
      <c r="I244" s="77">
        <v>2.17</v>
      </c>
      <c r="J244" t="s">
        <v>127</v>
      </c>
      <c r="K244" t="s">
        <v>102</v>
      </c>
      <c r="L244" s="78">
        <v>6.7500000000000004E-2</v>
      </c>
      <c r="M244" s="78">
        <v>7.2400000000000006E-2</v>
      </c>
      <c r="N244" s="77">
        <v>61853.38</v>
      </c>
      <c r="O244" s="77">
        <v>99.39</v>
      </c>
      <c r="P244" s="77">
        <v>61.476074382</v>
      </c>
      <c r="Q244" s="78">
        <v>1.5E-3</v>
      </c>
      <c r="R244" s="78">
        <v>2.0000000000000001E-4</v>
      </c>
    </row>
    <row r="245" spans="2:18">
      <c r="B245" t="s">
        <v>1867</v>
      </c>
      <c r="C245" t="s">
        <v>1648</v>
      </c>
      <c r="D245" t="s">
        <v>1880</v>
      </c>
      <c r="E245"/>
      <c r="F245" t="s">
        <v>658</v>
      </c>
      <c r="G245" s="94">
        <v>45103</v>
      </c>
      <c r="H245" t="s">
        <v>150</v>
      </c>
      <c r="I245" s="77">
        <v>2.17</v>
      </c>
      <c r="J245" t="s">
        <v>127</v>
      </c>
      <c r="K245" t="s">
        <v>102</v>
      </c>
      <c r="L245" s="78">
        <v>6.7500000000000004E-2</v>
      </c>
      <c r="M245" s="78">
        <v>7.2400000000000006E-2</v>
      </c>
      <c r="N245" s="77">
        <v>93700.98</v>
      </c>
      <c r="O245" s="77">
        <v>99.39</v>
      </c>
      <c r="P245" s="77">
        <v>93.129404022000003</v>
      </c>
      <c r="Q245" s="78">
        <v>2.2000000000000001E-3</v>
      </c>
      <c r="R245" s="78">
        <v>2.9999999999999997E-4</v>
      </c>
    </row>
    <row r="246" spans="2:18">
      <c r="B246" t="s">
        <v>1867</v>
      </c>
      <c r="C246" t="s">
        <v>1648</v>
      </c>
      <c r="D246" t="s">
        <v>1881</v>
      </c>
      <c r="E246"/>
      <c r="F246" t="s">
        <v>658</v>
      </c>
      <c r="G246" s="94">
        <v>45103</v>
      </c>
      <c r="H246" t="s">
        <v>150</v>
      </c>
      <c r="I246" s="77">
        <v>2.17</v>
      </c>
      <c r="J246" t="s">
        <v>127</v>
      </c>
      <c r="K246" t="s">
        <v>102</v>
      </c>
      <c r="L246" s="78">
        <v>6.7500000000000004E-2</v>
      </c>
      <c r="M246" s="78">
        <v>7.2400000000000006E-2</v>
      </c>
      <c r="N246" s="77">
        <v>75519.98</v>
      </c>
      <c r="O246" s="77">
        <v>99.39</v>
      </c>
      <c r="P246" s="77">
        <v>75.059308122000004</v>
      </c>
      <c r="Q246" s="78">
        <v>1.8E-3</v>
      </c>
      <c r="R246" s="78">
        <v>2.9999999999999997E-4</v>
      </c>
    </row>
    <row r="247" spans="2:18">
      <c r="B247" t="s">
        <v>1882</v>
      </c>
      <c r="C247" t="s">
        <v>1648</v>
      </c>
      <c r="D247" t="s">
        <v>1883</v>
      </c>
      <c r="E247"/>
      <c r="F247" t="s">
        <v>963</v>
      </c>
      <c r="G247" s="94">
        <v>42732</v>
      </c>
      <c r="H247" t="s">
        <v>1394</v>
      </c>
      <c r="I247" s="77">
        <v>2.13</v>
      </c>
      <c r="J247" t="s">
        <v>127</v>
      </c>
      <c r="K247" t="s">
        <v>102</v>
      </c>
      <c r="L247" s="78">
        <v>2.1600000000000001E-2</v>
      </c>
      <c r="M247" s="78">
        <v>2.7699999999999999E-2</v>
      </c>
      <c r="N247" s="77">
        <v>75471.899999999994</v>
      </c>
      <c r="O247" s="77">
        <v>110.44</v>
      </c>
      <c r="P247" s="77">
        <v>83.351166359999993</v>
      </c>
      <c r="Q247" s="78">
        <v>2E-3</v>
      </c>
      <c r="R247" s="78">
        <v>2.9999999999999997E-4</v>
      </c>
    </row>
    <row r="248" spans="2:18">
      <c r="B248" t="s">
        <v>1743</v>
      </c>
      <c r="C248" t="s">
        <v>1648</v>
      </c>
      <c r="D248" t="s">
        <v>1884</v>
      </c>
      <c r="E248"/>
      <c r="F248" t="s">
        <v>687</v>
      </c>
      <c r="G248" s="94">
        <v>44858</v>
      </c>
      <c r="H248" t="s">
        <v>150</v>
      </c>
      <c r="I248" s="77">
        <v>5.49</v>
      </c>
      <c r="J248" t="s">
        <v>702</v>
      </c>
      <c r="K248" t="s">
        <v>102</v>
      </c>
      <c r="L248" s="78">
        <v>3.49E-2</v>
      </c>
      <c r="M248" s="78">
        <v>4.4900000000000002E-2</v>
      </c>
      <c r="N248" s="77">
        <v>11305.28</v>
      </c>
      <c r="O248" s="77">
        <v>98.84</v>
      </c>
      <c r="P248" s="77">
        <v>11.174138751999999</v>
      </c>
      <c r="Q248" s="78">
        <v>2.9999999999999997E-4</v>
      </c>
      <c r="R248" s="78">
        <v>0</v>
      </c>
    </row>
    <row r="249" spans="2:18">
      <c r="B249" t="s">
        <v>1743</v>
      </c>
      <c r="C249" t="s">
        <v>1648</v>
      </c>
      <c r="D249" t="s">
        <v>1885</v>
      </c>
      <c r="E249"/>
      <c r="F249" t="s">
        <v>687</v>
      </c>
      <c r="G249" s="94">
        <v>44858</v>
      </c>
      <c r="H249" t="s">
        <v>150</v>
      </c>
      <c r="I249" s="77">
        <v>5.52</v>
      </c>
      <c r="J249" t="s">
        <v>702</v>
      </c>
      <c r="K249" t="s">
        <v>102</v>
      </c>
      <c r="L249" s="78">
        <v>3.49E-2</v>
      </c>
      <c r="M249" s="78">
        <v>4.48E-2</v>
      </c>
      <c r="N249" s="77">
        <v>13782.64</v>
      </c>
      <c r="O249" s="77">
        <v>98.84</v>
      </c>
      <c r="P249" s="77">
        <v>13.622761376</v>
      </c>
      <c r="Q249" s="78">
        <v>2.9999999999999997E-4</v>
      </c>
      <c r="R249" s="78">
        <v>0</v>
      </c>
    </row>
    <row r="250" spans="2:18">
      <c r="B250" t="s">
        <v>1743</v>
      </c>
      <c r="C250" t="s">
        <v>1648</v>
      </c>
      <c r="D250" t="s">
        <v>1886</v>
      </c>
      <c r="E250"/>
      <c r="F250" t="s">
        <v>687</v>
      </c>
      <c r="G250" s="94">
        <v>44858</v>
      </c>
      <c r="H250" t="s">
        <v>150</v>
      </c>
      <c r="I250" s="77">
        <v>5.74</v>
      </c>
      <c r="J250" t="s">
        <v>702</v>
      </c>
      <c r="K250" t="s">
        <v>102</v>
      </c>
      <c r="L250" s="78">
        <v>3.49E-2</v>
      </c>
      <c r="M250" s="78">
        <v>4.4600000000000001E-2</v>
      </c>
      <c r="N250" s="77">
        <v>8111.97</v>
      </c>
      <c r="O250" s="77">
        <v>98.76</v>
      </c>
      <c r="P250" s="77">
        <v>8.0113815719999995</v>
      </c>
      <c r="Q250" s="78">
        <v>2.0000000000000001E-4</v>
      </c>
      <c r="R250" s="78">
        <v>0</v>
      </c>
    </row>
    <row r="251" spans="2:18">
      <c r="B251" t="s">
        <v>1743</v>
      </c>
      <c r="C251" t="s">
        <v>1648</v>
      </c>
      <c r="D251" t="s">
        <v>1887</v>
      </c>
      <c r="E251"/>
      <c r="F251" t="s">
        <v>687</v>
      </c>
      <c r="G251" s="94">
        <v>44858</v>
      </c>
      <c r="H251" t="s">
        <v>150</v>
      </c>
      <c r="I251" s="77">
        <v>5.59</v>
      </c>
      <c r="J251" t="s">
        <v>702</v>
      </c>
      <c r="K251" t="s">
        <v>102</v>
      </c>
      <c r="L251" s="78">
        <v>3.49E-2</v>
      </c>
      <c r="M251" s="78">
        <v>4.48E-2</v>
      </c>
      <c r="N251" s="77">
        <v>10877.71</v>
      </c>
      <c r="O251" s="77">
        <v>98.81</v>
      </c>
      <c r="P251" s="77">
        <v>10.748265250999999</v>
      </c>
      <c r="Q251" s="78">
        <v>2.9999999999999997E-4</v>
      </c>
      <c r="R251" s="78">
        <v>0</v>
      </c>
    </row>
    <row r="252" spans="2:18">
      <c r="B252" t="s">
        <v>1743</v>
      </c>
      <c r="C252" t="s">
        <v>1648</v>
      </c>
      <c r="D252" t="s">
        <v>1888</v>
      </c>
      <c r="E252"/>
      <c r="F252" t="s">
        <v>687</v>
      </c>
      <c r="G252" s="94">
        <v>44858</v>
      </c>
      <c r="H252" t="s">
        <v>150</v>
      </c>
      <c r="I252" s="77">
        <v>5.62</v>
      </c>
      <c r="J252" t="s">
        <v>702</v>
      </c>
      <c r="K252" t="s">
        <v>102</v>
      </c>
      <c r="L252" s="78">
        <v>3.49E-2</v>
      </c>
      <c r="M252" s="78">
        <v>4.4699999999999997E-2</v>
      </c>
      <c r="N252" s="77">
        <v>9023.36</v>
      </c>
      <c r="O252" s="77">
        <v>98.82</v>
      </c>
      <c r="P252" s="77">
        <v>8.9168843520000003</v>
      </c>
      <c r="Q252" s="78">
        <v>2.0000000000000001E-4</v>
      </c>
      <c r="R252" s="78">
        <v>0</v>
      </c>
    </row>
    <row r="253" spans="2:18">
      <c r="B253" t="s">
        <v>1889</v>
      </c>
      <c r="C253" t="s">
        <v>1608</v>
      </c>
      <c r="D253" t="s">
        <v>1890</v>
      </c>
      <c r="E253"/>
      <c r="F253" t="s">
        <v>687</v>
      </c>
      <c r="G253" s="94">
        <v>42372</v>
      </c>
      <c r="H253" t="s">
        <v>150</v>
      </c>
      <c r="I253" s="77">
        <v>9.68</v>
      </c>
      <c r="J253" t="s">
        <v>127</v>
      </c>
      <c r="K253" t="s">
        <v>102</v>
      </c>
      <c r="L253" s="78">
        <v>6.7000000000000004E-2</v>
      </c>
      <c r="M253" s="78">
        <v>3.1099999999999999E-2</v>
      </c>
      <c r="N253" s="77">
        <v>103596.25</v>
      </c>
      <c r="O253" s="77">
        <v>155.30000000000001</v>
      </c>
      <c r="P253" s="77">
        <v>160.88497624999999</v>
      </c>
      <c r="Q253" s="78">
        <v>3.8E-3</v>
      </c>
      <c r="R253" s="78">
        <v>5.0000000000000001E-4</v>
      </c>
    </row>
    <row r="254" spans="2:18">
      <c r="B254" t="s">
        <v>1847</v>
      </c>
      <c r="C254" t="s">
        <v>1648</v>
      </c>
      <c r="D254" t="s">
        <v>1891</v>
      </c>
      <c r="E254"/>
      <c r="F254" t="s">
        <v>687</v>
      </c>
      <c r="G254" s="94">
        <v>42606</v>
      </c>
      <c r="H254" t="s">
        <v>150</v>
      </c>
      <c r="I254" s="77">
        <v>5.94</v>
      </c>
      <c r="J254" t="s">
        <v>702</v>
      </c>
      <c r="K254" t="s">
        <v>102</v>
      </c>
      <c r="L254" s="78">
        <v>8.0500000000000002E-2</v>
      </c>
      <c r="M254" s="78">
        <v>9.8699999999999996E-2</v>
      </c>
      <c r="N254" s="77">
        <v>90110.22</v>
      </c>
      <c r="O254" s="77">
        <v>93.2</v>
      </c>
      <c r="P254" s="77">
        <v>83.982725040000005</v>
      </c>
      <c r="Q254" s="78">
        <v>2E-3</v>
      </c>
      <c r="R254" s="78">
        <v>2.9999999999999997E-4</v>
      </c>
    </row>
    <row r="255" spans="2:18">
      <c r="B255" t="s">
        <v>1847</v>
      </c>
      <c r="C255" t="s">
        <v>1648</v>
      </c>
      <c r="D255" t="s">
        <v>1892</v>
      </c>
      <c r="E255"/>
      <c r="F255" t="s">
        <v>687</v>
      </c>
      <c r="G255" s="94">
        <v>42648</v>
      </c>
      <c r="H255" t="s">
        <v>150</v>
      </c>
      <c r="I255" s="77">
        <v>5.95</v>
      </c>
      <c r="J255" t="s">
        <v>702</v>
      </c>
      <c r="K255" t="s">
        <v>102</v>
      </c>
      <c r="L255" s="78">
        <v>8.0500000000000002E-2</v>
      </c>
      <c r="M255" s="78">
        <v>9.8599999999999993E-2</v>
      </c>
      <c r="N255" s="77">
        <v>82658.62</v>
      </c>
      <c r="O255" s="77">
        <v>93.25</v>
      </c>
      <c r="P255" s="77">
        <v>77.079163149999999</v>
      </c>
      <c r="Q255" s="78">
        <v>1.8E-3</v>
      </c>
      <c r="R255" s="78">
        <v>2.9999999999999997E-4</v>
      </c>
    </row>
    <row r="256" spans="2:18">
      <c r="B256" t="s">
        <v>1847</v>
      </c>
      <c r="C256" t="s">
        <v>1648</v>
      </c>
      <c r="D256" t="s">
        <v>1893</v>
      </c>
      <c r="E256"/>
      <c r="F256" t="s">
        <v>687</v>
      </c>
      <c r="G256" s="94">
        <v>42718</v>
      </c>
      <c r="H256" t="s">
        <v>150</v>
      </c>
      <c r="I256" s="77">
        <v>5.95</v>
      </c>
      <c r="J256" t="s">
        <v>702</v>
      </c>
      <c r="K256" t="s">
        <v>102</v>
      </c>
      <c r="L256" s="78">
        <v>8.0500000000000002E-2</v>
      </c>
      <c r="M256" s="78">
        <v>9.8599999999999993E-2</v>
      </c>
      <c r="N256" s="77">
        <v>57751.5</v>
      </c>
      <c r="O256" s="77">
        <v>93.24</v>
      </c>
      <c r="P256" s="77">
        <v>53.847498600000002</v>
      </c>
      <c r="Q256" s="78">
        <v>1.2999999999999999E-3</v>
      </c>
      <c r="R256" s="78">
        <v>2.0000000000000001E-4</v>
      </c>
    </row>
    <row r="257" spans="2:18">
      <c r="B257" t="s">
        <v>1847</v>
      </c>
      <c r="C257" t="s">
        <v>1648</v>
      </c>
      <c r="D257" t="s">
        <v>1894</v>
      </c>
      <c r="E257"/>
      <c r="F257" t="s">
        <v>687</v>
      </c>
      <c r="G257" s="94">
        <v>42326</v>
      </c>
      <c r="H257" t="s">
        <v>150</v>
      </c>
      <c r="I257" s="77">
        <v>5.95</v>
      </c>
      <c r="J257" t="s">
        <v>702</v>
      </c>
      <c r="K257" t="s">
        <v>102</v>
      </c>
      <c r="L257" s="78">
        <v>8.0500000000000002E-2</v>
      </c>
      <c r="M257" s="78">
        <v>9.8500000000000004E-2</v>
      </c>
      <c r="N257" s="77">
        <v>21422.79</v>
      </c>
      <c r="O257" s="77">
        <v>93.29</v>
      </c>
      <c r="P257" s="77">
        <v>19.985320790999999</v>
      </c>
      <c r="Q257" s="78">
        <v>5.0000000000000001E-4</v>
      </c>
      <c r="R257" s="78">
        <v>1E-4</v>
      </c>
    </row>
    <row r="258" spans="2:18">
      <c r="B258" t="s">
        <v>1847</v>
      </c>
      <c r="C258" t="s">
        <v>1648</v>
      </c>
      <c r="D258" t="s">
        <v>1895</v>
      </c>
      <c r="E258"/>
      <c r="F258" t="s">
        <v>687</v>
      </c>
      <c r="G258" s="94">
        <v>42900</v>
      </c>
      <c r="H258" t="s">
        <v>150</v>
      </c>
      <c r="I258" s="77">
        <v>5.93</v>
      </c>
      <c r="J258" t="s">
        <v>702</v>
      </c>
      <c r="K258" t="s">
        <v>102</v>
      </c>
      <c r="L258" s="78">
        <v>8.0500000000000002E-2</v>
      </c>
      <c r="M258" s="78">
        <v>9.9199999999999997E-2</v>
      </c>
      <c r="N258" s="77">
        <v>68408.84</v>
      </c>
      <c r="O258" s="77">
        <v>92.95</v>
      </c>
      <c r="P258" s="77">
        <v>63.586016780000001</v>
      </c>
      <c r="Q258" s="78">
        <v>1.5E-3</v>
      </c>
      <c r="R258" s="78">
        <v>2.0000000000000001E-4</v>
      </c>
    </row>
    <row r="259" spans="2:18">
      <c r="B259" t="s">
        <v>1847</v>
      </c>
      <c r="C259" t="s">
        <v>1648</v>
      </c>
      <c r="D259" t="s">
        <v>1896</v>
      </c>
      <c r="E259"/>
      <c r="F259" t="s">
        <v>687</v>
      </c>
      <c r="G259" s="94">
        <v>43075</v>
      </c>
      <c r="H259" t="s">
        <v>150</v>
      </c>
      <c r="I259" s="77">
        <v>5.93</v>
      </c>
      <c r="J259" t="s">
        <v>702</v>
      </c>
      <c r="K259" t="s">
        <v>102</v>
      </c>
      <c r="L259" s="78">
        <v>8.0500000000000002E-2</v>
      </c>
      <c r="M259" s="78">
        <v>9.9400000000000002E-2</v>
      </c>
      <c r="N259" s="77">
        <v>42448.07</v>
      </c>
      <c r="O259" s="77">
        <v>92.83</v>
      </c>
      <c r="P259" s="77">
        <v>39.404543381000003</v>
      </c>
      <c r="Q259" s="78">
        <v>8.9999999999999998E-4</v>
      </c>
      <c r="R259" s="78">
        <v>1E-4</v>
      </c>
    </row>
    <row r="260" spans="2:18">
      <c r="B260" t="s">
        <v>1847</v>
      </c>
      <c r="C260" t="s">
        <v>1648</v>
      </c>
      <c r="D260" t="s">
        <v>1897</v>
      </c>
      <c r="E260"/>
      <c r="F260" t="s">
        <v>687</v>
      </c>
      <c r="G260" s="94">
        <v>43292</v>
      </c>
      <c r="H260" t="s">
        <v>150</v>
      </c>
      <c r="I260" s="77">
        <v>5.93</v>
      </c>
      <c r="J260" t="s">
        <v>702</v>
      </c>
      <c r="K260" t="s">
        <v>102</v>
      </c>
      <c r="L260" s="78">
        <v>8.0500000000000002E-2</v>
      </c>
      <c r="M260" s="78">
        <v>9.9500000000000005E-2</v>
      </c>
      <c r="N260" s="77">
        <v>115746.25</v>
      </c>
      <c r="O260" s="77">
        <v>92.78</v>
      </c>
      <c r="P260" s="77">
        <v>107.38937075</v>
      </c>
      <c r="Q260" s="78">
        <v>2.5999999999999999E-3</v>
      </c>
      <c r="R260" s="78">
        <v>4.0000000000000002E-4</v>
      </c>
    </row>
    <row r="261" spans="2:18">
      <c r="B261" t="s">
        <v>1847</v>
      </c>
      <c r="C261" t="s">
        <v>1648</v>
      </c>
      <c r="D261" t="s">
        <v>1898</v>
      </c>
      <c r="E261"/>
      <c r="F261" t="s">
        <v>687</v>
      </c>
      <c r="G261" s="94">
        <v>44294</v>
      </c>
      <c r="H261" t="s">
        <v>150</v>
      </c>
      <c r="I261" s="77">
        <v>7.58</v>
      </c>
      <c r="J261" t="s">
        <v>702</v>
      </c>
      <c r="K261" t="s">
        <v>102</v>
      </c>
      <c r="L261" s="78">
        <v>0.03</v>
      </c>
      <c r="M261" s="78">
        <v>5.4399999999999997E-2</v>
      </c>
      <c r="N261" s="77">
        <v>81777.3</v>
      </c>
      <c r="O261" s="77">
        <v>92.63</v>
      </c>
      <c r="P261" s="77">
        <v>75.750312989999998</v>
      </c>
      <c r="Q261" s="78">
        <v>1.8E-3</v>
      </c>
      <c r="R261" s="78">
        <v>2.9999999999999997E-4</v>
      </c>
    </row>
    <row r="262" spans="2:18">
      <c r="B262" s="90" t="s">
        <v>2113</v>
      </c>
      <c r="C262" t="s">
        <v>1608</v>
      </c>
      <c r="D262" t="s">
        <v>1899</v>
      </c>
      <c r="E262"/>
      <c r="F262" t="s">
        <v>687</v>
      </c>
      <c r="G262" s="94">
        <v>45104</v>
      </c>
      <c r="H262" t="s">
        <v>150</v>
      </c>
      <c r="I262" s="77">
        <v>2.75</v>
      </c>
      <c r="J262" t="s">
        <v>353</v>
      </c>
      <c r="K262" t="s">
        <v>102</v>
      </c>
      <c r="L262" s="78">
        <v>5.2200000000000003E-2</v>
      </c>
      <c r="M262" s="78">
        <v>5.67E-2</v>
      </c>
      <c r="N262" s="77">
        <v>84680.75</v>
      </c>
      <c r="O262" s="77">
        <v>99.11</v>
      </c>
      <c r="P262" s="77">
        <v>83.927091325000006</v>
      </c>
      <c r="Q262" s="78">
        <v>2E-3</v>
      </c>
      <c r="R262" s="78">
        <v>2.9999999999999997E-4</v>
      </c>
    </row>
    <row r="263" spans="2:18">
      <c r="B263" s="90" t="s">
        <v>2115</v>
      </c>
      <c r="C263" t="s">
        <v>1608</v>
      </c>
      <c r="D263" t="s">
        <v>1900</v>
      </c>
      <c r="E263"/>
      <c r="F263" t="s">
        <v>687</v>
      </c>
      <c r="G263" s="94">
        <v>45063</v>
      </c>
      <c r="H263" t="s">
        <v>150</v>
      </c>
      <c r="I263" s="77">
        <v>3.79</v>
      </c>
      <c r="J263" t="s">
        <v>353</v>
      </c>
      <c r="K263" t="s">
        <v>102</v>
      </c>
      <c r="L263" s="78">
        <v>4.4299999999999999E-2</v>
      </c>
      <c r="M263" s="78">
        <v>4.4699999999999997E-2</v>
      </c>
      <c r="N263" s="77">
        <v>127021.13</v>
      </c>
      <c r="O263" s="77">
        <v>100.83</v>
      </c>
      <c r="P263" s="77">
        <v>128.07540537899999</v>
      </c>
      <c r="Q263" s="78">
        <v>3.0000000000000001E-3</v>
      </c>
      <c r="R263" s="78">
        <v>4.0000000000000002E-4</v>
      </c>
    </row>
    <row r="264" spans="2:18">
      <c r="B264" t="s">
        <v>1901</v>
      </c>
      <c r="C264" t="s">
        <v>1648</v>
      </c>
      <c r="D264" t="s">
        <v>1902</v>
      </c>
      <c r="E264"/>
      <c r="F264" t="s">
        <v>937</v>
      </c>
      <c r="G264" s="94">
        <v>43185</v>
      </c>
      <c r="H264" t="s">
        <v>323</v>
      </c>
      <c r="I264" s="77">
        <v>4.09</v>
      </c>
      <c r="J264" t="s">
        <v>944</v>
      </c>
      <c r="K264" t="s">
        <v>116</v>
      </c>
      <c r="L264" s="78">
        <v>4.2200000000000001E-2</v>
      </c>
      <c r="M264" s="78">
        <v>7.2400000000000006E-2</v>
      </c>
      <c r="N264" s="77">
        <v>43529.59</v>
      </c>
      <c r="O264" s="77">
        <v>91.629999999999669</v>
      </c>
      <c r="P264" s="77">
        <v>111.051055907191</v>
      </c>
      <c r="Q264" s="78">
        <v>2.5999999999999999E-3</v>
      </c>
      <c r="R264" s="78">
        <v>4.0000000000000002E-4</v>
      </c>
    </row>
    <row r="265" spans="2:18">
      <c r="B265" t="s">
        <v>1903</v>
      </c>
      <c r="C265" t="s">
        <v>1648</v>
      </c>
      <c r="D265" t="s">
        <v>1904</v>
      </c>
      <c r="E265"/>
      <c r="F265" t="s">
        <v>1905</v>
      </c>
      <c r="G265" s="94">
        <v>41816</v>
      </c>
      <c r="H265" t="s">
        <v>150</v>
      </c>
      <c r="I265" s="77">
        <v>5.83</v>
      </c>
      <c r="J265" t="s">
        <v>702</v>
      </c>
      <c r="K265" t="s">
        <v>102</v>
      </c>
      <c r="L265" s="78">
        <v>4.4999999999999998E-2</v>
      </c>
      <c r="M265" s="78">
        <v>8.1100000000000005E-2</v>
      </c>
      <c r="N265" s="77">
        <v>32443.96</v>
      </c>
      <c r="O265" s="77">
        <v>90.25</v>
      </c>
      <c r="P265" s="77">
        <v>29.2806739</v>
      </c>
      <c r="Q265" s="78">
        <v>6.9999999999999999E-4</v>
      </c>
      <c r="R265" s="78">
        <v>1E-4</v>
      </c>
    </row>
    <row r="266" spans="2:18">
      <c r="B266" t="s">
        <v>1903</v>
      </c>
      <c r="C266" t="s">
        <v>1648</v>
      </c>
      <c r="D266" t="s">
        <v>1906</v>
      </c>
      <c r="E266"/>
      <c r="F266" t="s">
        <v>1905</v>
      </c>
      <c r="G266" s="94">
        <v>42166</v>
      </c>
      <c r="H266" t="s">
        <v>150</v>
      </c>
      <c r="I266" s="77">
        <v>5.83</v>
      </c>
      <c r="J266" t="s">
        <v>702</v>
      </c>
      <c r="K266" t="s">
        <v>102</v>
      </c>
      <c r="L266" s="78">
        <v>4.4999999999999998E-2</v>
      </c>
      <c r="M266" s="78">
        <v>8.1100000000000005E-2</v>
      </c>
      <c r="N266" s="77">
        <v>21932.49</v>
      </c>
      <c r="O266" s="77">
        <v>90.8</v>
      </c>
      <c r="P266" s="77">
        <v>19.914700920000001</v>
      </c>
      <c r="Q266" s="78">
        <v>5.0000000000000001E-4</v>
      </c>
      <c r="R266" s="78">
        <v>1E-4</v>
      </c>
    </row>
    <row r="267" spans="2:18">
      <c r="B267" t="s">
        <v>1903</v>
      </c>
      <c r="C267" t="s">
        <v>1648</v>
      </c>
      <c r="D267" t="s">
        <v>1907</v>
      </c>
      <c r="E267"/>
      <c r="F267" t="s">
        <v>1905</v>
      </c>
      <c r="G267" s="94">
        <v>42348</v>
      </c>
      <c r="H267" t="s">
        <v>150</v>
      </c>
      <c r="I267" s="77">
        <v>5.83</v>
      </c>
      <c r="J267" t="s">
        <v>702</v>
      </c>
      <c r="K267" t="s">
        <v>102</v>
      </c>
      <c r="L267" s="78">
        <v>4.4999999999999998E-2</v>
      </c>
      <c r="M267" s="78">
        <v>8.1100000000000005E-2</v>
      </c>
      <c r="N267" s="77">
        <v>20182.86</v>
      </c>
      <c r="O267" s="77">
        <v>90.62</v>
      </c>
      <c r="P267" s="77">
        <v>18.289707732</v>
      </c>
      <c r="Q267" s="78">
        <v>4.0000000000000002E-4</v>
      </c>
      <c r="R267" s="78">
        <v>1E-4</v>
      </c>
    </row>
    <row r="268" spans="2:18">
      <c r="B268" t="s">
        <v>1903</v>
      </c>
      <c r="C268" t="s">
        <v>1648</v>
      </c>
      <c r="D268" t="s">
        <v>1908</v>
      </c>
      <c r="E268"/>
      <c r="F268" t="s">
        <v>1905</v>
      </c>
      <c r="G268" s="94">
        <v>42439</v>
      </c>
      <c r="H268" t="s">
        <v>150</v>
      </c>
      <c r="I268" s="77">
        <v>5.83</v>
      </c>
      <c r="J268" t="s">
        <v>702</v>
      </c>
      <c r="K268" t="s">
        <v>102</v>
      </c>
      <c r="L268" s="78">
        <v>4.4999999999999998E-2</v>
      </c>
      <c r="M268" s="78">
        <v>8.1100000000000005E-2</v>
      </c>
      <c r="N268" s="77">
        <v>23970.880000000001</v>
      </c>
      <c r="O268" s="77">
        <v>91.54</v>
      </c>
      <c r="P268" s="77">
        <v>21.942943551999999</v>
      </c>
      <c r="Q268" s="78">
        <v>5.0000000000000001E-4</v>
      </c>
      <c r="R268" s="78">
        <v>1E-4</v>
      </c>
    </row>
    <row r="269" spans="2:18">
      <c r="B269" t="s">
        <v>1903</v>
      </c>
      <c r="C269" t="s">
        <v>1648</v>
      </c>
      <c r="D269" t="s">
        <v>1909</v>
      </c>
      <c r="E269"/>
      <c r="F269" t="s">
        <v>1905</v>
      </c>
      <c r="G269" s="94">
        <v>42151</v>
      </c>
      <c r="H269" t="s">
        <v>150</v>
      </c>
      <c r="I269" s="77">
        <v>5.83</v>
      </c>
      <c r="J269" t="s">
        <v>702</v>
      </c>
      <c r="K269" t="s">
        <v>102</v>
      </c>
      <c r="L269" s="78">
        <v>4.4999999999999998E-2</v>
      </c>
      <c r="M269" s="78">
        <v>8.1100000000000005E-2</v>
      </c>
      <c r="N269" s="77">
        <v>23310.36</v>
      </c>
      <c r="O269" s="77">
        <v>90.8</v>
      </c>
      <c r="P269" s="77">
        <v>21.165806880000002</v>
      </c>
      <c r="Q269" s="78">
        <v>5.0000000000000001E-4</v>
      </c>
      <c r="R269" s="78">
        <v>1E-4</v>
      </c>
    </row>
    <row r="270" spans="2:18">
      <c r="B270" t="s">
        <v>1903</v>
      </c>
      <c r="C270" t="s">
        <v>1648</v>
      </c>
      <c r="D270" t="s">
        <v>1910</v>
      </c>
      <c r="E270"/>
      <c r="F270" t="s">
        <v>1905</v>
      </c>
      <c r="G270" s="94">
        <v>42549</v>
      </c>
      <c r="H270" t="s">
        <v>150</v>
      </c>
      <c r="I270" s="77">
        <v>5.85</v>
      </c>
      <c r="J270" t="s">
        <v>702</v>
      </c>
      <c r="K270" t="s">
        <v>102</v>
      </c>
      <c r="L270" s="78">
        <v>4.4999999999999998E-2</v>
      </c>
      <c r="M270" s="78">
        <v>7.9899999999999999E-2</v>
      </c>
      <c r="N270" s="77">
        <v>16860.84</v>
      </c>
      <c r="O270" s="77">
        <v>91.93</v>
      </c>
      <c r="P270" s="77">
        <v>15.500170212</v>
      </c>
      <c r="Q270" s="78">
        <v>4.0000000000000002E-4</v>
      </c>
      <c r="R270" s="78">
        <v>1E-4</v>
      </c>
    </row>
    <row r="271" spans="2:18">
      <c r="B271" t="s">
        <v>1903</v>
      </c>
      <c r="C271" t="s">
        <v>1648</v>
      </c>
      <c r="D271" t="s">
        <v>1911</v>
      </c>
      <c r="E271"/>
      <c r="F271" t="s">
        <v>1905</v>
      </c>
      <c r="G271" s="94">
        <v>42604</v>
      </c>
      <c r="H271" t="s">
        <v>150</v>
      </c>
      <c r="I271" s="77">
        <v>5.83</v>
      </c>
      <c r="J271" t="s">
        <v>702</v>
      </c>
      <c r="K271" t="s">
        <v>102</v>
      </c>
      <c r="L271" s="78">
        <v>4.4999999999999998E-2</v>
      </c>
      <c r="M271" s="78">
        <v>8.1100000000000005E-2</v>
      </c>
      <c r="N271" s="77">
        <v>22048.48</v>
      </c>
      <c r="O271" s="77">
        <v>90.71</v>
      </c>
      <c r="P271" s="77">
        <v>20.000176207999999</v>
      </c>
      <c r="Q271" s="78">
        <v>5.0000000000000001E-4</v>
      </c>
      <c r="R271" s="78">
        <v>1E-4</v>
      </c>
    </row>
    <row r="272" spans="2:18">
      <c r="B272" t="s">
        <v>1903</v>
      </c>
      <c r="C272" t="s">
        <v>1648</v>
      </c>
      <c r="D272" t="s">
        <v>1912</v>
      </c>
      <c r="E272"/>
      <c r="F272" t="s">
        <v>1905</v>
      </c>
      <c r="G272" s="94">
        <v>42625</v>
      </c>
      <c r="H272" t="s">
        <v>150</v>
      </c>
      <c r="I272" s="77">
        <v>5.83</v>
      </c>
      <c r="J272" t="s">
        <v>702</v>
      </c>
      <c r="K272" t="s">
        <v>102</v>
      </c>
      <c r="L272" s="78">
        <v>4.4999999999999998E-2</v>
      </c>
      <c r="M272" s="78">
        <v>8.1100000000000005E-2</v>
      </c>
      <c r="N272" s="77">
        <v>9034.2999999999993</v>
      </c>
      <c r="O272" s="77">
        <v>90.71</v>
      </c>
      <c r="P272" s="77">
        <v>8.1950135300000007</v>
      </c>
      <c r="Q272" s="78">
        <v>2.0000000000000001E-4</v>
      </c>
      <c r="R272" s="78">
        <v>0</v>
      </c>
    </row>
    <row r="273" spans="2:18">
      <c r="B273" t="s">
        <v>1903</v>
      </c>
      <c r="C273" t="s">
        <v>1648</v>
      </c>
      <c r="D273" t="s">
        <v>1913</v>
      </c>
      <c r="E273"/>
      <c r="F273" t="s">
        <v>1905</v>
      </c>
      <c r="G273" s="94">
        <v>42716</v>
      </c>
      <c r="H273" t="s">
        <v>150</v>
      </c>
      <c r="I273" s="77">
        <v>5.83</v>
      </c>
      <c r="J273" t="s">
        <v>702</v>
      </c>
      <c r="K273" t="s">
        <v>102</v>
      </c>
      <c r="L273" s="78">
        <v>4.4999999999999998E-2</v>
      </c>
      <c r="M273" s="78">
        <v>8.1100000000000005E-2</v>
      </c>
      <c r="N273" s="77">
        <v>6834.98</v>
      </c>
      <c r="O273" s="77">
        <v>90.89</v>
      </c>
      <c r="P273" s="77">
        <v>6.212313322</v>
      </c>
      <c r="Q273" s="78">
        <v>1E-4</v>
      </c>
      <c r="R273" s="78">
        <v>0</v>
      </c>
    </row>
    <row r="274" spans="2:18">
      <c r="B274" t="s">
        <v>1903</v>
      </c>
      <c r="C274" t="s">
        <v>1648</v>
      </c>
      <c r="D274" t="s">
        <v>1914</v>
      </c>
      <c r="E274"/>
      <c r="F274" t="s">
        <v>1905</v>
      </c>
      <c r="G274" s="94">
        <v>42803</v>
      </c>
      <c r="H274" t="s">
        <v>150</v>
      </c>
      <c r="I274" s="77">
        <v>5.83</v>
      </c>
      <c r="J274" t="s">
        <v>702</v>
      </c>
      <c r="K274" t="s">
        <v>102</v>
      </c>
      <c r="L274" s="78">
        <v>4.4999999999999998E-2</v>
      </c>
      <c r="M274" s="78">
        <v>8.1100000000000005E-2</v>
      </c>
      <c r="N274" s="77">
        <v>43803.66</v>
      </c>
      <c r="O274" s="77">
        <v>91.44</v>
      </c>
      <c r="P274" s="77">
        <v>40.054066704</v>
      </c>
      <c r="Q274" s="78">
        <v>1E-3</v>
      </c>
      <c r="R274" s="78">
        <v>1E-4</v>
      </c>
    </row>
    <row r="275" spans="2:18">
      <c r="B275" t="s">
        <v>1903</v>
      </c>
      <c r="C275" t="s">
        <v>1648</v>
      </c>
      <c r="D275" t="s">
        <v>1915</v>
      </c>
      <c r="E275"/>
      <c r="F275" t="s">
        <v>1905</v>
      </c>
      <c r="G275" s="94">
        <v>42898</v>
      </c>
      <c r="H275" t="s">
        <v>150</v>
      </c>
      <c r="I275" s="77">
        <v>5.83</v>
      </c>
      <c r="J275" t="s">
        <v>702</v>
      </c>
      <c r="K275" t="s">
        <v>102</v>
      </c>
      <c r="L275" s="78">
        <v>4.4999999999999998E-2</v>
      </c>
      <c r="M275" s="78">
        <v>8.1100000000000005E-2</v>
      </c>
      <c r="N275" s="77">
        <v>8238.35</v>
      </c>
      <c r="O275" s="77">
        <v>90.98</v>
      </c>
      <c r="P275" s="77">
        <v>7.4952508299999998</v>
      </c>
      <c r="Q275" s="78">
        <v>2.0000000000000001E-4</v>
      </c>
      <c r="R275" s="78">
        <v>0</v>
      </c>
    </row>
    <row r="276" spans="2:18">
      <c r="B276" t="s">
        <v>1903</v>
      </c>
      <c r="C276" t="s">
        <v>1648</v>
      </c>
      <c r="D276" t="s">
        <v>1916</v>
      </c>
      <c r="E276"/>
      <c r="F276" t="s">
        <v>1905</v>
      </c>
      <c r="G276" s="94">
        <v>42989</v>
      </c>
      <c r="H276" t="s">
        <v>150</v>
      </c>
      <c r="I276" s="77">
        <v>5.83</v>
      </c>
      <c r="J276" t="s">
        <v>702</v>
      </c>
      <c r="K276" t="s">
        <v>102</v>
      </c>
      <c r="L276" s="78">
        <v>4.4999999999999998E-2</v>
      </c>
      <c r="M276" s="78">
        <v>8.1100000000000005E-2</v>
      </c>
      <c r="N276" s="77">
        <v>10381.35</v>
      </c>
      <c r="O276" s="77">
        <v>91.35</v>
      </c>
      <c r="P276" s="77">
        <v>9.4833632249999997</v>
      </c>
      <c r="Q276" s="78">
        <v>2.0000000000000001E-4</v>
      </c>
      <c r="R276" s="78">
        <v>0</v>
      </c>
    </row>
    <row r="277" spans="2:18">
      <c r="B277" t="s">
        <v>1903</v>
      </c>
      <c r="C277" t="s">
        <v>1648</v>
      </c>
      <c r="D277" t="s">
        <v>1917</v>
      </c>
      <c r="E277"/>
      <c r="F277" t="s">
        <v>1905</v>
      </c>
      <c r="G277" s="94">
        <v>43080</v>
      </c>
      <c r="H277" t="s">
        <v>150</v>
      </c>
      <c r="I277" s="77">
        <v>5.83</v>
      </c>
      <c r="J277" t="s">
        <v>702</v>
      </c>
      <c r="K277" t="s">
        <v>102</v>
      </c>
      <c r="L277" s="78">
        <v>4.4999999999999998E-2</v>
      </c>
      <c r="M277" s="78">
        <v>8.1100000000000005E-2</v>
      </c>
      <c r="N277" s="77">
        <v>3216.5</v>
      </c>
      <c r="O277" s="77">
        <v>90.71</v>
      </c>
      <c r="P277" s="77">
        <v>2.9176871499999999</v>
      </c>
      <c r="Q277" s="78">
        <v>1E-4</v>
      </c>
      <c r="R277" s="78">
        <v>0</v>
      </c>
    </row>
    <row r="278" spans="2:18">
      <c r="B278" t="s">
        <v>1903</v>
      </c>
      <c r="C278" t="s">
        <v>1648</v>
      </c>
      <c r="D278" t="s">
        <v>1918</v>
      </c>
      <c r="E278"/>
      <c r="F278" t="s">
        <v>1905</v>
      </c>
      <c r="G278" s="94">
        <v>43171</v>
      </c>
      <c r="H278" t="s">
        <v>150</v>
      </c>
      <c r="I278" s="77">
        <v>5.73</v>
      </c>
      <c r="J278" t="s">
        <v>702</v>
      </c>
      <c r="K278" t="s">
        <v>102</v>
      </c>
      <c r="L278" s="78">
        <v>4.4999999999999998E-2</v>
      </c>
      <c r="M278" s="78">
        <v>8.1799999999999998E-2</v>
      </c>
      <c r="N278" s="77">
        <v>2403.3200000000002</v>
      </c>
      <c r="O278" s="77">
        <v>91.35</v>
      </c>
      <c r="P278" s="77">
        <v>2.1954328200000002</v>
      </c>
      <c r="Q278" s="78">
        <v>1E-4</v>
      </c>
      <c r="R278" s="78">
        <v>0</v>
      </c>
    </row>
    <row r="279" spans="2:18">
      <c r="B279" t="s">
        <v>1903</v>
      </c>
      <c r="C279" t="s">
        <v>1648</v>
      </c>
      <c r="D279" t="s">
        <v>1919</v>
      </c>
      <c r="E279"/>
      <c r="F279" t="s">
        <v>1905</v>
      </c>
      <c r="G279" s="94">
        <v>43341</v>
      </c>
      <c r="H279" t="s">
        <v>150</v>
      </c>
      <c r="I279" s="77">
        <v>5.87</v>
      </c>
      <c r="J279" t="s">
        <v>702</v>
      </c>
      <c r="K279" t="s">
        <v>102</v>
      </c>
      <c r="L279" s="78">
        <v>4.4999999999999998E-2</v>
      </c>
      <c r="M279" s="78">
        <v>7.85E-2</v>
      </c>
      <c r="N279" s="77">
        <v>6029.36</v>
      </c>
      <c r="O279" s="77">
        <v>91.35</v>
      </c>
      <c r="P279" s="77">
        <v>5.5078203600000002</v>
      </c>
      <c r="Q279" s="78">
        <v>1E-4</v>
      </c>
      <c r="R279" s="78">
        <v>0</v>
      </c>
    </row>
    <row r="280" spans="2:18">
      <c r="B280" t="s">
        <v>1903</v>
      </c>
      <c r="C280" t="s">
        <v>1648</v>
      </c>
      <c r="D280" t="s">
        <v>1920</v>
      </c>
      <c r="E280"/>
      <c r="F280" t="s">
        <v>1905</v>
      </c>
      <c r="G280" s="94">
        <v>43990</v>
      </c>
      <c r="H280" t="s">
        <v>150</v>
      </c>
      <c r="I280" s="77">
        <v>5.83</v>
      </c>
      <c r="J280" t="s">
        <v>702</v>
      </c>
      <c r="K280" t="s">
        <v>102</v>
      </c>
      <c r="L280" s="78">
        <v>4.4999999999999998E-2</v>
      </c>
      <c r="M280" s="78">
        <v>8.1100000000000005E-2</v>
      </c>
      <c r="N280" s="77">
        <v>6218.6</v>
      </c>
      <c r="O280" s="77">
        <v>89.99</v>
      </c>
      <c r="P280" s="77">
        <v>5.5961181399999997</v>
      </c>
      <c r="Q280" s="78">
        <v>1E-4</v>
      </c>
      <c r="R280" s="78">
        <v>0</v>
      </c>
    </row>
    <row r="281" spans="2:18">
      <c r="B281" t="s">
        <v>1903</v>
      </c>
      <c r="C281" t="s">
        <v>1648</v>
      </c>
      <c r="D281" t="s">
        <v>1921</v>
      </c>
      <c r="E281"/>
      <c r="F281" t="s">
        <v>1905</v>
      </c>
      <c r="G281" s="94">
        <v>41893</v>
      </c>
      <c r="H281" t="s">
        <v>150</v>
      </c>
      <c r="I281" s="77">
        <v>5.83</v>
      </c>
      <c r="J281" t="s">
        <v>702</v>
      </c>
      <c r="K281" t="s">
        <v>102</v>
      </c>
      <c r="L281" s="78">
        <v>4.4999999999999998E-2</v>
      </c>
      <c r="M281" s="78">
        <v>8.1100000000000005E-2</v>
      </c>
      <c r="N281" s="77">
        <v>6365.18</v>
      </c>
      <c r="O281" s="77">
        <v>89.9</v>
      </c>
      <c r="P281" s="77">
        <v>5.7222968200000004</v>
      </c>
      <c r="Q281" s="78">
        <v>1E-4</v>
      </c>
      <c r="R281" s="78">
        <v>0</v>
      </c>
    </row>
    <row r="282" spans="2:18">
      <c r="B282" t="s">
        <v>1903</v>
      </c>
      <c r="C282" t="s">
        <v>1648</v>
      </c>
      <c r="D282" t="s">
        <v>1922</v>
      </c>
      <c r="E282"/>
      <c r="F282" t="s">
        <v>1905</v>
      </c>
      <c r="G282" s="94">
        <v>42257</v>
      </c>
      <c r="H282" t="s">
        <v>150</v>
      </c>
      <c r="I282" s="77">
        <v>5.83</v>
      </c>
      <c r="J282" t="s">
        <v>702</v>
      </c>
      <c r="K282" t="s">
        <v>102</v>
      </c>
      <c r="L282" s="78">
        <v>4.4999999999999998E-2</v>
      </c>
      <c r="M282" s="78">
        <v>8.1100000000000005E-2</v>
      </c>
      <c r="N282" s="77">
        <v>11655.02</v>
      </c>
      <c r="O282" s="77">
        <v>90.16</v>
      </c>
      <c r="P282" s="77">
        <v>10.508166032</v>
      </c>
      <c r="Q282" s="78">
        <v>2.9999999999999997E-4</v>
      </c>
      <c r="R282" s="78">
        <v>0</v>
      </c>
    </row>
    <row r="283" spans="2:18">
      <c r="B283" t="s">
        <v>1607</v>
      </c>
      <c r="C283" t="s">
        <v>1608</v>
      </c>
      <c r="D283" t="s">
        <v>1923</v>
      </c>
      <c r="E283"/>
      <c r="F283" t="s">
        <v>210</v>
      </c>
      <c r="G283" s="94"/>
      <c r="H283" t="s">
        <v>211</v>
      </c>
      <c r="I283" s="77">
        <v>0.01</v>
      </c>
      <c r="J283" t="s">
        <v>123</v>
      </c>
      <c r="K283" t="s">
        <v>102</v>
      </c>
      <c r="L283" s="78">
        <v>0</v>
      </c>
      <c r="M283" s="78">
        <v>1E-4</v>
      </c>
      <c r="N283" s="77">
        <v>-768.72</v>
      </c>
      <c r="O283" s="77">
        <v>166.88372100000001</v>
      </c>
      <c r="P283" s="77">
        <v>-1.2828685400712001</v>
      </c>
      <c r="Q283" s="78">
        <v>0</v>
      </c>
      <c r="R283" s="78">
        <v>0</v>
      </c>
    </row>
    <row r="284" spans="2:18">
      <c r="B284" t="s">
        <v>1607</v>
      </c>
      <c r="C284" t="s">
        <v>1608</v>
      </c>
      <c r="D284" t="s">
        <v>1924</v>
      </c>
      <c r="F284" t="s">
        <v>210</v>
      </c>
      <c r="G284" s="94"/>
      <c r="H284" t="s">
        <v>211</v>
      </c>
      <c r="I284" s="77">
        <v>0.01</v>
      </c>
      <c r="J284" t="s">
        <v>123</v>
      </c>
      <c r="K284" t="s">
        <v>102</v>
      </c>
      <c r="L284" s="78">
        <v>0</v>
      </c>
      <c r="M284" s="78">
        <v>1E-4</v>
      </c>
      <c r="N284" s="77">
        <v>-49.17</v>
      </c>
      <c r="O284" s="77">
        <v>100</v>
      </c>
      <c r="P284" s="77">
        <v>-4.9169999999999998E-2</v>
      </c>
      <c r="Q284" s="78">
        <v>0</v>
      </c>
      <c r="R284" s="78">
        <v>0</v>
      </c>
    </row>
    <row r="285" spans="2:18">
      <c r="B285" t="s">
        <v>1607</v>
      </c>
      <c r="C285" t="s">
        <v>1608</v>
      </c>
      <c r="D285" t="s">
        <v>1925</v>
      </c>
      <c r="F285" t="s">
        <v>210</v>
      </c>
      <c r="G285" s="94"/>
      <c r="H285" t="s">
        <v>211</v>
      </c>
      <c r="I285" s="77">
        <v>0.01</v>
      </c>
      <c r="J285" t="s">
        <v>123</v>
      </c>
      <c r="K285" t="s">
        <v>102</v>
      </c>
      <c r="L285" s="78">
        <v>0</v>
      </c>
      <c r="M285" s="78">
        <v>1E-4</v>
      </c>
      <c r="N285" s="77">
        <v>-38.340000000000003</v>
      </c>
      <c r="O285" s="77">
        <v>100</v>
      </c>
      <c r="P285" s="77">
        <v>-3.8339999999999999E-2</v>
      </c>
      <c r="Q285" s="78">
        <v>0</v>
      </c>
      <c r="R285" s="78">
        <v>0</v>
      </c>
    </row>
    <row r="286" spans="2:18">
      <c r="B286" t="s">
        <v>1926</v>
      </c>
      <c r="C286" t="s">
        <v>1648</v>
      </c>
      <c r="D286" t="s">
        <v>1927</v>
      </c>
      <c r="E286"/>
      <c r="F286" t="s">
        <v>210</v>
      </c>
      <c r="G286" s="94">
        <v>43373</v>
      </c>
      <c r="H286" t="s">
        <v>211</v>
      </c>
      <c r="I286" s="77">
        <v>4.24</v>
      </c>
      <c r="J286" t="s">
        <v>944</v>
      </c>
      <c r="K286" t="s">
        <v>113</v>
      </c>
      <c r="L286" s="78">
        <v>3.0300000000000001E-2</v>
      </c>
      <c r="M286" s="78">
        <v>8.0299999999999996E-2</v>
      </c>
      <c r="N286" s="77">
        <v>114446.05</v>
      </c>
      <c r="O286" s="77">
        <v>81.900000000000006</v>
      </c>
      <c r="P286" s="77">
        <v>437.884584051915</v>
      </c>
      <c r="Q286" s="78">
        <v>1.04E-2</v>
      </c>
      <c r="R286" s="78">
        <v>1.5E-3</v>
      </c>
    </row>
    <row r="287" spans="2:18">
      <c r="B287" t="s">
        <v>1928</v>
      </c>
      <c r="C287" t="s">
        <v>1648</v>
      </c>
      <c r="D287" t="s">
        <v>1929</v>
      </c>
      <c r="E287"/>
      <c r="F287" t="s">
        <v>210</v>
      </c>
      <c r="G287" s="94">
        <v>43550</v>
      </c>
      <c r="H287" t="s">
        <v>211</v>
      </c>
      <c r="I287" s="77">
        <v>2.12</v>
      </c>
      <c r="J287" t="s">
        <v>944</v>
      </c>
      <c r="K287" t="s">
        <v>106</v>
      </c>
      <c r="L287" s="78">
        <v>8.2500000000000004E-2</v>
      </c>
      <c r="M287" s="78">
        <v>8.5000000000000006E-2</v>
      </c>
      <c r="N287" s="77">
        <v>66547.02</v>
      </c>
      <c r="O287" s="77">
        <v>102.51</v>
      </c>
      <c r="P287" s="77">
        <v>251.85845694578401</v>
      </c>
      <c r="Q287" s="78">
        <v>6.0000000000000001E-3</v>
      </c>
      <c r="R287" s="78">
        <v>8.0000000000000004E-4</v>
      </c>
    </row>
    <row r="288" spans="2:18">
      <c r="B288" t="s">
        <v>1930</v>
      </c>
      <c r="C288" t="s">
        <v>1648</v>
      </c>
      <c r="D288" t="s">
        <v>1931</v>
      </c>
      <c r="E288"/>
      <c r="F288" t="s">
        <v>210</v>
      </c>
      <c r="G288" s="94">
        <v>41534</v>
      </c>
      <c r="H288" t="s">
        <v>211</v>
      </c>
      <c r="I288" s="77">
        <v>5.55</v>
      </c>
      <c r="J288" t="s">
        <v>112</v>
      </c>
      <c r="K288" t="s">
        <v>102</v>
      </c>
      <c r="L288" s="78">
        <v>3.9800000000000002E-2</v>
      </c>
      <c r="M288" s="78">
        <v>3.2099999999999997E-2</v>
      </c>
      <c r="N288" s="77">
        <v>508337.9</v>
      </c>
      <c r="O288" s="77">
        <v>116.24</v>
      </c>
      <c r="P288" s="77">
        <v>590.89197495999997</v>
      </c>
      <c r="Q288" s="78">
        <v>1.41E-2</v>
      </c>
      <c r="R288" s="78">
        <v>2E-3</v>
      </c>
    </row>
    <row r="289" spans="2:18">
      <c r="B289" t="s">
        <v>1932</v>
      </c>
      <c r="C289" t="s">
        <v>1648</v>
      </c>
      <c r="D289" t="s">
        <v>1933</v>
      </c>
      <c r="E289"/>
      <c r="F289" t="s">
        <v>210</v>
      </c>
      <c r="G289" s="94">
        <v>44553</v>
      </c>
      <c r="H289" t="s">
        <v>211</v>
      </c>
      <c r="I289" s="77">
        <v>2.6</v>
      </c>
      <c r="J289" t="s">
        <v>1121</v>
      </c>
      <c r="K289" t="s">
        <v>110</v>
      </c>
      <c r="L289" s="78">
        <v>6.1100000000000002E-2</v>
      </c>
      <c r="M289" s="78">
        <v>6.93E-2</v>
      </c>
      <c r="N289" s="77">
        <v>64519.35</v>
      </c>
      <c r="O289" s="77">
        <v>100.13</v>
      </c>
      <c r="P289" s="77">
        <v>260.570648340177</v>
      </c>
      <c r="Q289" s="78">
        <v>6.1999999999999998E-3</v>
      </c>
      <c r="R289" s="78">
        <v>8.9999999999999998E-4</v>
      </c>
    </row>
    <row r="290" spans="2:18">
      <c r="B290" t="s">
        <v>1932</v>
      </c>
      <c r="C290" t="s">
        <v>1648</v>
      </c>
      <c r="D290" t="s">
        <v>1934</v>
      </c>
      <c r="E290"/>
      <c r="F290" t="s">
        <v>210</v>
      </c>
      <c r="G290" s="94">
        <v>44585</v>
      </c>
      <c r="H290" t="s">
        <v>211</v>
      </c>
      <c r="I290" s="77">
        <v>2.6</v>
      </c>
      <c r="J290" t="s">
        <v>1121</v>
      </c>
      <c r="K290" t="s">
        <v>110</v>
      </c>
      <c r="L290" s="78">
        <v>6.1100000000000002E-2</v>
      </c>
      <c r="M290" s="78">
        <v>6.9599999999999995E-2</v>
      </c>
      <c r="N290" s="77">
        <v>6754.09</v>
      </c>
      <c r="O290" s="77">
        <v>100.13</v>
      </c>
      <c r="P290" s="77">
        <v>27.2773611365878</v>
      </c>
      <c r="Q290" s="78">
        <v>5.9999999999999995E-4</v>
      </c>
      <c r="R290" s="78">
        <v>1E-4</v>
      </c>
    </row>
    <row r="291" spans="2:18">
      <c r="B291" t="s">
        <v>1932</v>
      </c>
      <c r="C291" t="s">
        <v>1648</v>
      </c>
      <c r="D291" t="s">
        <v>1935</v>
      </c>
      <c r="E291"/>
      <c r="F291" t="s">
        <v>210</v>
      </c>
      <c r="G291" s="94">
        <v>44553</v>
      </c>
      <c r="H291" t="s">
        <v>211</v>
      </c>
      <c r="I291" s="77">
        <v>2.6</v>
      </c>
      <c r="J291" t="s">
        <v>1121</v>
      </c>
      <c r="K291" t="s">
        <v>110</v>
      </c>
      <c r="L291" s="78">
        <v>6.1100000000000002E-2</v>
      </c>
      <c r="M291" s="78">
        <v>6.9599999999999995E-2</v>
      </c>
      <c r="N291" s="77">
        <v>853.15</v>
      </c>
      <c r="O291" s="77">
        <v>100.12</v>
      </c>
      <c r="P291" s="77">
        <v>3.4452245242520001</v>
      </c>
      <c r="Q291" s="78">
        <v>1E-4</v>
      </c>
      <c r="R291" s="78">
        <v>0</v>
      </c>
    </row>
    <row r="292" spans="2:18">
      <c r="B292" t="s">
        <v>1932</v>
      </c>
      <c r="C292" t="s">
        <v>1648</v>
      </c>
      <c r="D292" t="s">
        <v>1936</v>
      </c>
      <c r="E292"/>
      <c r="F292" t="s">
        <v>210</v>
      </c>
      <c r="G292" s="94">
        <v>44671</v>
      </c>
      <c r="H292" t="s">
        <v>211</v>
      </c>
      <c r="I292" s="77">
        <v>2.6</v>
      </c>
      <c r="J292" t="s">
        <v>1121</v>
      </c>
      <c r="K292" t="s">
        <v>110</v>
      </c>
      <c r="L292" s="78">
        <v>6.1100000000000002E-2</v>
      </c>
      <c r="M292" s="78">
        <v>6.9599999999999995E-2</v>
      </c>
      <c r="N292" s="77">
        <v>533.22</v>
      </c>
      <c r="O292" s="77">
        <v>100.13</v>
      </c>
      <c r="P292" s="77">
        <v>2.1534854444124001</v>
      </c>
      <c r="Q292" s="78">
        <v>1E-4</v>
      </c>
      <c r="R292" s="78">
        <v>0</v>
      </c>
    </row>
    <row r="293" spans="2:18">
      <c r="B293" t="s">
        <v>1932</v>
      </c>
      <c r="C293" t="s">
        <v>1648</v>
      </c>
      <c r="D293" t="s">
        <v>1937</v>
      </c>
      <c r="E293"/>
      <c r="F293" t="s">
        <v>210</v>
      </c>
      <c r="G293" s="94">
        <v>44742</v>
      </c>
      <c r="H293" t="s">
        <v>211</v>
      </c>
      <c r="I293" s="77">
        <v>2.6</v>
      </c>
      <c r="J293" t="s">
        <v>1121</v>
      </c>
      <c r="K293" t="s">
        <v>110</v>
      </c>
      <c r="L293" s="78">
        <v>6.1100000000000002E-2</v>
      </c>
      <c r="M293" s="78">
        <v>6.9599999999999995E-2</v>
      </c>
      <c r="N293" s="77">
        <v>3199.31</v>
      </c>
      <c r="O293" s="77">
        <v>100.13</v>
      </c>
      <c r="P293" s="77">
        <v>12.9208722800402</v>
      </c>
      <c r="Q293" s="78">
        <v>2.9999999999999997E-4</v>
      </c>
      <c r="R293" s="78">
        <v>0</v>
      </c>
    </row>
    <row r="294" spans="2:18">
      <c r="B294" t="s">
        <v>1938</v>
      </c>
      <c r="C294" t="s">
        <v>1648</v>
      </c>
      <c r="D294" t="s">
        <v>1939</v>
      </c>
      <c r="E294"/>
      <c r="F294" t="s">
        <v>210</v>
      </c>
      <c r="G294" s="94">
        <v>44871</v>
      </c>
      <c r="H294" t="s">
        <v>211</v>
      </c>
      <c r="I294" s="77">
        <v>5.19</v>
      </c>
      <c r="J294" t="s">
        <v>353</v>
      </c>
      <c r="K294" t="s">
        <v>102</v>
      </c>
      <c r="L294" s="78">
        <v>0.05</v>
      </c>
      <c r="M294" s="78">
        <v>6.3700000000000007E-2</v>
      </c>
      <c r="N294" s="77">
        <v>132335.46</v>
      </c>
      <c r="O294" s="77">
        <v>96.85</v>
      </c>
      <c r="P294" s="77">
        <v>128.16689301</v>
      </c>
      <c r="Q294" s="78">
        <v>3.0000000000000001E-3</v>
      </c>
      <c r="R294" s="78">
        <v>4.0000000000000002E-4</v>
      </c>
    </row>
    <row r="295" spans="2:18">
      <c r="B295" t="s">
        <v>1938</v>
      </c>
      <c r="C295" t="s">
        <v>1648</v>
      </c>
      <c r="D295" t="s">
        <v>1940</v>
      </c>
      <c r="E295"/>
      <c r="F295" t="s">
        <v>210</v>
      </c>
      <c r="G295" s="94">
        <v>44969</v>
      </c>
      <c r="H295" t="s">
        <v>211</v>
      </c>
      <c r="I295" s="77">
        <v>5.19</v>
      </c>
      <c r="J295" t="s">
        <v>353</v>
      </c>
      <c r="K295" t="s">
        <v>102</v>
      </c>
      <c r="L295" s="78">
        <v>0.05</v>
      </c>
      <c r="M295" s="78">
        <v>6.0999999999999999E-2</v>
      </c>
      <c r="N295" s="77">
        <v>93464.55</v>
      </c>
      <c r="O295" s="77">
        <v>97.62</v>
      </c>
      <c r="P295" s="77">
        <v>91.240093709999996</v>
      </c>
      <c r="Q295" s="78">
        <v>2.2000000000000001E-3</v>
      </c>
      <c r="R295" s="78">
        <v>2.9999999999999997E-4</v>
      </c>
    </row>
    <row r="296" spans="2:18">
      <c r="B296" t="s">
        <v>1938</v>
      </c>
      <c r="C296" t="s">
        <v>1648</v>
      </c>
      <c r="D296" t="s">
        <v>1941</v>
      </c>
      <c r="E296"/>
      <c r="F296" t="s">
        <v>210</v>
      </c>
      <c r="G296" s="94">
        <v>45018</v>
      </c>
      <c r="H296" t="s">
        <v>211</v>
      </c>
      <c r="I296" s="77">
        <v>5.19</v>
      </c>
      <c r="J296" t="s">
        <v>353</v>
      </c>
      <c r="K296" t="s">
        <v>102</v>
      </c>
      <c r="L296" s="78">
        <v>0.05</v>
      </c>
      <c r="M296" s="78">
        <v>4.2599999999999999E-2</v>
      </c>
      <c r="N296" s="77">
        <v>44654.59</v>
      </c>
      <c r="O296" s="77">
        <v>106.07</v>
      </c>
      <c r="P296" s="77">
        <v>47.365123613000002</v>
      </c>
      <c r="Q296" s="78">
        <v>1.1000000000000001E-3</v>
      </c>
      <c r="R296" s="78">
        <v>2.0000000000000001E-4</v>
      </c>
    </row>
    <row r="297" spans="2:18">
      <c r="B297" s="79" t="s">
        <v>1942</v>
      </c>
      <c r="G297" s="96"/>
      <c r="I297" s="81">
        <v>0</v>
      </c>
      <c r="M297" s="80">
        <v>0</v>
      </c>
      <c r="N297" s="81">
        <v>0</v>
      </c>
      <c r="P297" s="81">
        <v>0</v>
      </c>
      <c r="Q297" s="80">
        <v>0</v>
      </c>
      <c r="R297" s="80">
        <v>0</v>
      </c>
    </row>
    <row r="298" spans="2:18">
      <c r="B298" t="s">
        <v>210</v>
      </c>
      <c r="D298" t="s">
        <v>210</v>
      </c>
      <c r="F298" t="s">
        <v>210</v>
      </c>
      <c r="G298" s="96"/>
      <c r="I298" s="77">
        <v>0</v>
      </c>
      <c r="J298" t="s">
        <v>210</v>
      </c>
      <c r="K298" t="s">
        <v>210</v>
      </c>
      <c r="L298" s="78">
        <v>0</v>
      </c>
      <c r="M298" s="78">
        <v>0</v>
      </c>
      <c r="N298" s="77">
        <v>0</v>
      </c>
      <c r="O298" s="77">
        <v>0</v>
      </c>
      <c r="P298" s="77">
        <v>0</v>
      </c>
      <c r="Q298" s="78">
        <v>0</v>
      </c>
      <c r="R298" s="78">
        <v>0</v>
      </c>
    </row>
    <row r="299" spans="2:18">
      <c r="B299" s="79" t="s">
        <v>1943</v>
      </c>
      <c r="G299" s="96"/>
      <c r="I299" s="81">
        <v>0</v>
      </c>
      <c r="M299" s="80">
        <v>0</v>
      </c>
      <c r="N299" s="81">
        <v>0</v>
      </c>
      <c r="P299" s="81">
        <v>0</v>
      </c>
      <c r="Q299" s="80">
        <v>0</v>
      </c>
      <c r="R299" s="80">
        <v>0</v>
      </c>
    </row>
    <row r="300" spans="2:18">
      <c r="B300" s="79" t="s">
        <v>1944</v>
      </c>
      <c r="G300" s="96"/>
      <c r="I300" s="81">
        <v>0</v>
      </c>
      <c r="M300" s="80">
        <v>0</v>
      </c>
      <c r="N300" s="81">
        <v>0</v>
      </c>
      <c r="P300" s="81">
        <v>0</v>
      </c>
      <c r="Q300" s="80">
        <v>0</v>
      </c>
      <c r="R300" s="80">
        <v>0</v>
      </c>
    </row>
    <row r="301" spans="2:18">
      <c r="B301" t="s">
        <v>210</v>
      </c>
      <c r="D301" t="s">
        <v>210</v>
      </c>
      <c r="F301" t="s">
        <v>210</v>
      </c>
      <c r="G301" s="96"/>
      <c r="I301" s="77">
        <v>0</v>
      </c>
      <c r="J301" t="s">
        <v>210</v>
      </c>
      <c r="K301" t="s">
        <v>210</v>
      </c>
      <c r="L301" s="78">
        <v>0</v>
      </c>
      <c r="M301" s="78">
        <v>0</v>
      </c>
      <c r="N301" s="77">
        <v>0</v>
      </c>
      <c r="O301" s="77">
        <v>0</v>
      </c>
      <c r="P301" s="77">
        <v>0</v>
      </c>
      <c r="Q301" s="78">
        <v>0</v>
      </c>
      <c r="R301" s="78">
        <v>0</v>
      </c>
    </row>
    <row r="302" spans="2:18">
      <c r="B302" s="79" t="s">
        <v>1945</v>
      </c>
      <c r="G302" s="96"/>
      <c r="I302" s="81">
        <v>0</v>
      </c>
      <c r="M302" s="80">
        <v>0</v>
      </c>
      <c r="N302" s="81">
        <v>0</v>
      </c>
      <c r="P302" s="81">
        <v>0</v>
      </c>
      <c r="Q302" s="80">
        <v>0</v>
      </c>
      <c r="R302" s="80">
        <v>0</v>
      </c>
    </row>
    <row r="303" spans="2:18">
      <c r="B303" t="s">
        <v>210</v>
      </c>
      <c r="D303" t="s">
        <v>210</v>
      </c>
      <c r="F303" t="s">
        <v>210</v>
      </c>
      <c r="G303" s="96"/>
      <c r="I303" s="77">
        <v>0</v>
      </c>
      <c r="J303" t="s">
        <v>210</v>
      </c>
      <c r="K303" t="s">
        <v>210</v>
      </c>
      <c r="L303" s="78">
        <v>0</v>
      </c>
      <c r="M303" s="78">
        <v>0</v>
      </c>
      <c r="N303" s="77">
        <v>0</v>
      </c>
      <c r="O303" s="77">
        <v>0</v>
      </c>
      <c r="P303" s="77">
        <v>0</v>
      </c>
      <c r="Q303" s="78">
        <v>0</v>
      </c>
      <c r="R303" s="78">
        <v>0</v>
      </c>
    </row>
    <row r="304" spans="2:18">
      <c r="B304" s="79" t="s">
        <v>1946</v>
      </c>
      <c r="G304" s="96"/>
      <c r="I304" s="81">
        <v>0</v>
      </c>
      <c r="M304" s="80">
        <v>0</v>
      </c>
      <c r="N304" s="81">
        <v>0</v>
      </c>
      <c r="P304" s="81">
        <v>0</v>
      </c>
      <c r="Q304" s="80">
        <v>0</v>
      </c>
      <c r="R304" s="80">
        <v>0</v>
      </c>
    </row>
    <row r="305" spans="2:18">
      <c r="B305" t="s">
        <v>210</v>
      </c>
      <c r="D305" t="s">
        <v>210</v>
      </c>
      <c r="F305" t="s">
        <v>210</v>
      </c>
      <c r="G305" s="96"/>
      <c r="I305" s="77">
        <v>0</v>
      </c>
      <c r="J305" t="s">
        <v>210</v>
      </c>
      <c r="K305" t="s">
        <v>210</v>
      </c>
      <c r="L305" s="78">
        <v>0</v>
      </c>
      <c r="M305" s="78">
        <v>0</v>
      </c>
      <c r="N305" s="77">
        <v>0</v>
      </c>
      <c r="O305" s="77">
        <v>0</v>
      </c>
      <c r="P305" s="77">
        <v>0</v>
      </c>
      <c r="Q305" s="78">
        <v>0</v>
      </c>
      <c r="R305" s="78">
        <v>0</v>
      </c>
    </row>
    <row r="306" spans="2:18">
      <c r="B306" s="79" t="s">
        <v>1947</v>
      </c>
      <c r="G306" s="96"/>
      <c r="I306" s="81">
        <v>0</v>
      </c>
      <c r="M306" s="80">
        <v>0</v>
      </c>
      <c r="N306" s="81">
        <v>0</v>
      </c>
      <c r="P306" s="81">
        <v>0</v>
      </c>
      <c r="Q306" s="80">
        <v>0</v>
      </c>
      <c r="R306" s="80">
        <v>0</v>
      </c>
    </row>
    <row r="307" spans="2:18">
      <c r="B307" t="s">
        <v>210</v>
      </c>
      <c r="D307" t="s">
        <v>210</v>
      </c>
      <c r="F307" t="s">
        <v>210</v>
      </c>
      <c r="G307" s="96"/>
      <c r="I307" s="77">
        <v>0</v>
      </c>
      <c r="J307" t="s">
        <v>210</v>
      </c>
      <c r="K307" t="s">
        <v>210</v>
      </c>
      <c r="L307" s="78">
        <v>0</v>
      </c>
      <c r="M307" s="78">
        <v>0</v>
      </c>
      <c r="N307" s="77">
        <v>0</v>
      </c>
      <c r="O307" s="77">
        <v>0</v>
      </c>
      <c r="P307" s="77">
        <v>0</v>
      </c>
      <c r="Q307" s="78">
        <v>0</v>
      </c>
      <c r="R307" s="78">
        <v>0</v>
      </c>
    </row>
    <row r="308" spans="2:18">
      <c r="B308" s="79" t="s">
        <v>224</v>
      </c>
      <c r="G308" s="96"/>
      <c r="I308" s="81">
        <v>2.25</v>
      </c>
      <c r="M308" s="80">
        <v>6.6000000000000003E-2</v>
      </c>
      <c r="N308" s="81">
        <v>5569467.71</v>
      </c>
      <c r="P308" s="81">
        <v>14447.396966648512</v>
      </c>
      <c r="Q308" s="80">
        <v>0.34379999999999999</v>
      </c>
      <c r="R308" s="80">
        <v>4.82E-2</v>
      </c>
    </row>
    <row r="309" spans="2:18">
      <c r="B309" s="79" t="s">
        <v>1948</v>
      </c>
      <c r="G309" s="96"/>
      <c r="I309" s="81">
        <v>0</v>
      </c>
      <c r="M309" s="80">
        <v>0</v>
      </c>
      <c r="N309" s="81">
        <v>0</v>
      </c>
      <c r="P309" s="81">
        <v>0</v>
      </c>
      <c r="Q309" s="80">
        <v>0</v>
      </c>
      <c r="R309" s="80">
        <v>0</v>
      </c>
    </row>
    <row r="310" spans="2:18">
      <c r="B310" t="s">
        <v>210</v>
      </c>
      <c r="D310" t="s">
        <v>210</v>
      </c>
      <c r="F310" t="s">
        <v>210</v>
      </c>
      <c r="G310" s="96"/>
      <c r="I310" s="77">
        <v>0</v>
      </c>
      <c r="J310" t="s">
        <v>210</v>
      </c>
      <c r="K310" t="s">
        <v>210</v>
      </c>
      <c r="L310" s="78">
        <v>0</v>
      </c>
      <c r="M310" s="78">
        <v>0</v>
      </c>
      <c r="N310" s="77">
        <v>0</v>
      </c>
      <c r="O310" s="77">
        <v>0</v>
      </c>
      <c r="P310" s="77">
        <v>0</v>
      </c>
      <c r="Q310" s="78">
        <v>0</v>
      </c>
      <c r="R310" s="78">
        <v>0</v>
      </c>
    </row>
    <row r="311" spans="2:18">
      <c r="B311" s="79" t="s">
        <v>1645</v>
      </c>
      <c r="G311" s="96"/>
      <c r="I311" s="81">
        <v>0</v>
      </c>
      <c r="M311" s="80">
        <v>0</v>
      </c>
      <c r="N311" s="81">
        <v>0</v>
      </c>
      <c r="P311" s="81">
        <v>0</v>
      </c>
      <c r="Q311" s="80">
        <v>0</v>
      </c>
      <c r="R311" s="80">
        <v>0</v>
      </c>
    </row>
    <row r="312" spans="2:18">
      <c r="B312" t="s">
        <v>210</v>
      </c>
      <c r="D312" t="s">
        <v>210</v>
      </c>
      <c r="F312" t="s">
        <v>210</v>
      </c>
      <c r="G312" s="96"/>
      <c r="I312" s="77">
        <v>0</v>
      </c>
      <c r="J312" t="s">
        <v>210</v>
      </c>
      <c r="K312" t="s">
        <v>210</v>
      </c>
      <c r="L312" s="78">
        <v>0</v>
      </c>
      <c r="M312" s="78">
        <v>0</v>
      </c>
      <c r="N312" s="77">
        <v>0</v>
      </c>
      <c r="O312" s="77">
        <v>0</v>
      </c>
      <c r="P312" s="77">
        <v>0</v>
      </c>
      <c r="Q312" s="78">
        <v>0</v>
      </c>
      <c r="R312" s="78">
        <v>0</v>
      </c>
    </row>
    <row r="313" spans="2:18">
      <c r="B313" s="79" t="s">
        <v>1646</v>
      </c>
      <c r="G313" s="96"/>
      <c r="I313" s="81">
        <v>2.25</v>
      </c>
      <c r="M313" s="80">
        <v>6.6000000000000003E-2</v>
      </c>
      <c r="N313" s="81">
        <v>5569467.71</v>
      </c>
      <c r="P313" s="81">
        <v>14447.396966648512</v>
      </c>
      <c r="Q313" s="80">
        <v>0.34379999999999999</v>
      </c>
      <c r="R313" s="80">
        <v>4.82E-2</v>
      </c>
    </row>
    <row r="314" spans="2:18">
      <c r="B314" s="26" t="s">
        <v>2137</v>
      </c>
      <c r="C314" t="s">
        <v>1608</v>
      </c>
      <c r="D314" t="s">
        <v>1949</v>
      </c>
      <c r="E314"/>
      <c r="F314" t="s">
        <v>506</v>
      </c>
      <c r="G314" s="94">
        <v>43186</v>
      </c>
      <c r="H314" t="s">
        <v>206</v>
      </c>
      <c r="I314" s="77">
        <v>3.57</v>
      </c>
      <c r="J314" t="s">
        <v>702</v>
      </c>
      <c r="K314" t="s">
        <v>106</v>
      </c>
      <c r="L314" s="78">
        <v>4.8000000000000001E-2</v>
      </c>
      <c r="M314" s="78">
        <v>5.8700000000000002E-2</v>
      </c>
      <c r="N314" s="77">
        <v>176327.92</v>
      </c>
      <c r="O314" s="77">
        <v>97.92</v>
      </c>
      <c r="P314" s="77">
        <v>637.46182488268801</v>
      </c>
      <c r="Q314" s="78">
        <v>1.52E-2</v>
      </c>
      <c r="R314" s="78">
        <v>2.0999999999999999E-3</v>
      </c>
    </row>
    <row r="315" spans="2:18">
      <c r="B315" s="26" t="s">
        <v>2137</v>
      </c>
      <c r="C315" t="s">
        <v>1608</v>
      </c>
      <c r="D315" t="s">
        <v>1950</v>
      </c>
      <c r="E315"/>
      <c r="F315" t="s">
        <v>506</v>
      </c>
      <c r="G315" s="94">
        <v>43552</v>
      </c>
      <c r="H315" t="s">
        <v>206</v>
      </c>
      <c r="I315" s="77">
        <v>3.56</v>
      </c>
      <c r="J315" t="s">
        <v>702</v>
      </c>
      <c r="K315" t="s">
        <v>106</v>
      </c>
      <c r="L315" s="78">
        <v>4.5999999999999999E-2</v>
      </c>
      <c r="M315" s="78">
        <v>6.3299999999999995E-2</v>
      </c>
      <c r="N315" s="77">
        <v>87939.53</v>
      </c>
      <c r="O315" s="77">
        <v>95.7</v>
      </c>
      <c r="P315" s="77">
        <v>310.71181673531999</v>
      </c>
      <c r="Q315" s="78">
        <v>7.4000000000000003E-3</v>
      </c>
      <c r="R315" s="78">
        <v>1E-3</v>
      </c>
    </row>
    <row r="316" spans="2:18">
      <c r="B316" s="26" t="s">
        <v>2137</v>
      </c>
      <c r="C316" t="s">
        <v>1608</v>
      </c>
      <c r="D316" t="s">
        <v>1951</v>
      </c>
      <c r="E316"/>
      <c r="F316" t="s">
        <v>506</v>
      </c>
      <c r="G316" s="94">
        <v>43942</v>
      </c>
      <c r="H316" t="s">
        <v>206</v>
      </c>
      <c r="I316" s="77">
        <v>3.47</v>
      </c>
      <c r="J316" t="s">
        <v>702</v>
      </c>
      <c r="K316" t="s">
        <v>106</v>
      </c>
      <c r="L316" s="78">
        <v>5.4399999999999997E-2</v>
      </c>
      <c r="M316" s="78">
        <v>7.5700000000000003E-2</v>
      </c>
      <c r="N316" s="77">
        <v>89361.65</v>
      </c>
      <c r="O316" s="77">
        <v>94.89</v>
      </c>
      <c r="P316" s="77">
        <v>313.06413567701998</v>
      </c>
      <c r="Q316" s="78">
        <v>7.4000000000000003E-3</v>
      </c>
      <c r="R316" s="78">
        <v>1E-3</v>
      </c>
    </row>
    <row r="317" spans="2:18">
      <c r="B317" t="s">
        <v>1952</v>
      </c>
      <c r="C317" t="s">
        <v>1648</v>
      </c>
      <c r="D317" t="s">
        <v>1953</v>
      </c>
      <c r="E317"/>
      <c r="F317" t="s">
        <v>1686</v>
      </c>
      <c r="G317" s="94">
        <v>44004</v>
      </c>
      <c r="H317" t="s">
        <v>1394</v>
      </c>
      <c r="I317" s="77">
        <v>1.83</v>
      </c>
      <c r="J317" t="s">
        <v>1121</v>
      </c>
      <c r="K317" t="s">
        <v>120</v>
      </c>
      <c r="L317" s="78">
        <v>7.1999999999999995E-2</v>
      </c>
      <c r="M317" s="78">
        <v>7.8700000000000006E-2</v>
      </c>
      <c r="N317" s="77">
        <v>268237.56</v>
      </c>
      <c r="O317" s="77">
        <v>101.9</v>
      </c>
      <c r="P317" s="77">
        <v>669.28581271490395</v>
      </c>
      <c r="Q317" s="78">
        <v>1.5900000000000001E-2</v>
      </c>
      <c r="R317" s="78">
        <v>2.2000000000000001E-3</v>
      </c>
    </row>
    <row r="318" spans="2:18">
      <c r="B318" t="s">
        <v>1952</v>
      </c>
      <c r="C318" t="s">
        <v>1648</v>
      </c>
      <c r="D318" t="s">
        <v>1954</v>
      </c>
      <c r="E318"/>
      <c r="F318" t="s">
        <v>1686</v>
      </c>
      <c r="G318" s="94">
        <v>44004</v>
      </c>
      <c r="H318" t="s">
        <v>1394</v>
      </c>
      <c r="I318" s="77">
        <v>1.83</v>
      </c>
      <c r="J318" t="s">
        <v>1121</v>
      </c>
      <c r="K318" t="s">
        <v>120</v>
      </c>
      <c r="L318" s="78">
        <v>7.1999999999999995E-2</v>
      </c>
      <c r="M318" s="78">
        <v>0.08</v>
      </c>
      <c r="N318" s="77">
        <v>30897.53</v>
      </c>
      <c r="O318" s="77">
        <v>101.67</v>
      </c>
      <c r="P318" s="77">
        <v>76.919142013698604</v>
      </c>
      <c r="Q318" s="78">
        <v>1.8E-3</v>
      </c>
      <c r="R318" s="78">
        <v>2.9999999999999997E-4</v>
      </c>
    </row>
    <row r="319" spans="2:18">
      <c r="B319" t="s">
        <v>1952</v>
      </c>
      <c r="C319" t="s">
        <v>1648</v>
      </c>
      <c r="D319" t="s">
        <v>1955</v>
      </c>
      <c r="E319"/>
      <c r="F319" t="s">
        <v>1686</v>
      </c>
      <c r="G319" s="94">
        <v>44627</v>
      </c>
      <c r="H319" t="s">
        <v>1394</v>
      </c>
      <c r="I319" s="77">
        <v>1.82</v>
      </c>
      <c r="J319" t="s">
        <v>1121</v>
      </c>
      <c r="K319" t="s">
        <v>120</v>
      </c>
      <c r="L319" s="78">
        <v>7.1999999999999995E-2</v>
      </c>
      <c r="M319" s="78">
        <v>8.0600000000000005E-2</v>
      </c>
      <c r="N319" s="77">
        <v>31459.05</v>
      </c>
      <c r="O319" s="77">
        <v>101.56</v>
      </c>
      <c r="P319" s="77">
        <v>78.232307655347995</v>
      </c>
      <c r="Q319" s="78">
        <v>1.9E-3</v>
      </c>
      <c r="R319" s="78">
        <v>2.9999999999999997E-4</v>
      </c>
    </row>
    <row r="320" spans="2:18">
      <c r="B320" t="s">
        <v>1952</v>
      </c>
      <c r="C320" t="s">
        <v>1648</v>
      </c>
      <c r="D320" t="s">
        <v>1956</v>
      </c>
      <c r="E320"/>
      <c r="F320" t="s">
        <v>1686</v>
      </c>
      <c r="G320" s="94">
        <v>44658</v>
      </c>
      <c r="H320" t="s">
        <v>1394</v>
      </c>
      <c r="I320" s="77">
        <v>1.82</v>
      </c>
      <c r="J320" t="s">
        <v>1121</v>
      </c>
      <c r="K320" t="s">
        <v>120</v>
      </c>
      <c r="L320" s="78">
        <v>7.1999999999999995E-2</v>
      </c>
      <c r="M320" s="78">
        <v>8.0600000000000005E-2</v>
      </c>
      <c r="N320" s="77">
        <v>4663.33</v>
      </c>
      <c r="O320" s="77">
        <v>101.56</v>
      </c>
      <c r="P320" s="77">
        <v>11.596760463472799</v>
      </c>
      <c r="Q320" s="78">
        <v>2.9999999999999997E-4</v>
      </c>
      <c r="R320" s="78">
        <v>0</v>
      </c>
    </row>
    <row r="321" spans="2:18">
      <c r="B321" t="s">
        <v>1952</v>
      </c>
      <c r="C321" t="s">
        <v>1648</v>
      </c>
      <c r="D321" t="s">
        <v>1957</v>
      </c>
      <c r="E321"/>
      <c r="F321" t="s">
        <v>1686</v>
      </c>
      <c r="G321" s="94">
        <v>44741</v>
      </c>
      <c r="H321" t="s">
        <v>1394</v>
      </c>
      <c r="I321" s="77">
        <v>1.82</v>
      </c>
      <c r="J321" t="s">
        <v>1121</v>
      </c>
      <c r="K321" t="s">
        <v>120</v>
      </c>
      <c r="L321" s="78">
        <v>7.1999999999999995E-2</v>
      </c>
      <c r="M321" s="78">
        <v>8.0600000000000005E-2</v>
      </c>
      <c r="N321" s="77">
        <v>41698.910000000003</v>
      </c>
      <c r="O321" s="77">
        <v>101.56000000000039</v>
      </c>
      <c r="P321" s="77">
        <v>103.696772662006</v>
      </c>
      <c r="Q321" s="78">
        <v>2.5000000000000001E-3</v>
      </c>
      <c r="R321" s="78">
        <v>2.9999999999999997E-4</v>
      </c>
    </row>
    <row r="322" spans="2:18">
      <c r="B322" t="s">
        <v>1952</v>
      </c>
      <c r="C322" t="s">
        <v>1648</v>
      </c>
      <c r="D322" t="s">
        <v>1958</v>
      </c>
      <c r="E322"/>
      <c r="F322" t="s">
        <v>1686</v>
      </c>
      <c r="G322" s="94">
        <v>44833</v>
      </c>
      <c r="H322" t="s">
        <v>1394</v>
      </c>
      <c r="I322" s="77">
        <v>1.82</v>
      </c>
      <c r="J322" t="s">
        <v>1121</v>
      </c>
      <c r="K322" t="s">
        <v>120</v>
      </c>
      <c r="L322" s="78">
        <v>7.1999999999999995E-2</v>
      </c>
      <c r="M322" s="78">
        <v>8.0600000000000005E-2</v>
      </c>
      <c r="N322" s="77">
        <v>30922.79</v>
      </c>
      <c r="O322" s="77">
        <v>101.56</v>
      </c>
      <c r="P322" s="77">
        <v>76.898737274066406</v>
      </c>
      <c r="Q322" s="78">
        <v>1.8E-3</v>
      </c>
      <c r="R322" s="78">
        <v>2.9999999999999997E-4</v>
      </c>
    </row>
    <row r="323" spans="2:18">
      <c r="B323" t="s">
        <v>1952</v>
      </c>
      <c r="C323" t="s">
        <v>1648</v>
      </c>
      <c r="D323" t="s">
        <v>1959</v>
      </c>
      <c r="E323"/>
      <c r="F323" t="s">
        <v>1686</v>
      </c>
      <c r="G323" s="94">
        <v>44861</v>
      </c>
      <c r="H323" t="s">
        <v>1394</v>
      </c>
      <c r="I323" s="77">
        <v>1.83</v>
      </c>
      <c r="J323" t="s">
        <v>1121</v>
      </c>
      <c r="K323" t="s">
        <v>120</v>
      </c>
      <c r="L323" s="78">
        <v>7.1599999999999997E-2</v>
      </c>
      <c r="M323" s="78">
        <v>8.0100000000000005E-2</v>
      </c>
      <c r="N323" s="77">
        <v>13587.28</v>
      </c>
      <c r="O323" s="77">
        <v>101.56</v>
      </c>
      <c r="P323" s="77">
        <v>33.7888229034048</v>
      </c>
      <c r="Q323" s="78">
        <v>8.0000000000000004E-4</v>
      </c>
      <c r="R323" s="78">
        <v>1E-4</v>
      </c>
    </row>
    <row r="324" spans="2:18">
      <c r="B324" t="s">
        <v>1952</v>
      </c>
      <c r="C324" t="s">
        <v>1648</v>
      </c>
      <c r="D324" t="s">
        <v>1960</v>
      </c>
      <c r="E324"/>
      <c r="F324" t="s">
        <v>1686</v>
      </c>
      <c r="G324" s="94">
        <v>44910</v>
      </c>
      <c r="H324" t="s">
        <v>1394</v>
      </c>
      <c r="I324" s="77">
        <v>1.83</v>
      </c>
      <c r="J324" t="s">
        <v>1121</v>
      </c>
      <c r="K324" t="s">
        <v>120</v>
      </c>
      <c r="L324" s="78">
        <v>7.1599999999999997E-2</v>
      </c>
      <c r="M324" s="78">
        <v>8.0100000000000005E-2</v>
      </c>
      <c r="N324" s="77">
        <v>9370.5400000000009</v>
      </c>
      <c r="O324" s="77">
        <v>101.56</v>
      </c>
      <c r="P324" s="77">
        <v>23.302641630206399</v>
      </c>
      <c r="Q324" s="78">
        <v>5.9999999999999995E-4</v>
      </c>
      <c r="R324" s="78">
        <v>1E-4</v>
      </c>
    </row>
    <row r="325" spans="2:18">
      <c r="B325" t="s">
        <v>1952</v>
      </c>
      <c r="C325" t="s">
        <v>1648</v>
      </c>
      <c r="D325" t="s">
        <v>1961</v>
      </c>
      <c r="E325"/>
      <c r="F325" t="s">
        <v>1686</v>
      </c>
      <c r="G325" s="94">
        <v>45048</v>
      </c>
      <c r="H325" t="s">
        <v>1394</v>
      </c>
      <c r="I325" s="77">
        <v>1.83</v>
      </c>
      <c r="J325" t="s">
        <v>1121</v>
      </c>
      <c r="K325" t="s">
        <v>120</v>
      </c>
      <c r="L325" s="78">
        <v>7.0300000000000001E-2</v>
      </c>
      <c r="M325" s="78">
        <v>7.9000000000000001E-2</v>
      </c>
      <c r="N325" s="77">
        <v>14055.81</v>
      </c>
      <c r="O325" s="77">
        <v>101.07</v>
      </c>
      <c r="P325" s="77">
        <v>34.785318869116203</v>
      </c>
      <c r="Q325" s="78">
        <v>8.0000000000000004E-4</v>
      </c>
      <c r="R325" s="78">
        <v>1E-4</v>
      </c>
    </row>
    <row r="326" spans="2:18">
      <c r="B326" t="s">
        <v>1962</v>
      </c>
      <c r="C326" t="s">
        <v>1648</v>
      </c>
      <c r="D326" t="s">
        <v>1963</v>
      </c>
      <c r="E326"/>
      <c r="F326" t="s">
        <v>1686</v>
      </c>
      <c r="G326" s="94">
        <v>44341</v>
      </c>
      <c r="H326" t="s">
        <v>1394</v>
      </c>
      <c r="I326" s="77">
        <v>0.72</v>
      </c>
      <c r="J326" t="s">
        <v>1121</v>
      </c>
      <c r="K326" t="s">
        <v>106</v>
      </c>
      <c r="L326" s="78">
        <v>7.6600000000000001E-2</v>
      </c>
      <c r="M326" s="78">
        <v>8.9099999999999999E-2</v>
      </c>
      <c r="N326" s="77">
        <v>66362.48</v>
      </c>
      <c r="O326" s="77">
        <v>99.66</v>
      </c>
      <c r="P326" s="77">
        <v>244.17724122105599</v>
      </c>
      <c r="Q326" s="78">
        <v>5.7999999999999996E-3</v>
      </c>
      <c r="R326" s="78">
        <v>8.0000000000000004E-4</v>
      </c>
    </row>
    <row r="327" spans="2:18">
      <c r="B327" t="s">
        <v>1962</v>
      </c>
      <c r="C327" t="s">
        <v>1648</v>
      </c>
      <c r="D327" t="s">
        <v>1964</v>
      </c>
      <c r="E327"/>
      <c r="F327" t="s">
        <v>1686</v>
      </c>
      <c r="G327" s="94">
        <v>44748</v>
      </c>
      <c r="H327" t="s">
        <v>1394</v>
      </c>
      <c r="I327" s="77">
        <v>0.72</v>
      </c>
      <c r="J327" t="s">
        <v>1121</v>
      </c>
      <c r="K327" t="s">
        <v>106</v>
      </c>
      <c r="L327" s="78">
        <v>7.6600000000000001E-2</v>
      </c>
      <c r="M327" s="78">
        <v>8.9099999999999999E-2</v>
      </c>
      <c r="N327" s="77">
        <v>185.09</v>
      </c>
      <c r="O327" s="77">
        <v>100.39590253390243</v>
      </c>
      <c r="P327" s="77">
        <v>0.68605768899200004</v>
      </c>
      <c r="Q327" s="78">
        <v>0</v>
      </c>
      <c r="R327" s="78">
        <v>0</v>
      </c>
    </row>
    <row r="328" spans="2:18">
      <c r="B328" t="s">
        <v>1962</v>
      </c>
      <c r="C328" t="s">
        <v>1648</v>
      </c>
      <c r="D328" t="s">
        <v>1965</v>
      </c>
      <c r="E328"/>
      <c r="F328" t="s">
        <v>1686</v>
      </c>
      <c r="G328" s="94">
        <v>44978</v>
      </c>
      <c r="H328" t="s">
        <v>1394</v>
      </c>
      <c r="I328" s="77">
        <v>0.72</v>
      </c>
      <c r="J328" t="s">
        <v>1121</v>
      </c>
      <c r="K328" t="s">
        <v>106</v>
      </c>
      <c r="L328" s="78">
        <v>7.6600000000000001E-2</v>
      </c>
      <c r="M328" s="78">
        <v>8.9099999999999999E-2</v>
      </c>
      <c r="N328" s="77">
        <v>252.77</v>
      </c>
      <c r="O328" s="77">
        <v>99.64</v>
      </c>
      <c r="P328" s="77">
        <v>0.92986722337600003</v>
      </c>
      <c r="Q328" s="78">
        <v>0</v>
      </c>
      <c r="R328" s="78">
        <v>0</v>
      </c>
    </row>
    <row r="329" spans="2:18">
      <c r="B329" t="s">
        <v>1962</v>
      </c>
      <c r="C329" t="s">
        <v>1648</v>
      </c>
      <c r="D329" t="s">
        <v>1966</v>
      </c>
      <c r="E329"/>
      <c r="F329" t="s">
        <v>1686</v>
      </c>
      <c r="G329" s="94">
        <v>41816</v>
      </c>
      <c r="H329" t="s">
        <v>1394</v>
      </c>
      <c r="I329" s="77">
        <v>0.72</v>
      </c>
      <c r="J329" t="s">
        <v>1121</v>
      </c>
      <c r="K329" t="s">
        <v>106</v>
      </c>
      <c r="L329" s="78">
        <v>7.6499999999999999E-2</v>
      </c>
      <c r="M329" s="78">
        <v>8.8999999999999996E-2</v>
      </c>
      <c r="N329" s="77">
        <v>131.25</v>
      </c>
      <c r="O329" s="77">
        <v>99.65</v>
      </c>
      <c r="P329" s="77">
        <v>0.48287898750000002</v>
      </c>
      <c r="Q329" s="78">
        <v>0</v>
      </c>
      <c r="R329" s="78">
        <v>0</v>
      </c>
    </row>
    <row r="330" spans="2:18">
      <c r="B330" t="s">
        <v>1962</v>
      </c>
      <c r="C330" t="s">
        <v>1648</v>
      </c>
      <c r="D330" t="s">
        <v>1967</v>
      </c>
      <c r="E330"/>
      <c r="F330" t="s">
        <v>1686</v>
      </c>
      <c r="G330" s="94">
        <v>45036</v>
      </c>
      <c r="H330" t="s">
        <v>1394</v>
      </c>
      <c r="I330" s="77">
        <v>0.72</v>
      </c>
      <c r="J330" t="s">
        <v>1121</v>
      </c>
      <c r="K330" t="s">
        <v>106</v>
      </c>
      <c r="L330" s="78">
        <v>7.6600000000000001E-2</v>
      </c>
      <c r="M330" s="78">
        <v>8.9099999999999999E-2</v>
      </c>
      <c r="N330" s="77">
        <v>479.58</v>
      </c>
      <c r="O330" s="77">
        <v>99.75</v>
      </c>
      <c r="P330" s="77">
        <v>1.7661828366000001</v>
      </c>
      <c r="Q330" s="78">
        <v>0</v>
      </c>
      <c r="R330" s="78">
        <v>0</v>
      </c>
    </row>
    <row r="331" spans="2:18">
      <c r="B331" t="s">
        <v>1962</v>
      </c>
      <c r="C331" t="s">
        <v>1648</v>
      </c>
      <c r="D331" t="s">
        <v>1968</v>
      </c>
      <c r="E331"/>
      <c r="F331" t="s">
        <v>1686</v>
      </c>
      <c r="G331" s="94">
        <v>45068</v>
      </c>
      <c r="H331" t="s">
        <v>1394</v>
      </c>
      <c r="I331" s="77">
        <v>0.72</v>
      </c>
      <c r="J331" t="s">
        <v>1121</v>
      </c>
      <c r="K331" t="s">
        <v>106</v>
      </c>
      <c r="L331" s="78">
        <v>7.6600000000000001E-2</v>
      </c>
      <c r="M331" s="78">
        <v>8.9099999999999999E-2</v>
      </c>
      <c r="N331" s="77">
        <v>259.17</v>
      </c>
      <c r="O331" s="77">
        <v>99.47</v>
      </c>
      <c r="P331" s="77">
        <v>0.95178430510800005</v>
      </c>
      <c r="Q331" s="78">
        <v>0</v>
      </c>
      <c r="R331" s="78">
        <v>0</v>
      </c>
    </row>
    <row r="332" spans="2:18">
      <c r="B332" t="s">
        <v>1962</v>
      </c>
      <c r="C332" t="s">
        <v>1648</v>
      </c>
      <c r="D332" t="s">
        <v>1969</v>
      </c>
      <c r="E332"/>
      <c r="F332" t="s">
        <v>1686</v>
      </c>
      <c r="G332" s="94">
        <v>45097</v>
      </c>
      <c r="H332" t="s">
        <v>1394</v>
      </c>
      <c r="I332" s="77">
        <v>0.72</v>
      </c>
      <c r="J332" t="s">
        <v>1121</v>
      </c>
      <c r="K332" t="s">
        <v>106</v>
      </c>
      <c r="L332" s="78">
        <v>7.6600000000000001E-2</v>
      </c>
      <c r="M332" s="78">
        <v>8.9200000000000002E-2</v>
      </c>
      <c r="N332" s="77">
        <v>202.39</v>
      </c>
      <c r="O332" s="77">
        <v>99.65</v>
      </c>
      <c r="P332" s="77">
        <v>0.74460859641999999</v>
      </c>
      <c r="Q332" s="78">
        <v>0</v>
      </c>
      <c r="R332" s="78">
        <v>0</v>
      </c>
    </row>
    <row r="333" spans="2:18">
      <c r="B333" t="s">
        <v>1970</v>
      </c>
      <c r="C333" t="s">
        <v>1648</v>
      </c>
      <c r="D333" t="s">
        <v>1971</v>
      </c>
      <c r="E333"/>
      <c r="F333" t="s">
        <v>1686</v>
      </c>
      <c r="G333" s="94">
        <v>44529</v>
      </c>
      <c r="H333" t="s">
        <v>1394</v>
      </c>
      <c r="I333" s="77">
        <v>2.78</v>
      </c>
      <c r="J333" t="s">
        <v>1121</v>
      </c>
      <c r="K333" t="s">
        <v>200</v>
      </c>
      <c r="L333" s="78">
        <v>6.7299999999999999E-2</v>
      </c>
      <c r="M333" s="78">
        <v>7.9299999999999995E-2</v>
      </c>
      <c r="N333" s="77">
        <v>645696.51</v>
      </c>
      <c r="O333" s="77">
        <v>100.52999999999977</v>
      </c>
      <c r="P333" s="77">
        <v>222.97227396628</v>
      </c>
      <c r="Q333" s="78">
        <v>5.3E-3</v>
      </c>
      <c r="R333" s="78">
        <v>6.9999999999999999E-4</v>
      </c>
    </row>
    <row r="334" spans="2:18">
      <c r="B334" t="s">
        <v>1970</v>
      </c>
      <c r="C334" t="s">
        <v>1648</v>
      </c>
      <c r="D334" t="s">
        <v>1972</v>
      </c>
      <c r="E334"/>
      <c r="F334" t="s">
        <v>1686</v>
      </c>
      <c r="G334" s="94">
        <v>44880</v>
      </c>
      <c r="H334" t="s">
        <v>1394</v>
      </c>
      <c r="I334" s="77">
        <v>1.07</v>
      </c>
      <c r="J334" t="s">
        <v>1121</v>
      </c>
      <c r="K334" t="s">
        <v>199</v>
      </c>
      <c r="L334" s="78">
        <v>6.5699999999999995E-2</v>
      </c>
      <c r="M334" s="78">
        <v>7.1599999999999997E-2</v>
      </c>
      <c r="N334" s="77">
        <v>17699.61</v>
      </c>
      <c r="O334" s="77">
        <v>100.81919452054792</v>
      </c>
      <c r="P334" s="77">
        <v>6.1082080297357804</v>
      </c>
      <c r="Q334" s="78">
        <v>1E-4</v>
      </c>
      <c r="R334" s="78">
        <v>0</v>
      </c>
    </row>
    <row r="335" spans="2:18">
      <c r="B335" t="s">
        <v>1970</v>
      </c>
      <c r="C335" t="s">
        <v>1648</v>
      </c>
      <c r="D335" t="s">
        <v>1973</v>
      </c>
      <c r="E335"/>
      <c r="F335" t="s">
        <v>1686</v>
      </c>
      <c r="G335" s="94">
        <v>44977</v>
      </c>
      <c r="H335" t="s">
        <v>1394</v>
      </c>
      <c r="I335" s="77">
        <v>1.08</v>
      </c>
      <c r="J335" t="s">
        <v>1121</v>
      </c>
      <c r="K335" t="s">
        <v>199</v>
      </c>
      <c r="L335" s="78">
        <v>6.6500000000000004E-2</v>
      </c>
      <c r="M335" s="78">
        <v>5.3999999999999999E-2</v>
      </c>
      <c r="N335" s="77">
        <v>6851.95</v>
      </c>
      <c r="O335" s="77">
        <v>102.5</v>
      </c>
      <c r="P335" s="77">
        <v>2.4040580471249999</v>
      </c>
      <c r="Q335" s="78">
        <v>1E-4</v>
      </c>
      <c r="R335" s="78">
        <v>0</v>
      </c>
    </row>
    <row r="336" spans="2:18">
      <c r="B336" t="s">
        <v>1970</v>
      </c>
      <c r="C336" t="s">
        <v>1648</v>
      </c>
      <c r="D336" t="s">
        <v>1974</v>
      </c>
      <c r="E336"/>
      <c r="F336" t="s">
        <v>1686</v>
      </c>
      <c r="G336" s="94">
        <v>45069</v>
      </c>
      <c r="H336" t="s">
        <v>1394</v>
      </c>
      <c r="I336" s="77">
        <v>1.08</v>
      </c>
      <c r="J336" t="s">
        <v>1121</v>
      </c>
      <c r="K336" t="s">
        <v>199</v>
      </c>
      <c r="L336" s="78">
        <v>6.6500000000000004E-2</v>
      </c>
      <c r="M336" s="78">
        <v>7.1800000000000003E-2</v>
      </c>
      <c r="N336" s="77">
        <v>11242.67</v>
      </c>
      <c r="O336" s="77">
        <v>100.3</v>
      </c>
      <c r="P336" s="77">
        <v>3.8599110388229998</v>
      </c>
      <c r="Q336" s="78">
        <v>1E-4</v>
      </c>
      <c r="R336" s="78">
        <v>0</v>
      </c>
    </row>
    <row r="337" spans="2:18">
      <c r="B337" t="s">
        <v>1975</v>
      </c>
      <c r="C337" t="s">
        <v>1648</v>
      </c>
      <c r="D337" t="s">
        <v>1976</v>
      </c>
      <c r="E337"/>
      <c r="F337" t="s">
        <v>322</v>
      </c>
      <c r="G337" s="94">
        <v>43788</v>
      </c>
      <c r="H337" t="s">
        <v>1394</v>
      </c>
      <c r="I337" s="77">
        <v>3.08</v>
      </c>
      <c r="J337" t="s">
        <v>1121</v>
      </c>
      <c r="K337" t="s">
        <v>110</v>
      </c>
      <c r="L337" s="78">
        <v>5.5599999999999997E-2</v>
      </c>
      <c r="M337" s="78">
        <v>5.4199999999999998E-2</v>
      </c>
      <c r="N337" s="77">
        <v>115609.72</v>
      </c>
      <c r="O337" s="77">
        <v>101.91000000000004</v>
      </c>
      <c r="P337" s="77">
        <v>475.206579320777</v>
      </c>
      <c r="Q337" s="78">
        <v>1.1299999999999999E-2</v>
      </c>
      <c r="R337" s="78">
        <v>1.6000000000000001E-3</v>
      </c>
    </row>
    <row r="338" spans="2:18">
      <c r="B338" t="s">
        <v>1975</v>
      </c>
      <c r="C338" t="s">
        <v>1648</v>
      </c>
      <c r="D338" t="s">
        <v>1977</v>
      </c>
      <c r="E338"/>
      <c r="F338" t="s">
        <v>322</v>
      </c>
      <c r="G338" s="94">
        <v>44195</v>
      </c>
      <c r="H338" t="s">
        <v>1394</v>
      </c>
      <c r="I338" s="77">
        <v>2.98</v>
      </c>
      <c r="J338" t="s">
        <v>1121</v>
      </c>
      <c r="K338" t="s">
        <v>113</v>
      </c>
      <c r="L338" s="78">
        <v>7.6600000000000001E-2</v>
      </c>
      <c r="M338" s="78">
        <v>8.14E-2</v>
      </c>
      <c r="N338" s="77">
        <v>29978.92</v>
      </c>
      <c r="O338" s="77">
        <v>100.14000000000028</v>
      </c>
      <c r="P338" s="77">
        <v>140.24859409279</v>
      </c>
      <c r="Q338" s="78">
        <v>3.3E-3</v>
      </c>
      <c r="R338" s="78">
        <v>5.0000000000000001E-4</v>
      </c>
    </row>
    <row r="339" spans="2:18">
      <c r="B339" t="s">
        <v>1975</v>
      </c>
      <c r="C339" t="s">
        <v>1648</v>
      </c>
      <c r="D339" t="s">
        <v>1978</v>
      </c>
      <c r="E339"/>
      <c r="F339" t="s">
        <v>322</v>
      </c>
      <c r="G339" s="94">
        <v>45099</v>
      </c>
      <c r="H339" t="s">
        <v>1394</v>
      </c>
      <c r="I339" s="77">
        <v>3.12</v>
      </c>
      <c r="J339" t="s">
        <v>1121</v>
      </c>
      <c r="K339" t="s">
        <v>110</v>
      </c>
      <c r="L339" s="78">
        <v>5.4300000000000001E-2</v>
      </c>
      <c r="M339" s="78">
        <v>5.5500000000000001E-2</v>
      </c>
      <c r="N339" s="77">
        <v>2013.5</v>
      </c>
      <c r="O339" s="77">
        <v>100</v>
      </c>
      <c r="P339" s="77">
        <v>8.1212508999999997</v>
      </c>
      <c r="Q339" s="78">
        <v>2.0000000000000001E-4</v>
      </c>
      <c r="R339" s="78">
        <v>0</v>
      </c>
    </row>
    <row r="340" spans="2:18">
      <c r="B340" t="s">
        <v>1979</v>
      </c>
      <c r="C340" t="s">
        <v>1648</v>
      </c>
      <c r="D340" t="s">
        <v>1980</v>
      </c>
      <c r="E340"/>
      <c r="F340" t="s">
        <v>322</v>
      </c>
      <c r="G340" s="94">
        <v>44677</v>
      </c>
      <c r="H340" t="s">
        <v>1394</v>
      </c>
      <c r="I340" s="77">
        <v>2.92</v>
      </c>
      <c r="J340" t="s">
        <v>1121</v>
      </c>
      <c r="K340" t="s">
        <v>200</v>
      </c>
      <c r="L340" s="78">
        <v>0.1045</v>
      </c>
      <c r="M340" s="78">
        <v>0.11990000000000001</v>
      </c>
      <c r="N340" s="77">
        <v>196884.38</v>
      </c>
      <c r="O340" s="77">
        <v>102.12</v>
      </c>
      <c r="P340" s="77">
        <v>69.063535962035999</v>
      </c>
      <c r="Q340" s="78">
        <v>1.6000000000000001E-3</v>
      </c>
      <c r="R340" s="78">
        <v>2.0000000000000001E-4</v>
      </c>
    </row>
    <row r="341" spans="2:18">
      <c r="B341" t="s">
        <v>1979</v>
      </c>
      <c r="C341" t="s">
        <v>1648</v>
      </c>
      <c r="D341" t="s">
        <v>1981</v>
      </c>
      <c r="E341"/>
      <c r="F341" t="s">
        <v>322</v>
      </c>
      <c r="G341" s="94">
        <v>44677</v>
      </c>
      <c r="H341" t="s">
        <v>1394</v>
      </c>
      <c r="I341" s="77">
        <v>3.19</v>
      </c>
      <c r="J341" t="s">
        <v>1121</v>
      </c>
      <c r="K341" t="s">
        <v>200</v>
      </c>
      <c r="L341" s="78">
        <v>6.5299999999999997E-2</v>
      </c>
      <c r="M341" s="78">
        <v>7.6700000000000004E-2</v>
      </c>
      <c r="N341" s="77">
        <v>632064.26</v>
      </c>
      <c r="O341" s="77">
        <v>101.02</v>
      </c>
      <c r="P341" s="77">
        <v>219.32863685776201</v>
      </c>
      <c r="Q341" s="78">
        <v>5.1999999999999998E-3</v>
      </c>
      <c r="R341" s="78">
        <v>6.9999999999999999E-4</v>
      </c>
    </row>
    <row r="342" spans="2:18">
      <c r="B342" t="s">
        <v>1979</v>
      </c>
      <c r="C342" t="s">
        <v>1648</v>
      </c>
      <c r="D342" t="s">
        <v>1982</v>
      </c>
      <c r="E342"/>
      <c r="F342" t="s">
        <v>322</v>
      </c>
      <c r="G342" s="94">
        <v>44684</v>
      </c>
      <c r="H342" t="s">
        <v>1394</v>
      </c>
      <c r="I342" s="77">
        <v>3.13</v>
      </c>
      <c r="J342" t="s">
        <v>1121</v>
      </c>
      <c r="K342" t="s">
        <v>200</v>
      </c>
      <c r="L342" s="78">
        <v>6.9000000000000006E-2</v>
      </c>
      <c r="M342" s="78">
        <v>8.4900000000000003E-2</v>
      </c>
      <c r="N342" s="77">
        <v>31974.19</v>
      </c>
      <c r="O342" s="77">
        <v>101.22</v>
      </c>
      <c r="P342" s="77">
        <v>11.117128503032999</v>
      </c>
      <c r="Q342" s="78">
        <v>2.9999999999999997E-4</v>
      </c>
      <c r="R342" s="78">
        <v>0</v>
      </c>
    </row>
    <row r="343" spans="2:18">
      <c r="B343" t="s">
        <v>1979</v>
      </c>
      <c r="C343" t="s">
        <v>1648</v>
      </c>
      <c r="D343" t="s">
        <v>1983</v>
      </c>
      <c r="E343"/>
      <c r="F343" t="s">
        <v>322</v>
      </c>
      <c r="G343" s="94">
        <v>44811</v>
      </c>
      <c r="H343" t="s">
        <v>1394</v>
      </c>
      <c r="I343" s="77">
        <v>3.16</v>
      </c>
      <c r="J343" t="s">
        <v>1121</v>
      </c>
      <c r="K343" t="s">
        <v>200</v>
      </c>
      <c r="L343" s="78">
        <v>7.2400000000000006E-2</v>
      </c>
      <c r="M343" s="78">
        <v>8.2000000000000003E-2</v>
      </c>
      <c r="N343" s="77">
        <v>47315.5</v>
      </c>
      <c r="O343" s="77">
        <v>101.22</v>
      </c>
      <c r="P343" s="77">
        <v>16.451159315849999</v>
      </c>
      <c r="Q343" s="78">
        <v>4.0000000000000002E-4</v>
      </c>
      <c r="R343" s="78">
        <v>1E-4</v>
      </c>
    </row>
    <row r="344" spans="2:18">
      <c r="B344" t="s">
        <v>1979</v>
      </c>
      <c r="C344" t="s">
        <v>1648</v>
      </c>
      <c r="D344" t="s">
        <v>1984</v>
      </c>
      <c r="E344"/>
      <c r="F344" t="s">
        <v>322</v>
      </c>
      <c r="G344" s="94">
        <v>45089</v>
      </c>
      <c r="H344" t="s">
        <v>1394</v>
      </c>
      <c r="I344" s="77">
        <v>3.18</v>
      </c>
      <c r="J344" t="s">
        <v>1121</v>
      </c>
      <c r="K344" t="s">
        <v>200</v>
      </c>
      <c r="L344" s="78">
        <v>6.9199999999999998E-2</v>
      </c>
      <c r="M344" s="78">
        <v>7.6499999999999999E-2</v>
      </c>
      <c r="N344" s="77">
        <v>45085.94</v>
      </c>
      <c r="O344" s="77">
        <v>99.97</v>
      </c>
      <c r="P344" s="77">
        <v>15.482374283883001</v>
      </c>
      <c r="Q344" s="78">
        <v>4.0000000000000002E-4</v>
      </c>
      <c r="R344" s="78">
        <v>1E-4</v>
      </c>
    </row>
    <row r="345" spans="2:18">
      <c r="B345" t="s">
        <v>1985</v>
      </c>
      <c r="C345" t="s">
        <v>1648</v>
      </c>
      <c r="D345" t="s">
        <v>1986</v>
      </c>
      <c r="E345"/>
      <c r="F345" t="s">
        <v>963</v>
      </c>
      <c r="G345" s="94">
        <v>44665</v>
      </c>
      <c r="H345" t="s">
        <v>1394</v>
      </c>
      <c r="I345" s="77">
        <v>4.13</v>
      </c>
      <c r="J345" t="s">
        <v>1121</v>
      </c>
      <c r="K345" t="s">
        <v>110</v>
      </c>
      <c r="L345" s="78">
        <v>6.8599999999999994E-2</v>
      </c>
      <c r="M345" s="78">
        <v>7.2599999999999998E-2</v>
      </c>
      <c r="N345" s="77">
        <v>117307.9</v>
      </c>
      <c r="O345" s="77">
        <v>101.44</v>
      </c>
      <c r="P345" s="77">
        <v>479.96303930758398</v>
      </c>
      <c r="Q345" s="78">
        <v>1.14E-2</v>
      </c>
      <c r="R345" s="78">
        <v>1.6000000000000001E-3</v>
      </c>
    </row>
    <row r="346" spans="2:18">
      <c r="B346" t="s">
        <v>1987</v>
      </c>
      <c r="C346" t="s">
        <v>1648</v>
      </c>
      <c r="D346" t="s">
        <v>1988</v>
      </c>
      <c r="E346"/>
      <c r="F346" t="s">
        <v>930</v>
      </c>
      <c r="G346" s="94">
        <v>43684</v>
      </c>
      <c r="H346" t="s">
        <v>212</v>
      </c>
      <c r="I346" s="77">
        <v>7.16</v>
      </c>
      <c r="J346" t="s">
        <v>944</v>
      </c>
      <c r="K346" t="s">
        <v>106</v>
      </c>
      <c r="L346" s="78">
        <v>4.36E-2</v>
      </c>
      <c r="M346" s="78">
        <v>3.73E-2</v>
      </c>
      <c r="N346" s="77">
        <v>66076.429999999993</v>
      </c>
      <c r="O346" s="77">
        <v>106.93</v>
      </c>
      <c r="P346" s="77">
        <v>260.86020420350798</v>
      </c>
      <c r="Q346" s="78">
        <v>6.1999999999999998E-3</v>
      </c>
      <c r="R346" s="78">
        <v>8.9999999999999998E-4</v>
      </c>
    </row>
    <row r="347" spans="2:18">
      <c r="B347" t="s">
        <v>1989</v>
      </c>
      <c r="C347" t="s">
        <v>1648</v>
      </c>
      <c r="D347" t="s">
        <v>1990</v>
      </c>
      <c r="E347"/>
      <c r="F347" t="s">
        <v>1103</v>
      </c>
      <c r="G347" s="94">
        <v>43811</v>
      </c>
      <c r="H347" t="s">
        <v>959</v>
      </c>
      <c r="I347" s="77">
        <v>7.31</v>
      </c>
      <c r="J347" t="s">
        <v>944</v>
      </c>
      <c r="K347" t="s">
        <v>106</v>
      </c>
      <c r="L347" s="78">
        <v>4.48E-2</v>
      </c>
      <c r="M347" s="78">
        <v>6.2899999999999998E-2</v>
      </c>
      <c r="N347" s="77">
        <v>20944.259999999998</v>
      </c>
      <c r="O347" s="77">
        <v>89.58</v>
      </c>
      <c r="P347" s="77">
        <v>69.268817054736004</v>
      </c>
      <c r="Q347" s="78">
        <v>1.6000000000000001E-3</v>
      </c>
      <c r="R347" s="78">
        <v>2.0000000000000001E-4</v>
      </c>
    </row>
    <row r="348" spans="2:18">
      <c r="B348" t="s">
        <v>1991</v>
      </c>
      <c r="C348" t="s">
        <v>1648</v>
      </c>
      <c r="D348" t="s">
        <v>1992</v>
      </c>
      <c r="E348"/>
      <c r="F348" t="s">
        <v>937</v>
      </c>
      <c r="G348" s="94">
        <v>42354</v>
      </c>
      <c r="H348" t="s">
        <v>323</v>
      </c>
      <c r="I348" s="77">
        <v>2.2200000000000002</v>
      </c>
      <c r="J348" t="s">
        <v>944</v>
      </c>
      <c r="K348" t="s">
        <v>106</v>
      </c>
      <c r="L348" s="78">
        <v>5.0200000000000002E-2</v>
      </c>
      <c r="M348" s="78">
        <v>6.6900000000000001E-2</v>
      </c>
      <c r="N348" s="77">
        <v>32027.75</v>
      </c>
      <c r="O348" s="77">
        <v>99.05</v>
      </c>
      <c r="P348" s="77">
        <v>117.1231116965</v>
      </c>
      <c r="Q348" s="78">
        <v>2.8E-3</v>
      </c>
      <c r="R348" s="78">
        <v>4.0000000000000002E-4</v>
      </c>
    </row>
    <row r="349" spans="2:18">
      <c r="B349" t="s">
        <v>1993</v>
      </c>
      <c r="C349" t="s">
        <v>1648</v>
      </c>
      <c r="D349" t="s">
        <v>1994</v>
      </c>
      <c r="E349"/>
      <c r="F349" t="s">
        <v>210</v>
      </c>
      <c r="G349" s="94">
        <v>45058</v>
      </c>
      <c r="H349" t="s">
        <v>211</v>
      </c>
      <c r="I349" s="77">
        <v>1.29</v>
      </c>
      <c r="J349" t="s">
        <v>1001</v>
      </c>
      <c r="K349" t="s">
        <v>106</v>
      </c>
      <c r="L349" s="78">
        <v>7.51E-2</v>
      </c>
      <c r="M349" s="78">
        <v>7.9799999999999996E-2</v>
      </c>
      <c r="N349" s="77">
        <v>2029.44</v>
      </c>
      <c r="O349" s="77">
        <v>100.3</v>
      </c>
      <c r="P349" s="77">
        <v>7.5151705574400003</v>
      </c>
      <c r="Q349" s="78">
        <v>2.0000000000000001E-4</v>
      </c>
      <c r="R349" s="78">
        <v>0</v>
      </c>
    </row>
    <row r="350" spans="2:18">
      <c r="B350" t="s">
        <v>1995</v>
      </c>
      <c r="C350" t="s">
        <v>1648</v>
      </c>
      <c r="D350" t="s">
        <v>1996</v>
      </c>
      <c r="E350"/>
      <c r="F350" t="s">
        <v>210</v>
      </c>
      <c r="G350" s="94">
        <v>42870</v>
      </c>
      <c r="H350" t="s">
        <v>211</v>
      </c>
      <c r="I350" s="77">
        <v>0.77</v>
      </c>
      <c r="J350" t="s">
        <v>944</v>
      </c>
      <c r="K350" t="s">
        <v>106</v>
      </c>
      <c r="L350" s="78">
        <v>7.9100000000000004E-2</v>
      </c>
      <c r="M350" s="78">
        <v>9.0700000000000003E-2</v>
      </c>
      <c r="N350" s="77">
        <v>16018.05</v>
      </c>
      <c r="O350" s="77">
        <v>101.41</v>
      </c>
      <c r="P350" s="77">
        <v>59.972495432460001</v>
      </c>
      <c r="Q350" s="78">
        <v>1.4E-3</v>
      </c>
      <c r="R350" s="78">
        <v>2.0000000000000001E-4</v>
      </c>
    </row>
    <row r="351" spans="2:18">
      <c r="B351" t="s">
        <v>1997</v>
      </c>
      <c r="C351" t="s">
        <v>1648</v>
      </c>
      <c r="D351" t="s">
        <v>1998</v>
      </c>
      <c r="E351"/>
      <c r="F351" t="s">
        <v>210</v>
      </c>
      <c r="G351" s="94">
        <v>42921</v>
      </c>
      <c r="H351" t="s">
        <v>211</v>
      </c>
      <c r="I351" s="77">
        <v>7.21</v>
      </c>
      <c r="J351" t="s">
        <v>944</v>
      </c>
      <c r="K351" t="s">
        <v>106</v>
      </c>
      <c r="L351" s="78">
        <v>7.8899999999999998E-2</v>
      </c>
      <c r="M351" s="78">
        <v>0</v>
      </c>
      <c r="N351" s="77">
        <v>26784.42</v>
      </c>
      <c r="O351" s="77">
        <v>14.370591000000038</v>
      </c>
      <c r="P351" s="77">
        <v>14.210801329112799</v>
      </c>
      <c r="Q351" s="78">
        <v>2.9999999999999997E-4</v>
      </c>
      <c r="R351" s="78">
        <v>0</v>
      </c>
    </row>
    <row r="352" spans="2:18">
      <c r="B352" t="s">
        <v>1997</v>
      </c>
      <c r="C352" t="s">
        <v>1648</v>
      </c>
      <c r="D352" t="s">
        <v>1999</v>
      </c>
      <c r="E352"/>
      <c r="F352" t="s">
        <v>210</v>
      </c>
      <c r="G352" s="94">
        <v>43342</v>
      </c>
      <c r="H352" t="s">
        <v>211</v>
      </c>
      <c r="I352" s="77">
        <v>1.06</v>
      </c>
      <c r="J352" t="s">
        <v>944</v>
      </c>
      <c r="K352" t="s">
        <v>106</v>
      </c>
      <c r="L352" s="78">
        <v>7.8899999999999998E-2</v>
      </c>
      <c r="M352" s="78">
        <v>0</v>
      </c>
      <c r="N352" s="77">
        <v>5083.76</v>
      </c>
      <c r="O352" s="77">
        <v>14.370591000000015</v>
      </c>
      <c r="P352" s="77">
        <v>2.69725099012375</v>
      </c>
      <c r="Q352" s="78">
        <v>1E-4</v>
      </c>
      <c r="R352" s="78">
        <v>0</v>
      </c>
    </row>
    <row r="353" spans="2:18">
      <c r="B353" t="s">
        <v>2000</v>
      </c>
      <c r="C353" t="s">
        <v>1648</v>
      </c>
      <c r="D353" t="s">
        <v>2001</v>
      </c>
      <c r="E353"/>
      <c r="F353" t="s">
        <v>210</v>
      </c>
      <c r="G353" s="94">
        <v>43083</v>
      </c>
      <c r="H353" t="s">
        <v>211</v>
      </c>
      <c r="I353" s="77">
        <v>0.62</v>
      </c>
      <c r="J353" t="s">
        <v>944</v>
      </c>
      <c r="K353" t="s">
        <v>116</v>
      </c>
      <c r="L353" s="78">
        <v>6.7799999999999999E-2</v>
      </c>
      <c r="M353" s="78">
        <v>7.0300000000000001E-2</v>
      </c>
      <c r="N353" s="77">
        <v>5953.59</v>
      </c>
      <c r="O353" s="77">
        <v>101.71</v>
      </c>
      <c r="P353" s="77">
        <v>16.859434626253801</v>
      </c>
      <c r="Q353" s="78">
        <v>4.0000000000000002E-4</v>
      </c>
      <c r="R353" s="78">
        <v>1E-4</v>
      </c>
    </row>
    <row r="354" spans="2:18">
      <c r="B354" t="s">
        <v>2000</v>
      </c>
      <c r="C354" t="s">
        <v>1648</v>
      </c>
      <c r="D354" t="s">
        <v>2002</v>
      </c>
      <c r="E354"/>
      <c r="F354" t="s">
        <v>210</v>
      </c>
      <c r="G354" s="94">
        <v>43083</v>
      </c>
      <c r="H354" t="s">
        <v>211</v>
      </c>
      <c r="I354" s="77">
        <v>5.14</v>
      </c>
      <c r="J354" t="s">
        <v>944</v>
      </c>
      <c r="K354" t="s">
        <v>116</v>
      </c>
      <c r="L354" s="78">
        <v>6.83E-2</v>
      </c>
      <c r="M354" s="78">
        <v>7.3300000000000004E-2</v>
      </c>
      <c r="N354" s="77">
        <v>10450.99</v>
      </c>
      <c r="O354" s="77">
        <v>101.98</v>
      </c>
      <c r="P354" s="77">
        <v>29.6737797558884</v>
      </c>
      <c r="Q354" s="78">
        <v>6.9999999999999999E-4</v>
      </c>
      <c r="R354" s="78">
        <v>1E-4</v>
      </c>
    </row>
    <row r="355" spans="2:18">
      <c r="B355" t="s">
        <v>2000</v>
      </c>
      <c r="C355" t="s">
        <v>1648</v>
      </c>
      <c r="D355" t="s">
        <v>2003</v>
      </c>
      <c r="E355"/>
      <c r="F355" t="s">
        <v>210</v>
      </c>
      <c r="G355" s="94">
        <v>43083</v>
      </c>
      <c r="H355" t="s">
        <v>211</v>
      </c>
      <c r="I355" s="77">
        <v>5.47</v>
      </c>
      <c r="J355" t="s">
        <v>944</v>
      </c>
      <c r="K355" t="s">
        <v>116</v>
      </c>
      <c r="L355" s="78">
        <v>4.4999999999999998E-2</v>
      </c>
      <c r="M355" s="78">
        <v>6.6600000000000006E-2</v>
      </c>
      <c r="N355" s="77">
        <v>41803.949999999997</v>
      </c>
      <c r="O355" s="77">
        <v>90.58</v>
      </c>
      <c r="P355" s="77">
        <v>105.426567065022</v>
      </c>
      <c r="Q355" s="78">
        <v>2.5000000000000001E-3</v>
      </c>
      <c r="R355" s="78">
        <v>4.0000000000000002E-4</v>
      </c>
    </row>
    <row r="356" spans="2:18">
      <c r="B356" t="s">
        <v>2004</v>
      </c>
      <c r="C356" t="s">
        <v>1648</v>
      </c>
      <c r="D356" t="s">
        <v>2005</v>
      </c>
      <c r="E356"/>
      <c r="F356" t="s">
        <v>210</v>
      </c>
      <c r="G356" s="94">
        <v>44137</v>
      </c>
      <c r="H356" t="s">
        <v>211</v>
      </c>
      <c r="I356" s="77">
        <v>0.22</v>
      </c>
      <c r="J356" t="s">
        <v>1001</v>
      </c>
      <c r="K356" t="s">
        <v>106</v>
      </c>
      <c r="L356" s="78">
        <v>7.2800000000000004E-2</v>
      </c>
      <c r="M356" s="78">
        <v>5.6300000000000003E-2</v>
      </c>
      <c r="N356" s="77">
        <v>239918.2</v>
      </c>
      <c r="O356" s="77">
        <v>100.97</v>
      </c>
      <c r="P356" s="77">
        <v>894.37004094567999</v>
      </c>
      <c r="Q356" s="78">
        <v>2.1299999999999999E-2</v>
      </c>
      <c r="R356" s="78">
        <v>3.0000000000000001E-3</v>
      </c>
    </row>
    <row r="357" spans="2:18">
      <c r="B357" t="s">
        <v>2004</v>
      </c>
      <c r="C357" t="s">
        <v>1648</v>
      </c>
      <c r="D357" t="s">
        <v>2006</v>
      </c>
      <c r="E357"/>
      <c r="F357" t="s">
        <v>210</v>
      </c>
      <c r="G357" s="94">
        <v>44679</v>
      </c>
      <c r="H357" t="s">
        <v>211</v>
      </c>
      <c r="I357" s="77">
        <v>0.22</v>
      </c>
      <c r="J357" t="s">
        <v>1001</v>
      </c>
      <c r="K357" t="s">
        <v>106</v>
      </c>
      <c r="L357" s="78">
        <v>7.2800000000000004E-2</v>
      </c>
      <c r="M357" s="78">
        <v>5.6300000000000003E-2</v>
      </c>
      <c r="N357" s="77">
        <v>2066</v>
      </c>
      <c r="O357" s="77">
        <v>101.14</v>
      </c>
      <c r="P357" s="77">
        <v>7.7146274608000001</v>
      </c>
      <c r="Q357" s="78">
        <v>2.0000000000000001E-4</v>
      </c>
      <c r="R357" s="78">
        <v>0</v>
      </c>
    </row>
    <row r="358" spans="2:18">
      <c r="B358" t="s">
        <v>2004</v>
      </c>
      <c r="C358" t="s">
        <v>1648</v>
      </c>
      <c r="D358" t="s">
        <v>2007</v>
      </c>
      <c r="E358"/>
      <c r="F358" t="s">
        <v>210</v>
      </c>
      <c r="G358" s="94">
        <v>44810</v>
      </c>
      <c r="H358" t="s">
        <v>211</v>
      </c>
      <c r="I358" s="77">
        <v>0.22</v>
      </c>
      <c r="J358" t="s">
        <v>1001</v>
      </c>
      <c r="K358" t="s">
        <v>106</v>
      </c>
      <c r="L358" s="78">
        <v>7.2800000000000004E-2</v>
      </c>
      <c r="M358" s="78">
        <v>5.6300000000000003E-2</v>
      </c>
      <c r="N358" s="77">
        <v>3738.58</v>
      </c>
      <c r="O358" s="77">
        <v>100.97</v>
      </c>
      <c r="P358" s="77">
        <v>13.936724882391999</v>
      </c>
      <c r="Q358" s="78">
        <v>2.9999999999999997E-4</v>
      </c>
      <c r="R358" s="78">
        <v>0</v>
      </c>
    </row>
    <row r="359" spans="2:18">
      <c r="B359" t="s">
        <v>2008</v>
      </c>
      <c r="C359" t="s">
        <v>1648</v>
      </c>
      <c r="D359" t="s">
        <v>2009</v>
      </c>
      <c r="E359"/>
      <c r="F359" t="s">
        <v>210</v>
      </c>
      <c r="G359" s="94">
        <v>44150</v>
      </c>
      <c r="H359" t="s">
        <v>211</v>
      </c>
      <c r="I359" s="77">
        <v>0.05</v>
      </c>
      <c r="J359" t="s">
        <v>1001</v>
      </c>
      <c r="K359" t="s">
        <v>106</v>
      </c>
      <c r="L359" s="78">
        <v>7.0900000000000005E-2</v>
      </c>
      <c r="M359" s="78">
        <v>5.5899999999999998E-2</v>
      </c>
      <c r="N359" s="77">
        <v>209029.6</v>
      </c>
      <c r="O359" s="77">
        <v>100.37</v>
      </c>
      <c r="P359" s="77">
        <v>774.59271114783996</v>
      </c>
      <c r="Q359" s="78">
        <v>1.84E-2</v>
      </c>
      <c r="R359" s="78">
        <v>2.5999999999999999E-3</v>
      </c>
    </row>
    <row r="360" spans="2:18">
      <c r="B360" t="s">
        <v>2008</v>
      </c>
      <c r="C360" t="s">
        <v>1648</v>
      </c>
      <c r="D360" t="s">
        <v>2010</v>
      </c>
      <c r="E360"/>
      <c r="F360" t="s">
        <v>210</v>
      </c>
      <c r="G360" s="94">
        <v>44169</v>
      </c>
      <c r="H360" t="s">
        <v>211</v>
      </c>
      <c r="I360" s="77">
        <v>0.05</v>
      </c>
      <c r="J360" t="s">
        <v>1001</v>
      </c>
      <c r="K360" t="s">
        <v>106</v>
      </c>
      <c r="L360" s="78">
        <v>7.0900000000000005E-2</v>
      </c>
      <c r="M360" s="78">
        <v>5.5899999999999998E-2</v>
      </c>
      <c r="N360" s="77">
        <v>495.59</v>
      </c>
      <c r="O360" s="77">
        <v>100.9</v>
      </c>
      <c r="P360" s="77">
        <v>1.8461857445200001</v>
      </c>
      <c r="Q360" s="78">
        <v>0</v>
      </c>
      <c r="R360" s="78">
        <v>0</v>
      </c>
    </row>
    <row r="361" spans="2:18">
      <c r="B361" t="s">
        <v>2008</v>
      </c>
      <c r="C361" t="s">
        <v>1648</v>
      </c>
      <c r="D361" t="s">
        <v>2011</v>
      </c>
      <c r="E361"/>
      <c r="F361" t="s">
        <v>210</v>
      </c>
      <c r="G361" s="94">
        <v>44326</v>
      </c>
      <c r="H361" t="s">
        <v>211</v>
      </c>
      <c r="I361" s="77">
        <v>0.05</v>
      </c>
      <c r="J361" t="s">
        <v>1001</v>
      </c>
      <c r="K361" t="s">
        <v>106</v>
      </c>
      <c r="L361" s="78">
        <v>7.0900000000000005E-2</v>
      </c>
      <c r="M361" s="78">
        <v>5.5899999999999998E-2</v>
      </c>
      <c r="N361" s="77">
        <v>104.86</v>
      </c>
      <c r="O361" s="77">
        <v>100.9</v>
      </c>
      <c r="P361" s="77">
        <v>0.39062740808000002</v>
      </c>
      <c r="Q361" s="78">
        <v>0</v>
      </c>
      <c r="R361" s="78">
        <v>0</v>
      </c>
    </row>
    <row r="362" spans="2:18">
      <c r="B362" t="s">
        <v>2008</v>
      </c>
      <c r="C362" t="s">
        <v>1648</v>
      </c>
      <c r="D362" t="s">
        <v>2012</v>
      </c>
      <c r="E362"/>
      <c r="F362" t="s">
        <v>210</v>
      </c>
      <c r="G362" s="94">
        <v>44497</v>
      </c>
      <c r="H362" t="s">
        <v>211</v>
      </c>
      <c r="I362" s="77">
        <v>0.05</v>
      </c>
      <c r="J362" t="s">
        <v>1001</v>
      </c>
      <c r="K362" t="s">
        <v>106</v>
      </c>
      <c r="L362" s="78">
        <v>7.0900000000000005E-2</v>
      </c>
      <c r="M362" s="78">
        <v>5.5899999999999998E-2</v>
      </c>
      <c r="N362" s="77">
        <v>155.80000000000001</v>
      </c>
      <c r="O362" s="77">
        <v>100.37</v>
      </c>
      <c r="P362" s="77">
        <v>0.57734189032000005</v>
      </c>
      <c r="Q362" s="78">
        <v>0</v>
      </c>
      <c r="R362" s="78">
        <v>0</v>
      </c>
    </row>
    <row r="363" spans="2:18">
      <c r="B363" t="s">
        <v>2008</v>
      </c>
      <c r="C363" t="s">
        <v>1648</v>
      </c>
      <c r="D363" t="s">
        <v>2013</v>
      </c>
      <c r="E363"/>
      <c r="F363" t="s">
        <v>210</v>
      </c>
      <c r="G363" s="94">
        <v>44733</v>
      </c>
      <c r="H363" t="s">
        <v>211</v>
      </c>
      <c r="I363" s="77">
        <v>0.05</v>
      </c>
      <c r="J363" t="s">
        <v>1001</v>
      </c>
      <c r="K363" t="s">
        <v>106</v>
      </c>
      <c r="L363" s="78">
        <v>7.0900000000000005E-2</v>
      </c>
      <c r="M363" s="78">
        <v>5.5899999999999998E-2</v>
      </c>
      <c r="N363" s="77">
        <v>620.44000000000005</v>
      </c>
      <c r="O363" s="77">
        <v>100.37</v>
      </c>
      <c r="P363" s="77">
        <v>2.2991399385759999</v>
      </c>
      <c r="Q363" s="78">
        <v>1E-4</v>
      </c>
      <c r="R363" s="78">
        <v>0</v>
      </c>
    </row>
    <row r="364" spans="2:18">
      <c r="B364" t="s">
        <v>2008</v>
      </c>
      <c r="C364" t="s">
        <v>1648</v>
      </c>
      <c r="D364" t="s">
        <v>2014</v>
      </c>
      <c r="E364"/>
      <c r="F364" t="s">
        <v>210</v>
      </c>
      <c r="G364" s="94">
        <v>44819</v>
      </c>
      <c r="H364" t="s">
        <v>211</v>
      </c>
      <c r="I364" s="77">
        <v>0.05</v>
      </c>
      <c r="J364" t="s">
        <v>1001</v>
      </c>
      <c r="K364" t="s">
        <v>106</v>
      </c>
      <c r="L364" s="78">
        <v>7.0900000000000005E-2</v>
      </c>
      <c r="M364" s="78">
        <v>5.5899999999999998E-2</v>
      </c>
      <c r="N364" s="77">
        <v>121.78</v>
      </c>
      <c r="O364" s="77">
        <v>100.9</v>
      </c>
      <c r="P364" s="77">
        <v>0.45365826584000002</v>
      </c>
      <c r="Q364" s="78">
        <v>0</v>
      </c>
      <c r="R364" s="78">
        <v>0</v>
      </c>
    </row>
    <row r="365" spans="2:18">
      <c r="B365" t="s">
        <v>2008</v>
      </c>
      <c r="C365" t="s">
        <v>1648</v>
      </c>
      <c r="D365" t="s">
        <v>2015</v>
      </c>
      <c r="E365"/>
      <c r="F365" t="s">
        <v>210</v>
      </c>
      <c r="G365" s="94">
        <v>44854</v>
      </c>
      <c r="H365" t="s">
        <v>211</v>
      </c>
      <c r="I365" s="77">
        <v>0.05</v>
      </c>
      <c r="J365" t="s">
        <v>1001</v>
      </c>
      <c r="K365" t="s">
        <v>106</v>
      </c>
      <c r="L365" s="78">
        <v>7.0900000000000005E-2</v>
      </c>
      <c r="M365" s="78">
        <v>5.4899999999999997E-2</v>
      </c>
      <c r="N365" s="77">
        <v>29.22</v>
      </c>
      <c r="O365" s="77">
        <v>100.9</v>
      </c>
      <c r="P365" s="77">
        <v>0.10885116216</v>
      </c>
      <c r="Q365" s="78">
        <v>0</v>
      </c>
      <c r="R365" s="78">
        <v>0</v>
      </c>
    </row>
    <row r="366" spans="2:18">
      <c r="B366" t="s">
        <v>2008</v>
      </c>
      <c r="C366" t="s">
        <v>1648</v>
      </c>
      <c r="D366" t="s">
        <v>2016</v>
      </c>
      <c r="E366"/>
      <c r="F366" t="s">
        <v>210</v>
      </c>
      <c r="G366" s="94">
        <v>44950</v>
      </c>
      <c r="H366" t="s">
        <v>211</v>
      </c>
      <c r="I366" s="77">
        <v>0.05</v>
      </c>
      <c r="J366" t="s">
        <v>1001</v>
      </c>
      <c r="K366" t="s">
        <v>106</v>
      </c>
      <c r="L366" s="78">
        <v>7.0900000000000005E-2</v>
      </c>
      <c r="M366" s="78">
        <v>5.5899999999999998E-2</v>
      </c>
      <c r="N366" s="77">
        <v>159.68</v>
      </c>
      <c r="O366" s="77">
        <v>100.9</v>
      </c>
      <c r="P366" s="77">
        <v>0.59484440703999997</v>
      </c>
      <c r="Q366" s="78">
        <v>0</v>
      </c>
      <c r="R366" s="78">
        <v>0</v>
      </c>
    </row>
    <row r="367" spans="2:18">
      <c r="B367" t="s">
        <v>2008</v>
      </c>
      <c r="C367" t="s">
        <v>1648</v>
      </c>
      <c r="D367" t="s">
        <v>2017</v>
      </c>
      <c r="E367"/>
      <c r="F367" t="s">
        <v>210</v>
      </c>
      <c r="G367" s="94">
        <v>45029</v>
      </c>
      <c r="H367" t="s">
        <v>211</v>
      </c>
      <c r="I367" s="77">
        <v>0.05</v>
      </c>
      <c r="J367" t="s">
        <v>1001</v>
      </c>
      <c r="K367" t="s">
        <v>106</v>
      </c>
      <c r="L367" s="78">
        <v>7.0900000000000005E-2</v>
      </c>
      <c r="M367" s="78">
        <v>5.5899999999999998E-2</v>
      </c>
      <c r="N367" s="77">
        <v>53.23</v>
      </c>
      <c r="O367" s="77">
        <v>100.84</v>
      </c>
      <c r="P367" s="77">
        <v>0.198175971344</v>
      </c>
      <c r="Q367" s="78">
        <v>0</v>
      </c>
      <c r="R367" s="78">
        <v>0</v>
      </c>
    </row>
    <row r="368" spans="2:18">
      <c r="B368" t="s">
        <v>2018</v>
      </c>
      <c r="C368" t="s">
        <v>1648</v>
      </c>
      <c r="D368" t="s">
        <v>2019</v>
      </c>
      <c r="E368"/>
      <c r="F368" t="s">
        <v>210</v>
      </c>
      <c r="G368" s="94">
        <v>43397</v>
      </c>
      <c r="H368" t="s">
        <v>211</v>
      </c>
      <c r="I368" s="77">
        <v>0.03</v>
      </c>
      <c r="J368" t="s">
        <v>1001</v>
      </c>
      <c r="K368" t="s">
        <v>106</v>
      </c>
      <c r="L368" s="78">
        <v>7.0499999999999993E-2</v>
      </c>
      <c r="M368" s="78">
        <v>6.1199999999999997E-2</v>
      </c>
      <c r="N368" s="77">
        <v>129038.69</v>
      </c>
      <c r="O368" s="77">
        <v>100.42</v>
      </c>
      <c r="P368" s="77">
        <v>478.411769022616</v>
      </c>
      <c r="Q368" s="78">
        <v>1.14E-2</v>
      </c>
      <c r="R368" s="78">
        <v>1.6000000000000001E-3</v>
      </c>
    </row>
    <row r="369" spans="2:18">
      <c r="B369" t="s">
        <v>2020</v>
      </c>
      <c r="C369" t="s">
        <v>1648</v>
      </c>
      <c r="D369" t="s">
        <v>2021</v>
      </c>
      <c r="E369"/>
      <c r="F369" t="s">
        <v>210</v>
      </c>
      <c r="G369" s="94">
        <v>43536</v>
      </c>
      <c r="H369" t="s">
        <v>211</v>
      </c>
      <c r="I369" s="77">
        <v>2.6</v>
      </c>
      <c r="J369" t="s">
        <v>944</v>
      </c>
      <c r="K369" t="s">
        <v>106</v>
      </c>
      <c r="L369" s="78">
        <v>7.4999999999999997E-2</v>
      </c>
      <c r="M369" s="78">
        <v>7.2999999999999995E-2</v>
      </c>
      <c r="N369" s="77">
        <v>36475.74</v>
      </c>
      <c r="O369" s="77">
        <v>102.4</v>
      </c>
      <c r="P369" s="77">
        <v>137.90047444992001</v>
      </c>
      <c r="Q369" s="78">
        <v>3.3E-3</v>
      </c>
      <c r="R369" s="78">
        <v>5.0000000000000001E-4</v>
      </c>
    </row>
    <row r="370" spans="2:18">
      <c r="B370" t="s">
        <v>2020</v>
      </c>
      <c r="C370" t="s">
        <v>1648</v>
      </c>
      <c r="D370" t="s">
        <v>2022</v>
      </c>
      <c r="E370"/>
      <c r="F370" t="s">
        <v>210</v>
      </c>
      <c r="G370" s="94">
        <v>43570</v>
      </c>
      <c r="H370" t="s">
        <v>211</v>
      </c>
      <c r="I370" s="77">
        <v>2.6</v>
      </c>
      <c r="J370" t="s">
        <v>944</v>
      </c>
      <c r="K370" t="s">
        <v>106</v>
      </c>
      <c r="L370" s="78">
        <v>7.4999999999999997E-2</v>
      </c>
      <c r="M370" s="78">
        <v>7.2900000000000006E-2</v>
      </c>
      <c r="N370" s="77">
        <v>29431.17</v>
      </c>
      <c r="O370" s="77">
        <v>102.42</v>
      </c>
      <c r="P370" s="77">
        <v>111.289448727288</v>
      </c>
      <c r="Q370" s="78">
        <v>2.5999999999999999E-3</v>
      </c>
      <c r="R370" s="78">
        <v>4.0000000000000002E-4</v>
      </c>
    </row>
    <row r="371" spans="2:18">
      <c r="B371" t="s">
        <v>2020</v>
      </c>
      <c r="C371" t="s">
        <v>1648</v>
      </c>
      <c r="D371" t="s">
        <v>2023</v>
      </c>
      <c r="E371"/>
      <c r="F371" t="s">
        <v>210</v>
      </c>
      <c r="G371" s="94">
        <v>43774</v>
      </c>
      <c r="H371" t="s">
        <v>211</v>
      </c>
      <c r="I371" s="77">
        <v>2.6</v>
      </c>
      <c r="J371" t="s">
        <v>944</v>
      </c>
      <c r="K371" t="s">
        <v>106</v>
      </c>
      <c r="L371" s="78">
        <v>7.4999999999999997E-2</v>
      </c>
      <c r="M371" s="78">
        <v>7.1199999999999999E-2</v>
      </c>
      <c r="N371" s="77">
        <v>26878.29</v>
      </c>
      <c r="O371" s="77">
        <v>102.43</v>
      </c>
      <c r="P371" s="77">
        <v>101.646048594324</v>
      </c>
      <c r="Q371" s="78">
        <v>2.3999999999999998E-3</v>
      </c>
      <c r="R371" s="78">
        <v>2.9999999999999997E-4</v>
      </c>
    </row>
    <row r="372" spans="2:18">
      <c r="B372" t="s">
        <v>2024</v>
      </c>
      <c r="C372" t="s">
        <v>1648</v>
      </c>
      <c r="D372" t="s">
        <v>2025</v>
      </c>
      <c r="E372"/>
      <c r="F372" t="s">
        <v>210</v>
      </c>
      <c r="G372" s="94">
        <v>44144</v>
      </c>
      <c r="H372" t="s">
        <v>211</v>
      </c>
      <c r="I372" s="77">
        <v>0.03</v>
      </c>
      <c r="J372" t="s">
        <v>1001</v>
      </c>
      <c r="K372" t="s">
        <v>106</v>
      </c>
      <c r="L372" s="78">
        <v>7.8799999999999995E-2</v>
      </c>
      <c r="M372" s="78">
        <v>0</v>
      </c>
      <c r="N372" s="77">
        <v>157790.51</v>
      </c>
      <c r="O372" s="77">
        <v>75.180497999999943</v>
      </c>
      <c r="P372" s="77">
        <v>437.97343596481898</v>
      </c>
      <c r="Q372" s="78">
        <v>1.04E-2</v>
      </c>
      <c r="R372" s="78">
        <v>1.5E-3</v>
      </c>
    </row>
    <row r="373" spans="2:18">
      <c r="B373" t="s">
        <v>2026</v>
      </c>
      <c r="C373" t="s">
        <v>1648</v>
      </c>
      <c r="D373" t="s">
        <v>2027</v>
      </c>
      <c r="E373"/>
      <c r="F373" t="s">
        <v>210</v>
      </c>
      <c r="G373" s="94">
        <v>44508</v>
      </c>
      <c r="H373" t="s">
        <v>211</v>
      </c>
      <c r="I373" s="77">
        <v>3.06</v>
      </c>
      <c r="J373" t="s">
        <v>944</v>
      </c>
      <c r="K373" t="s">
        <v>106</v>
      </c>
      <c r="L373" s="78">
        <v>8.4099999999999994E-2</v>
      </c>
      <c r="M373" s="78">
        <v>9.0700000000000003E-2</v>
      </c>
      <c r="N373" s="77">
        <v>178263.82</v>
      </c>
      <c r="O373" s="77">
        <v>100.56</v>
      </c>
      <c r="P373" s="77">
        <v>661.83566357126404</v>
      </c>
      <c r="Q373" s="78">
        <v>1.5699999999999999E-2</v>
      </c>
      <c r="R373" s="78">
        <v>2.2000000000000001E-3</v>
      </c>
    </row>
    <row r="374" spans="2:18">
      <c r="B374" t="s">
        <v>2028</v>
      </c>
      <c r="C374" t="s">
        <v>1648</v>
      </c>
      <c r="D374" t="s">
        <v>2029</v>
      </c>
      <c r="E374"/>
      <c r="F374" t="s">
        <v>210</v>
      </c>
      <c r="G374" s="94">
        <v>43563</v>
      </c>
      <c r="H374" t="s">
        <v>211</v>
      </c>
      <c r="I374" s="77">
        <v>0.75</v>
      </c>
      <c r="J374" t="s">
        <v>1001</v>
      </c>
      <c r="K374" t="s">
        <v>106</v>
      </c>
      <c r="L374" s="78">
        <v>7.8600000000000003E-2</v>
      </c>
      <c r="M374" s="78">
        <v>6.8900000000000003E-2</v>
      </c>
      <c r="N374" s="77">
        <v>196788.1</v>
      </c>
      <c r="O374" s="77">
        <v>101.57</v>
      </c>
      <c r="P374" s="77">
        <v>737.94836934364002</v>
      </c>
      <c r="Q374" s="78">
        <v>1.7600000000000001E-2</v>
      </c>
      <c r="R374" s="78">
        <v>2.5000000000000001E-3</v>
      </c>
    </row>
    <row r="375" spans="2:18">
      <c r="B375" t="s">
        <v>2030</v>
      </c>
      <c r="C375" t="s">
        <v>1648</v>
      </c>
      <c r="D375" t="s">
        <v>2031</v>
      </c>
      <c r="E375"/>
      <c r="F375" t="s">
        <v>210</v>
      </c>
      <c r="G375" s="94">
        <v>44136</v>
      </c>
      <c r="H375" t="s">
        <v>211</v>
      </c>
      <c r="I375" s="77">
        <v>0.05</v>
      </c>
      <c r="J375" t="s">
        <v>1001</v>
      </c>
      <c r="K375" t="s">
        <v>106</v>
      </c>
      <c r="L375" s="78">
        <v>7.0099999999999996E-2</v>
      </c>
      <c r="M375" s="78">
        <v>0</v>
      </c>
      <c r="N375" s="77">
        <v>139470.85999999999</v>
      </c>
      <c r="O375" s="77">
        <v>84.997694999999908</v>
      </c>
      <c r="P375" s="77">
        <v>437.67558379813102</v>
      </c>
      <c r="Q375" s="78">
        <v>1.04E-2</v>
      </c>
      <c r="R375" s="78">
        <v>1.5E-3</v>
      </c>
    </row>
    <row r="376" spans="2:18">
      <c r="B376" t="s">
        <v>2032</v>
      </c>
      <c r="C376" t="s">
        <v>1648</v>
      </c>
      <c r="D376" t="s">
        <v>2033</v>
      </c>
      <c r="E376"/>
      <c r="F376" t="s">
        <v>210</v>
      </c>
      <c r="G376" s="94">
        <v>44498</v>
      </c>
      <c r="H376" t="s">
        <v>211</v>
      </c>
      <c r="I376" s="77">
        <v>3.1</v>
      </c>
      <c r="J376" t="s">
        <v>944</v>
      </c>
      <c r="K376" t="s">
        <v>106</v>
      </c>
      <c r="L376" s="78">
        <v>8.1600000000000006E-2</v>
      </c>
      <c r="M376" s="78">
        <v>9.1600000000000001E-2</v>
      </c>
      <c r="N376" s="77">
        <v>96045.07</v>
      </c>
      <c r="O376" s="77">
        <v>101.58</v>
      </c>
      <c r="P376" s="77">
        <v>360.20105313535203</v>
      </c>
      <c r="Q376" s="78">
        <v>8.6E-3</v>
      </c>
      <c r="R376" s="78">
        <v>1.1999999999999999E-3</v>
      </c>
    </row>
    <row r="377" spans="2:18">
      <c r="B377" t="s">
        <v>2034</v>
      </c>
      <c r="C377" t="s">
        <v>1648</v>
      </c>
      <c r="D377" t="s">
        <v>2035</v>
      </c>
      <c r="E377"/>
      <c r="F377" t="s">
        <v>210</v>
      </c>
      <c r="G377" s="94">
        <v>44179</v>
      </c>
      <c r="H377" t="s">
        <v>211</v>
      </c>
      <c r="I377" s="77">
        <v>2.59</v>
      </c>
      <c r="J377" t="s">
        <v>944</v>
      </c>
      <c r="K377" t="s">
        <v>106</v>
      </c>
      <c r="L377" s="78">
        <v>7.8799999999999995E-2</v>
      </c>
      <c r="M377" s="78">
        <v>8.2500000000000004E-2</v>
      </c>
      <c r="N377" s="77">
        <v>50412.33</v>
      </c>
      <c r="O377" s="77">
        <v>100.02</v>
      </c>
      <c r="P377" s="77">
        <v>186.15954682447199</v>
      </c>
      <c r="Q377" s="78">
        <v>4.4000000000000003E-3</v>
      </c>
      <c r="R377" s="78">
        <v>5.9999999999999995E-4</v>
      </c>
    </row>
    <row r="378" spans="2:18">
      <c r="B378" t="s">
        <v>2036</v>
      </c>
      <c r="C378" t="s">
        <v>1648</v>
      </c>
      <c r="D378" t="s">
        <v>2037</v>
      </c>
      <c r="E378"/>
      <c r="F378" t="s">
        <v>210</v>
      </c>
      <c r="G378" s="94">
        <v>43866</v>
      </c>
      <c r="H378" t="s">
        <v>211</v>
      </c>
      <c r="I378" s="77">
        <v>1.29</v>
      </c>
      <c r="J378" t="s">
        <v>1001</v>
      </c>
      <c r="K378" t="s">
        <v>106</v>
      </c>
      <c r="L378" s="78">
        <v>7.4999999999999997E-2</v>
      </c>
      <c r="M378" s="78">
        <v>7.9200000000000007E-2</v>
      </c>
      <c r="N378" s="77">
        <v>204371.14</v>
      </c>
      <c r="O378" s="77">
        <v>100.37</v>
      </c>
      <c r="P378" s="77">
        <v>757.33004040085598</v>
      </c>
      <c r="Q378" s="78">
        <v>1.7999999999999999E-2</v>
      </c>
      <c r="R378" s="78">
        <v>2.5000000000000001E-3</v>
      </c>
    </row>
    <row r="379" spans="2:18">
      <c r="B379" t="s">
        <v>2036</v>
      </c>
      <c r="C379" t="s">
        <v>1648</v>
      </c>
      <c r="D379" t="s">
        <v>2038</v>
      </c>
      <c r="E379"/>
      <c r="F379" t="s">
        <v>210</v>
      </c>
      <c r="G379" s="94">
        <v>44953</v>
      </c>
      <c r="H379" t="s">
        <v>211</v>
      </c>
      <c r="I379" s="77">
        <v>1.29</v>
      </c>
      <c r="J379" t="s">
        <v>1001</v>
      </c>
      <c r="K379" t="s">
        <v>106</v>
      </c>
      <c r="L379" s="78">
        <v>7.4999999999999997E-2</v>
      </c>
      <c r="M379" s="78">
        <v>7.9200000000000007E-2</v>
      </c>
      <c r="N379" s="77">
        <v>586.94000000000005</v>
      </c>
      <c r="O379" s="77">
        <v>100.16</v>
      </c>
      <c r="P379" s="77">
        <v>2.1704496519680001</v>
      </c>
      <c r="Q379" s="78">
        <v>1E-4</v>
      </c>
      <c r="R379" s="78">
        <v>0</v>
      </c>
    </row>
    <row r="380" spans="2:18">
      <c r="B380" t="s">
        <v>2036</v>
      </c>
      <c r="C380" t="s">
        <v>1648</v>
      </c>
      <c r="D380" t="s">
        <v>2039</v>
      </c>
      <c r="E380"/>
      <c r="F380" t="s">
        <v>210</v>
      </c>
      <c r="G380" s="94">
        <v>44959</v>
      </c>
      <c r="H380" t="s">
        <v>211</v>
      </c>
      <c r="I380" s="77">
        <v>1.29</v>
      </c>
      <c r="J380" t="s">
        <v>1001</v>
      </c>
      <c r="K380" t="s">
        <v>106</v>
      </c>
      <c r="L380" s="78">
        <v>7.4999999999999997E-2</v>
      </c>
      <c r="M380" s="78">
        <v>7.9200000000000007E-2</v>
      </c>
      <c r="N380" s="77">
        <v>329.94</v>
      </c>
      <c r="O380" s="77">
        <v>100.16</v>
      </c>
      <c r="P380" s="77">
        <v>1.2200875015679999</v>
      </c>
      <c r="Q380" s="78">
        <v>0</v>
      </c>
      <c r="R380" s="78">
        <v>0</v>
      </c>
    </row>
    <row r="381" spans="2:18">
      <c r="B381" t="s">
        <v>2036</v>
      </c>
      <c r="C381" t="s">
        <v>1648</v>
      </c>
      <c r="D381" t="s">
        <v>2040</v>
      </c>
      <c r="E381"/>
      <c r="F381" t="s">
        <v>210</v>
      </c>
      <c r="G381" s="94">
        <v>44966</v>
      </c>
      <c r="H381" t="s">
        <v>211</v>
      </c>
      <c r="I381" s="77">
        <v>1.29</v>
      </c>
      <c r="J381" t="s">
        <v>1001</v>
      </c>
      <c r="K381" t="s">
        <v>106</v>
      </c>
      <c r="L381" s="78">
        <v>7.4999999999999997E-2</v>
      </c>
      <c r="M381" s="78">
        <v>7.9699999999999993E-2</v>
      </c>
      <c r="N381" s="77">
        <v>494.36</v>
      </c>
      <c r="O381" s="77">
        <v>100.1</v>
      </c>
      <c r="P381" s="77">
        <v>1.82700229712</v>
      </c>
      <c r="Q381" s="78">
        <v>0</v>
      </c>
      <c r="R381" s="78">
        <v>0</v>
      </c>
    </row>
    <row r="382" spans="2:18">
      <c r="B382" t="s">
        <v>2036</v>
      </c>
      <c r="C382" t="s">
        <v>1648</v>
      </c>
      <c r="D382" t="s">
        <v>2041</v>
      </c>
      <c r="E382"/>
      <c r="F382" t="s">
        <v>210</v>
      </c>
      <c r="G382" s="94">
        <v>44986</v>
      </c>
      <c r="H382" t="s">
        <v>211</v>
      </c>
      <c r="I382" s="77">
        <v>1.29</v>
      </c>
      <c r="J382" t="s">
        <v>1001</v>
      </c>
      <c r="K382" t="s">
        <v>106</v>
      </c>
      <c r="L382" s="78">
        <v>7.4999999999999997E-2</v>
      </c>
      <c r="M382" s="78">
        <v>7.9699999999999993E-2</v>
      </c>
      <c r="N382" s="77">
        <v>1923.07</v>
      </c>
      <c r="O382" s="77">
        <v>100.1</v>
      </c>
      <c r="P382" s="77">
        <v>7.1070744144400004</v>
      </c>
      <c r="Q382" s="78">
        <v>2.0000000000000001E-4</v>
      </c>
      <c r="R382" s="78">
        <v>0</v>
      </c>
    </row>
    <row r="383" spans="2:18">
      <c r="B383" t="s">
        <v>2036</v>
      </c>
      <c r="C383" t="s">
        <v>1648</v>
      </c>
      <c r="D383" t="s">
        <v>2042</v>
      </c>
      <c r="E383"/>
      <c r="F383" t="s">
        <v>210</v>
      </c>
      <c r="G383" s="94">
        <v>44994</v>
      </c>
      <c r="H383" t="s">
        <v>211</v>
      </c>
      <c r="I383" s="77">
        <v>1.29</v>
      </c>
      <c r="J383" t="s">
        <v>1001</v>
      </c>
      <c r="K383" t="s">
        <v>106</v>
      </c>
      <c r="L383" s="78">
        <v>7.4999999999999997E-2</v>
      </c>
      <c r="M383" s="78">
        <v>7.9699999999999993E-2</v>
      </c>
      <c r="N383" s="77">
        <v>375.36</v>
      </c>
      <c r="O383" s="77">
        <v>100.11</v>
      </c>
      <c r="P383" s="77">
        <v>1.3873535320320001</v>
      </c>
      <c r="Q383" s="78">
        <v>0</v>
      </c>
      <c r="R383" s="78">
        <v>0</v>
      </c>
    </row>
    <row r="384" spans="2:18">
      <c r="B384" t="s">
        <v>2043</v>
      </c>
      <c r="C384" t="s">
        <v>1648</v>
      </c>
      <c r="D384" t="s">
        <v>2044</v>
      </c>
      <c r="E384"/>
      <c r="F384" t="s">
        <v>210</v>
      </c>
      <c r="G384" s="94">
        <v>44027</v>
      </c>
      <c r="H384" t="s">
        <v>211</v>
      </c>
      <c r="I384" s="77">
        <v>3.5</v>
      </c>
      <c r="J384" t="s">
        <v>1121</v>
      </c>
      <c r="K384" t="s">
        <v>110</v>
      </c>
      <c r="L384" s="78">
        <v>2.35E-2</v>
      </c>
      <c r="M384" s="78">
        <v>2.4299999999999999E-2</v>
      </c>
      <c r="N384" s="77">
        <v>76875.78</v>
      </c>
      <c r="O384" s="77">
        <v>102.35999999999994</v>
      </c>
      <c r="P384" s="77">
        <v>317.38844124882701</v>
      </c>
      <c r="Q384" s="78">
        <v>7.6E-3</v>
      </c>
      <c r="R384" s="78">
        <v>1.1000000000000001E-3</v>
      </c>
    </row>
    <row r="385" spans="2:18">
      <c r="B385" t="s">
        <v>2043</v>
      </c>
      <c r="C385" t="s">
        <v>1648</v>
      </c>
      <c r="D385" t="s">
        <v>2045</v>
      </c>
      <c r="E385"/>
      <c r="F385" t="s">
        <v>210</v>
      </c>
      <c r="G385" s="94">
        <v>44119</v>
      </c>
      <c r="H385" t="s">
        <v>211</v>
      </c>
      <c r="I385" s="77">
        <v>3.5</v>
      </c>
      <c r="J385" t="s">
        <v>1121</v>
      </c>
      <c r="K385" t="s">
        <v>110</v>
      </c>
      <c r="L385" s="78">
        <v>2.35E-2</v>
      </c>
      <c r="M385" s="78">
        <v>2.4299999999999999E-2</v>
      </c>
      <c r="N385" s="77">
        <v>76875.78</v>
      </c>
      <c r="O385" s="77">
        <v>102.35999999999994</v>
      </c>
      <c r="P385" s="77">
        <v>317.38844124882701</v>
      </c>
      <c r="Q385" s="78">
        <v>7.6E-3</v>
      </c>
      <c r="R385" s="78">
        <v>1.1000000000000001E-3</v>
      </c>
    </row>
    <row r="386" spans="2:18">
      <c r="B386" t="s">
        <v>2043</v>
      </c>
      <c r="C386" t="s">
        <v>1648</v>
      </c>
      <c r="D386" t="s">
        <v>2046</v>
      </c>
      <c r="E386"/>
      <c r="F386" t="s">
        <v>210</v>
      </c>
      <c r="G386" s="94">
        <v>44211</v>
      </c>
      <c r="H386" t="s">
        <v>211</v>
      </c>
      <c r="I386" s="77">
        <v>3.5</v>
      </c>
      <c r="J386" t="s">
        <v>1121</v>
      </c>
      <c r="K386" t="s">
        <v>110</v>
      </c>
      <c r="L386" s="78">
        <v>2.35E-2</v>
      </c>
      <c r="M386" s="78">
        <v>2.4299999999999999E-2</v>
      </c>
      <c r="N386" s="77">
        <v>76875.78</v>
      </c>
      <c r="O386" s="77">
        <v>102.35999999999994</v>
      </c>
      <c r="P386" s="77">
        <v>317.38844124882701</v>
      </c>
      <c r="Q386" s="78">
        <v>7.6E-3</v>
      </c>
      <c r="R386" s="78">
        <v>1.1000000000000001E-3</v>
      </c>
    </row>
    <row r="387" spans="2:18">
      <c r="B387" t="s">
        <v>2047</v>
      </c>
      <c r="C387" t="s">
        <v>1648</v>
      </c>
      <c r="D387" t="s">
        <v>2048</v>
      </c>
      <c r="E387"/>
      <c r="F387" t="s">
        <v>210</v>
      </c>
      <c r="G387" s="94">
        <v>43860</v>
      </c>
      <c r="H387" t="s">
        <v>211</v>
      </c>
      <c r="I387" s="77">
        <v>2.72</v>
      </c>
      <c r="J387" t="s">
        <v>944</v>
      </c>
      <c r="K387" t="s">
        <v>106</v>
      </c>
      <c r="L387" s="78">
        <v>7.9100000000000004E-2</v>
      </c>
      <c r="M387" s="78">
        <v>8.5400000000000004E-2</v>
      </c>
      <c r="N387" s="77">
        <v>111098.96</v>
      </c>
      <c r="O387" s="77">
        <v>102.26</v>
      </c>
      <c r="P387" s="77">
        <v>419.447368663232</v>
      </c>
      <c r="Q387" s="78">
        <v>0.01</v>
      </c>
      <c r="R387" s="78">
        <v>1.4E-3</v>
      </c>
    </row>
    <row r="388" spans="2:18">
      <c r="B388" t="s">
        <v>1932</v>
      </c>
      <c r="C388" t="s">
        <v>1648</v>
      </c>
      <c r="D388" t="s">
        <v>2049</v>
      </c>
      <c r="E388"/>
      <c r="F388" t="s">
        <v>210</v>
      </c>
      <c r="G388" s="94">
        <v>44553</v>
      </c>
      <c r="H388" t="s">
        <v>211</v>
      </c>
      <c r="I388" s="77">
        <v>2.6</v>
      </c>
      <c r="J388" t="s">
        <v>1121</v>
      </c>
      <c r="K388" t="s">
        <v>110</v>
      </c>
      <c r="L388" s="78">
        <v>6.1100000000000002E-2</v>
      </c>
      <c r="M388" s="78">
        <v>6.9500000000000006E-2</v>
      </c>
      <c r="N388" s="77">
        <v>995.34</v>
      </c>
      <c r="O388" s="77">
        <v>100.14</v>
      </c>
      <c r="P388" s="77">
        <v>4.0202248020983999</v>
      </c>
      <c r="Q388" s="78">
        <v>1E-4</v>
      </c>
      <c r="R388" s="78">
        <v>0</v>
      </c>
    </row>
    <row r="389" spans="2:18">
      <c r="B389" t="s">
        <v>1932</v>
      </c>
      <c r="C389" t="s">
        <v>1648</v>
      </c>
      <c r="D389" t="s">
        <v>2050</v>
      </c>
      <c r="E389"/>
      <c r="F389" t="s">
        <v>210</v>
      </c>
      <c r="G389" s="94">
        <v>44553</v>
      </c>
      <c r="H389" t="s">
        <v>211</v>
      </c>
      <c r="I389" s="77">
        <v>2.6</v>
      </c>
      <c r="J389" t="s">
        <v>1121</v>
      </c>
      <c r="K389" t="s">
        <v>110</v>
      </c>
      <c r="L389" s="78">
        <v>6.1100000000000002E-2</v>
      </c>
      <c r="M389" s="78">
        <v>7.0499999999999993E-2</v>
      </c>
      <c r="N389" s="77">
        <v>1279.72</v>
      </c>
      <c r="O389" s="77">
        <v>99.88</v>
      </c>
      <c r="P389" s="77">
        <v>5.1554287008223998</v>
      </c>
      <c r="Q389" s="78">
        <v>1E-4</v>
      </c>
      <c r="R389" s="78">
        <v>0</v>
      </c>
    </row>
    <row r="390" spans="2:18">
      <c r="B390" t="s">
        <v>1932</v>
      </c>
      <c r="C390" t="s">
        <v>1648</v>
      </c>
      <c r="D390" t="s">
        <v>2051</v>
      </c>
      <c r="E390"/>
      <c r="F390" t="s">
        <v>210</v>
      </c>
      <c r="G390" s="94">
        <v>44553</v>
      </c>
      <c r="H390" t="s">
        <v>211</v>
      </c>
      <c r="I390" s="77">
        <v>2.6</v>
      </c>
      <c r="J390" t="s">
        <v>1121</v>
      </c>
      <c r="K390" t="s">
        <v>110</v>
      </c>
      <c r="L390" s="78">
        <v>6.1100000000000002E-2</v>
      </c>
      <c r="M390" s="78">
        <v>6.9400000000000003E-2</v>
      </c>
      <c r="N390" s="77">
        <v>5972.04</v>
      </c>
      <c r="O390" s="77">
        <v>100.15</v>
      </c>
      <c r="P390" s="77">
        <v>24.123757575203999</v>
      </c>
      <c r="Q390" s="78">
        <v>5.9999999999999995E-4</v>
      </c>
      <c r="R390" s="78">
        <v>1E-4</v>
      </c>
    </row>
    <row r="391" spans="2:18">
      <c r="B391" t="s">
        <v>1932</v>
      </c>
      <c r="C391" t="s">
        <v>1648</v>
      </c>
      <c r="D391" t="s">
        <v>2052</v>
      </c>
      <c r="E391"/>
      <c r="F391" t="s">
        <v>210</v>
      </c>
      <c r="G391" s="94">
        <v>44886</v>
      </c>
      <c r="H391" t="s">
        <v>211</v>
      </c>
      <c r="I391" s="77">
        <v>2.6</v>
      </c>
      <c r="J391" t="s">
        <v>1121</v>
      </c>
      <c r="K391" t="s">
        <v>110</v>
      </c>
      <c r="L391" s="78">
        <v>6.1100000000000002E-2</v>
      </c>
      <c r="M391" s="78">
        <v>6.9500000000000006E-2</v>
      </c>
      <c r="N391" s="77">
        <v>1457.46</v>
      </c>
      <c r="O391" s="77">
        <v>100.74157149999996</v>
      </c>
      <c r="P391" s="77">
        <v>5.9221125867422604</v>
      </c>
      <c r="Q391" s="78">
        <v>1E-4</v>
      </c>
      <c r="R391" s="78">
        <v>0</v>
      </c>
    </row>
    <row r="392" spans="2:18">
      <c r="B392" t="s">
        <v>1932</v>
      </c>
      <c r="C392" t="s">
        <v>1648</v>
      </c>
      <c r="D392" t="s">
        <v>2053</v>
      </c>
      <c r="E392"/>
      <c r="F392" t="s">
        <v>210</v>
      </c>
      <c r="G392" s="94">
        <v>44985</v>
      </c>
      <c r="H392" t="s">
        <v>211</v>
      </c>
      <c r="I392" s="77">
        <v>2.6</v>
      </c>
      <c r="J392" t="s">
        <v>1121</v>
      </c>
      <c r="K392" t="s">
        <v>110</v>
      </c>
      <c r="L392" s="78">
        <v>6.1100000000000002E-2</v>
      </c>
      <c r="M392" s="78">
        <v>6.9400000000000003E-2</v>
      </c>
      <c r="N392" s="77">
        <v>2275.06</v>
      </c>
      <c r="O392" s="77">
        <v>100.16</v>
      </c>
      <c r="P392" s="77">
        <v>9.1909089672064006</v>
      </c>
      <c r="Q392" s="78">
        <v>2.0000000000000001E-4</v>
      </c>
      <c r="R392" s="78">
        <v>0</v>
      </c>
    </row>
    <row r="393" spans="2:18">
      <c r="B393" t="s">
        <v>1932</v>
      </c>
      <c r="C393" t="s">
        <v>1648</v>
      </c>
      <c r="D393" t="s">
        <v>2054</v>
      </c>
      <c r="E393"/>
      <c r="F393" t="s">
        <v>210</v>
      </c>
      <c r="G393" s="94">
        <v>43080</v>
      </c>
      <c r="H393" t="s">
        <v>211</v>
      </c>
      <c r="I393" s="77">
        <v>2.6</v>
      </c>
      <c r="J393" t="s">
        <v>1121</v>
      </c>
      <c r="K393" t="s">
        <v>110</v>
      </c>
      <c r="L393" s="78">
        <v>6.1100000000000002E-2</v>
      </c>
      <c r="M393" s="78">
        <v>6.93E-2</v>
      </c>
      <c r="N393" s="77">
        <v>533.22</v>
      </c>
      <c r="O393" s="77">
        <v>99.481571500000143</v>
      </c>
      <c r="P393" s="77">
        <v>2.1395397604366502</v>
      </c>
      <c r="Q393" s="78">
        <v>1E-4</v>
      </c>
      <c r="R393" s="78">
        <v>0</v>
      </c>
    </row>
    <row r="394" spans="2:18">
      <c r="B394" t="s">
        <v>2055</v>
      </c>
      <c r="C394" t="s">
        <v>1648</v>
      </c>
      <c r="D394" t="s">
        <v>2056</v>
      </c>
      <c r="E394"/>
      <c r="F394" t="s">
        <v>210</v>
      </c>
      <c r="G394" s="94">
        <v>43083</v>
      </c>
      <c r="H394" t="s">
        <v>211</v>
      </c>
      <c r="I394" s="77">
        <v>3.64</v>
      </c>
      <c r="J394" t="s">
        <v>981</v>
      </c>
      <c r="K394" t="s">
        <v>110</v>
      </c>
      <c r="L394" s="78">
        <v>7.1900000000000006E-2</v>
      </c>
      <c r="M394" s="78">
        <v>7.1999999999999995E-2</v>
      </c>
      <c r="N394" s="77">
        <v>70254.03</v>
      </c>
      <c r="O394" s="77">
        <v>102.18000000000013</v>
      </c>
      <c r="P394" s="77">
        <v>289.53990938232403</v>
      </c>
      <c r="Q394" s="78">
        <v>6.8999999999999999E-3</v>
      </c>
      <c r="R394" s="78">
        <v>1E-3</v>
      </c>
    </row>
    <row r="395" spans="2:18">
      <c r="B395" t="s">
        <v>2055</v>
      </c>
      <c r="C395" t="s">
        <v>1648</v>
      </c>
      <c r="D395" t="s">
        <v>2057</v>
      </c>
      <c r="E395"/>
      <c r="F395" t="s">
        <v>210</v>
      </c>
      <c r="G395" s="94">
        <v>44778</v>
      </c>
      <c r="H395" t="s">
        <v>211</v>
      </c>
      <c r="I395" s="77">
        <v>3.56</v>
      </c>
      <c r="J395" t="s">
        <v>981</v>
      </c>
      <c r="K395" t="s">
        <v>106</v>
      </c>
      <c r="L395" s="78">
        <v>8.2699999999999996E-2</v>
      </c>
      <c r="M395" s="78">
        <v>9.0200000000000002E-2</v>
      </c>
      <c r="N395" s="77">
        <v>193457.09</v>
      </c>
      <c r="O395" s="77">
        <v>100.16</v>
      </c>
      <c r="P395" s="77">
        <v>715.38636600204802</v>
      </c>
      <c r="Q395" s="78">
        <v>1.7000000000000001E-2</v>
      </c>
      <c r="R395" s="78">
        <v>2.3999999999999998E-3</v>
      </c>
    </row>
    <row r="396" spans="2:18">
      <c r="B396" t="s">
        <v>2058</v>
      </c>
      <c r="C396" t="s">
        <v>1648</v>
      </c>
      <c r="D396" t="s">
        <v>2059</v>
      </c>
      <c r="E396"/>
      <c r="F396" t="s">
        <v>210</v>
      </c>
      <c r="G396" s="94">
        <v>42817</v>
      </c>
      <c r="H396" t="s">
        <v>211</v>
      </c>
      <c r="I396" s="77">
        <v>1.77</v>
      </c>
      <c r="J396" t="s">
        <v>944</v>
      </c>
      <c r="K396" t="s">
        <v>106</v>
      </c>
      <c r="L396" s="78">
        <v>5.7200000000000001E-2</v>
      </c>
      <c r="M396" s="78">
        <v>8.3199999999999996E-2</v>
      </c>
      <c r="N396" s="77">
        <v>18098.5</v>
      </c>
      <c r="O396" s="77">
        <v>97.61</v>
      </c>
      <c r="P396" s="77">
        <v>65.222672078200006</v>
      </c>
      <c r="Q396" s="78">
        <v>1.6000000000000001E-3</v>
      </c>
      <c r="R396" s="78">
        <v>2.0000000000000001E-4</v>
      </c>
    </row>
    <row r="397" spans="2:18">
      <c r="B397" t="s">
        <v>2058</v>
      </c>
      <c r="C397" t="s">
        <v>1648</v>
      </c>
      <c r="D397" t="s">
        <v>2060</v>
      </c>
      <c r="E397"/>
      <c r="F397" t="s">
        <v>210</v>
      </c>
      <c r="G397" s="94">
        <v>43098</v>
      </c>
      <c r="H397" t="s">
        <v>211</v>
      </c>
      <c r="I397" s="77">
        <v>1.62</v>
      </c>
      <c r="J397" t="s">
        <v>944</v>
      </c>
      <c r="K397" t="s">
        <v>106</v>
      </c>
      <c r="L397" s="78">
        <v>7.9200000000000007E-2</v>
      </c>
      <c r="M397" s="78">
        <v>6.8000000000000005E-2</v>
      </c>
      <c r="N397" s="77">
        <v>53244.79</v>
      </c>
      <c r="O397" s="77">
        <v>104.04</v>
      </c>
      <c r="P397" s="77">
        <v>204.52158717307199</v>
      </c>
      <c r="Q397" s="78">
        <v>4.8999999999999998E-3</v>
      </c>
      <c r="R397" s="78">
        <v>6.9999999999999999E-4</v>
      </c>
    </row>
    <row r="398" spans="2:18">
      <c r="B398" t="s">
        <v>2058</v>
      </c>
      <c r="C398" t="s">
        <v>1648</v>
      </c>
      <c r="D398" t="s">
        <v>2061</v>
      </c>
      <c r="E398"/>
      <c r="F398" t="s">
        <v>210</v>
      </c>
      <c r="G398" s="94">
        <v>43798</v>
      </c>
      <c r="H398" t="s">
        <v>211</v>
      </c>
      <c r="I398" s="77">
        <v>1.62</v>
      </c>
      <c r="J398" t="s">
        <v>944</v>
      </c>
      <c r="K398" t="s">
        <v>106</v>
      </c>
      <c r="L398" s="78">
        <v>7.9200000000000007E-2</v>
      </c>
      <c r="M398" s="78">
        <v>7.7499999999999999E-2</v>
      </c>
      <c r="N398" s="77">
        <v>3132.05</v>
      </c>
      <c r="O398" s="77">
        <v>102.98</v>
      </c>
      <c r="P398" s="77">
        <v>11.90812175228</v>
      </c>
      <c r="Q398" s="78">
        <v>2.9999999999999997E-4</v>
      </c>
      <c r="R398" s="78">
        <v>0</v>
      </c>
    </row>
    <row r="399" spans="2:18">
      <c r="B399" t="s">
        <v>2058</v>
      </c>
      <c r="C399" t="s">
        <v>1648</v>
      </c>
      <c r="D399" t="s">
        <v>2062</v>
      </c>
      <c r="E399"/>
      <c r="F399" t="s">
        <v>210</v>
      </c>
      <c r="G399" s="94">
        <v>44064</v>
      </c>
      <c r="H399" t="s">
        <v>211</v>
      </c>
      <c r="I399" s="77">
        <v>2.5299999999999998</v>
      </c>
      <c r="J399" t="s">
        <v>944</v>
      </c>
      <c r="K399" t="s">
        <v>106</v>
      </c>
      <c r="L399" s="78">
        <v>8.6699999999999999E-2</v>
      </c>
      <c r="M399" s="78">
        <v>0.1024</v>
      </c>
      <c r="N399" s="77">
        <v>178581.42</v>
      </c>
      <c r="O399" s="77">
        <v>97.99</v>
      </c>
      <c r="P399" s="77">
        <v>646.07021832693601</v>
      </c>
      <c r="Q399" s="78">
        <v>1.54E-2</v>
      </c>
      <c r="R399" s="78">
        <v>2.2000000000000001E-3</v>
      </c>
    </row>
    <row r="400" spans="2:18">
      <c r="B400" s="79" t="s">
        <v>1947</v>
      </c>
      <c r="I400" s="81">
        <v>0</v>
      </c>
      <c r="M400" s="80">
        <v>0</v>
      </c>
      <c r="N400" s="81">
        <v>0</v>
      </c>
      <c r="P400" s="81">
        <v>0</v>
      </c>
      <c r="Q400" s="80">
        <v>0</v>
      </c>
      <c r="R400" s="80">
        <v>0</v>
      </c>
    </row>
    <row r="401" spans="2:18">
      <c r="B401" t="s">
        <v>210</v>
      </c>
      <c r="D401" t="s">
        <v>210</v>
      </c>
      <c r="F401" t="s">
        <v>210</v>
      </c>
      <c r="I401" s="77">
        <v>0</v>
      </c>
      <c r="J401" t="s">
        <v>210</v>
      </c>
      <c r="K401" t="s">
        <v>210</v>
      </c>
      <c r="L401" s="78">
        <v>0</v>
      </c>
      <c r="M401" s="78">
        <v>0</v>
      </c>
      <c r="N401" s="77">
        <v>0</v>
      </c>
      <c r="O401" s="77">
        <v>0</v>
      </c>
      <c r="P401" s="77">
        <v>0</v>
      </c>
      <c r="Q401" s="78">
        <v>0</v>
      </c>
      <c r="R401" s="78">
        <v>0</v>
      </c>
    </row>
    <row r="402" spans="2:18">
      <c r="B402" t="s">
        <v>226</v>
      </c>
    </row>
    <row r="403" spans="2:18">
      <c r="B403" t="s">
        <v>325</v>
      </c>
    </row>
    <row r="404" spans="2:18">
      <c r="B404" t="s">
        <v>326</v>
      </c>
    </row>
    <row r="405" spans="2:18">
      <c r="B405" t="s">
        <v>327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s="87">
        <v>45106</v>
      </c>
    </row>
    <row r="2" spans="2:64">
      <c r="B2" s="2" t="s">
        <v>1</v>
      </c>
      <c r="C2" s="12" t="s">
        <v>2094</v>
      </c>
    </row>
    <row r="3" spans="2:64">
      <c r="B3" s="2" t="s">
        <v>2</v>
      </c>
      <c r="C3" s="26" t="s">
        <v>2095</v>
      </c>
    </row>
    <row r="4" spans="2:64">
      <c r="B4" s="2" t="s">
        <v>3</v>
      </c>
      <c r="C4" s="88" t="s">
        <v>197</v>
      </c>
    </row>
    <row r="5" spans="2:64">
      <c r="B5" s="2"/>
    </row>
    <row r="7" spans="2:64" ht="26.25" customHeight="1">
      <c r="B7" s="110" t="s">
        <v>153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2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1349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210</v>
      </c>
      <c r="C14" t="s">
        <v>210</v>
      </c>
      <c r="E14" t="s">
        <v>210</v>
      </c>
      <c r="G14" s="77">
        <v>0</v>
      </c>
      <c r="H14" t="s">
        <v>210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1350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210</v>
      </c>
      <c r="C16" t="s">
        <v>210</v>
      </c>
      <c r="E16" t="s">
        <v>210</v>
      </c>
      <c r="G16" s="77">
        <v>0</v>
      </c>
      <c r="H16" t="s">
        <v>210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2063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210</v>
      </c>
      <c r="C18" t="s">
        <v>210</v>
      </c>
      <c r="E18" t="s">
        <v>210</v>
      </c>
      <c r="G18" s="77">
        <v>0</v>
      </c>
      <c r="H18" t="s">
        <v>210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2064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210</v>
      </c>
      <c r="C20" t="s">
        <v>210</v>
      </c>
      <c r="E20" t="s">
        <v>210</v>
      </c>
      <c r="G20" s="77">
        <v>0</v>
      </c>
      <c r="H20" t="s">
        <v>210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923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210</v>
      </c>
      <c r="C22" t="s">
        <v>210</v>
      </c>
      <c r="E22" t="s">
        <v>210</v>
      </c>
      <c r="G22" s="77">
        <v>0</v>
      </c>
      <c r="H22" t="s">
        <v>210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224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210</v>
      </c>
      <c r="C24" t="s">
        <v>210</v>
      </c>
      <c r="E24" t="s">
        <v>210</v>
      </c>
      <c r="G24" s="77">
        <v>0</v>
      </c>
      <c r="H24" t="s">
        <v>210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226</v>
      </c>
    </row>
    <row r="26" spans="2:15">
      <c r="B26" t="s">
        <v>325</v>
      </c>
    </row>
    <row r="27" spans="2:15">
      <c r="B27" t="s">
        <v>326</v>
      </c>
    </row>
    <row r="28" spans="2:15">
      <c r="B28" t="s">
        <v>327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8"/>
  <sheetViews>
    <sheetView rightToLeft="1" workbookViewId="0">
      <selection activeCell="F22" sqref="F2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s="87">
        <v>45106</v>
      </c>
      <c r="D1" s="15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</row>
    <row r="2" spans="2:55">
      <c r="B2" s="2" t="s">
        <v>1</v>
      </c>
      <c r="C2" s="12" t="s">
        <v>2094</v>
      </c>
      <c r="D2" s="15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</row>
    <row r="3" spans="2:55">
      <c r="B3" s="2" t="s">
        <v>2</v>
      </c>
      <c r="C3" s="26" t="s">
        <v>2095</v>
      </c>
      <c r="D3" s="15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</row>
    <row r="4" spans="2:55">
      <c r="B4" s="2" t="s">
        <v>3</v>
      </c>
      <c r="C4" s="88" t="s">
        <v>197</v>
      </c>
      <c r="D4" s="15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</row>
    <row r="5" spans="2:55">
      <c r="B5" s="2"/>
    </row>
    <row r="7" spans="2:55" ht="26.25" customHeight="1">
      <c r="B7" s="110" t="s">
        <v>156</v>
      </c>
      <c r="C7" s="111"/>
      <c r="D7" s="111"/>
      <c r="E7" s="111"/>
      <c r="F7" s="111"/>
      <c r="G7" s="111"/>
      <c r="H7" s="111"/>
      <c r="I7" s="111"/>
      <c r="J7" s="112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f>E12</f>
        <v>5.3012721561455011E-4</v>
      </c>
      <c r="F11" s="7"/>
      <c r="G11" s="75">
        <v>386.32922000000002</v>
      </c>
      <c r="H11" s="76">
        <f>G11/$G$11</f>
        <v>1</v>
      </c>
      <c r="I11" s="76">
        <f>G11/'סכום נכסי הקרן'!$C$42</f>
        <v>1.2877946650361087E-3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f>E13*G13/G12</f>
        <v>5.3012721561455011E-4</v>
      </c>
      <c r="F12" s="19"/>
      <c r="G12" s="81">
        <v>386.32922000000002</v>
      </c>
      <c r="H12" s="80">
        <f t="shared" ref="H12:H23" si="0">G12/$G$11</f>
        <v>1</v>
      </c>
      <c r="I12" s="80">
        <f>G12/'סכום נכסי הקרן'!$C$42</f>
        <v>1.2877946650361087E-3</v>
      </c>
    </row>
    <row r="13" spans="2:55">
      <c r="B13" s="79" t="s">
        <v>2065</v>
      </c>
      <c r="E13" s="80">
        <v>9.3472825224956522E-4</v>
      </c>
      <c r="F13" s="19"/>
      <c r="G13" s="81">
        <v>219.10499999999999</v>
      </c>
      <c r="H13" s="80">
        <f t="shared" si="0"/>
        <v>0.56714581413230913</v>
      </c>
      <c r="I13" s="80">
        <f>G13/'סכום נכסי הקרן'!$C$42</f>
        <v>7.3036735373714829E-4</v>
      </c>
    </row>
    <row r="14" spans="2:55">
      <c r="B14" t="s">
        <v>2128</v>
      </c>
      <c r="C14" s="94">
        <v>44834</v>
      </c>
      <c r="D14" t="s">
        <v>2129</v>
      </c>
      <c r="E14" s="91">
        <v>9.3472825224956522E-4</v>
      </c>
      <c r="F14" t="s">
        <v>102</v>
      </c>
      <c r="G14" s="92">
        <v>219.10500000000002</v>
      </c>
      <c r="H14" s="91">
        <f t="shared" si="0"/>
        <v>0.56714581413230925</v>
      </c>
      <c r="I14" s="91">
        <f>G14/'סכום נכסי הקרן'!$C$42</f>
        <v>7.303673537371484E-4</v>
      </c>
      <c r="J14" t="s">
        <v>2130</v>
      </c>
    </row>
    <row r="15" spans="2:55">
      <c r="B15" s="79" t="s">
        <v>2066</v>
      </c>
      <c r="C15" s="95"/>
      <c r="E15" s="80">
        <v>0</v>
      </c>
      <c r="F15" s="19"/>
      <c r="G15" s="81">
        <v>167.22422</v>
      </c>
      <c r="H15" s="80">
        <f t="shared" si="0"/>
        <v>0.43285418586769075</v>
      </c>
      <c r="I15" s="80">
        <f>G15/'סכום נכסי הקרן'!$C$42</f>
        <v>5.5742731129896034E-4</v>
      </c>
    </row>
    <row r="16" spans="2:55">
      <c r="B16" t="s">
        <v>2131</v>
      </c>
      <c r="C16" s="94">
        <v>44377</v>
      </c>
      <c r="D16" t="s">
        <v>123</v>
      </c>
      <c r="E16" s="91">
        <v>0</v>
      </c>
      <c r="F16" t="s">
        <v>102</v>
      </c>
      <c r="G16" s="92">
        <v>47.121199999999995</v>
      </c>
      <c r="H16" s="91">
        <f t="shared" si="0"/>
        <v>0.12197161788590569</v>
      </c>
      <c r="I16" s="91">
        <f>G16/'סכום נכסי הקרן'!$C$42</f>
        <v>1.5707439879929217E-4</v>
      </c>
      <c r="J16" t="s">
        <v>2132</v>
      </c>
    </row>
    <row r="17" spans="2:10">
      <c r="B17" t="s">
        <v>2133</v>
      </c>
      <c r="C17" s="94">
        <v>44377</v>
      </c>
      <c r="D17" t="s">
        <v>123</v>
      </c>
      <c r="E17" s="91">
        <v>0</v>
      </c>
      <c r="F17" t="s">
        <v>102</v>
      </c>
      <c r="G17" s="92">
        <v>64.657020000000017</v>
      </c>
      <c r="H17" s="91">
        <f t="shared" si="0"/>
        <v>0.16736248943323526</v>
      </c>
      <c r="I17" s="91">
        <f>G17/'סכום נכסי הקרן'!$C$42</f>
        <v>2.1552852101928247E-4</v>
      </c>
      <c r="J17" t="s">
        <v>2132</v>
      </c>
    </row>
    <row r="18" spans="2:10">
      <c r="B18" t="s">
        <v>2134</v>
      </c>
      <c r="C18" s="94">
        <v>44834</v>
      </c>
      <c r="D18" t="s">
        <v>123</v>
      </c>
      <c r="E18" s="91">
        <v>0</v>
      </c>
      <c r="F18" t="s">
        <v>102</v>
      </c>
      <c r="G18" s="92">
        <v>55.446000000000005</v>
      </c>
      <c r="H18" s="91">
        <f t="shared" si="0"/>
        <v>0.14352007854854987</v>
      </c>
      <c r="I18" s="91">
        <f>G18/'סכום נכסי הקרן'!$C$42</f>
        <v>1.8482439148038578E-4</v>
      </c>
      <c r="J18" t="s">
        <v>2135</v>
      </c>
    </row>
    <row r="19" spans="2:10">
      <c r="B19" s="79" t="s">
        <v>224</v>
      </c>
      <c r="E19" s="80">
        <v>0</v>
      </c>
      <c r="F19" s="19"/>
      <c r="G19" s="81">
        <v>0</v>
      </c>
      <c r="H19" s="80">
        <f t="shared" si="0"/>
        <v>0</v>
      </c>
      <c r="I19" s="80">
        <f>G19/'סכום נכסי הקרן'!$C$42</f>
        <v>0</v>
      </c>
    </row>
    <row r="20" spans="2:10">
      <c r="B20" s="79" t="s">
        <v>2065</v>
      </c>
      <c r="E20" s="80">
        <v>0</v>
      </c>
      <c r="F20" s="19"/>
      <c r="G20" s="81">
        <v>0</v>
      </c>
      <c r="H20" s="80">
        <f t="shared" si="0"/>
        <v>0</v>
      </c>
      <c r="I20" s="80">
        <f>G20/'סכום נכסי הקרן'!$C$42</f>
        <v>0</v>
      </c>
    </row>
    <row r="21" spans="2:10">
      <c r="B21" t="s">
        <v>210</v>
      </c>
      <c r="E21" s="91">
        <v>0</v>
      </c>
      <c r="F21" t="s">
        <v>210</v>
      </c>
      <c r="G21" s="92">
        <v>0</v>
      </c>
      <c r="H21" s="91">
        <f t="shared" si="0"/>
        <v>0</v>
      </c>
      <c r="I21" s="91">
        <f>G21/'סכום נכסי הקרן'!$C$42</f>
        <v>0</v>
      </c>
    </row>
    <row r="22" spans="2:10">
      <c r="B22" s="79" t="s">
        <v>2066</v>
      </c>
      <c r="E22" s="80">
        <v>0</v>
      </c>
      <c r="F22" s="19"/>
      <c r="G22" s="81">
        <v>0</v>
      </c>
      <c r="H22" s="80">
        <f t="shared" si="0"/>
        <v>0</v>
      </c>
      <c r="I22" s="80">
        <f>G22/'סכום נכסי הקרן'!$C$42</f>
        <v>0</v>
      </c>
    </row>
    <row r="23" spans="2:10">
      <c r="B23" t="s">
        <v>210</v>
      </c>
      <c r="E23" s="91">
        <v>0</v>
      </c>
      <c r="F23" t="s">
        <v>210</v>
      </c>
      <c r="G23" s="92">
        <v>0</v>
      </c>
      <c r="H23" s="91">
        <f t="shared" si="0"/>
        <v>0</v>
      </c>
      <c r="I23" s="91">
        <f>G23/'סכום נכסי הקרן'!$C$42</f>
        <v>0</v>
      </c>
    </row>
    <row r="24" spans="2:10">
      <c r="F24" s="19"/>
      <c r="G24" s="19"/>
      <c r="H24" s="19"/>
    </row>
    <row r="25" spans="2:10">
      <c r="F25" s="19"/>
      <c r="G25" s="19"/>
      <c r="H25" s="19"/>
    </row>
    <row r="26" spans="2:10">
      <c r="F26" s="19"/>
      <c r="G26" s="19"/>
      <c r="H26" s="19"/>
    </row>
    <row r="27" spans="2:10">
      <c r="F27" s="19"/>
      <c r="G27" s="19"/>
      <c r="H27" s="19"/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  <row r="847" spans="6:8">
      <c r="F847" s="19"/>
      <c r="G847" s="19"/>
      <c r="H847" s="19"/>
    </row>
    <row r="848" spans="6:8">
      <c r="F848" s="19"/>
      <c r="G848" s="19"/>
      <c r="H848" s="19"/>
    </row>
  </sheetData>
  <mergeCells count="1">
    <mergeCell ref="B7:J7"/>
  </mergeCells>
  <dataValidations count="1">
    <dataValidation allowBlank="1" showInputMessage="1" showErrorMessage="1" sqref="A1:XFD1048576" xr:uid="{DCBA73ED-62FD-41CD-8857-7335F96C9E1A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87">
        <v>45106</v>
      </c>
      <c r="D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2:60">
      <c r="B2" s="2" t="s">
        <v>1</v>
      </c>
      <c r="C2" s="12" t="s">
        <v>2094</v>
      </c>
      <c r="D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2:60">
      <c r="B3" s="2" t="s">
        <v>2</v>
      </c>
      <c r="C3" s="26" t="s">
        <v>2095</v>
      </c>
      <c r="D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2:60">
      <c r="B4" s="2" t="s">
        <v>3</v>
      </c>
      <c r="C4" s="88" t="s">
        <v>197</v>
      </c>
      <c r="D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2:60">
      <c r="B5" s="2"/>
      <c r="C5" s="2"/>
    </row>
    <row r="7" spans="2:60" ht="26.25" customHeight="1">
      <c r="B7" s="110" t="s">
        <v>162</v>
      </c>
      <c r="C7" s="111"/>
      <c r="D7" s="111"/>
      <c r="E7" s="111"/>
      <c r="F7" s="111"/>
      <c r="G7" s="111"/>
      <c r="H7" s="111"/>
      <c r="I7" s="111"/>
      <c r="J7" s="111"/>
      <c r="K7" s="112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210</v>
      </c>
      <c r="D13" t="s">
        <v>210</v>
      </c>
      <c r="E13" s="19"/>
      <c r="F13" s="78">
        <v>0</v>
      </c>
      <c r="G13" t="s">
        <v>210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210</v>
      </c>
      <c r="D15" t="s">
        <v>210</v>
      </c>
      <c r="E15" s="19"/>
      <c r="F15" s="78">
        <v>0</v>
      </c>
      <c r="G15" t="s">
        <v>210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87">
        <v>45106</v>
      </c>
      <c r="D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2:60">
      <c r="B2" s="2" t="s">
        <v>1</v>
      </c>
      <c r="C2" s="12" t="s">
        <v>2094</v>
      </c>
      <c r="D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2:60">
      <c r="B3" s="2" t="s">
        <v>2</v>
      </c>
      <c r="C3" s="26" t="s">
        <v>2095</v>
      </c>
      <c r="D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2:60">
      <c r="B4" s="2" t="s">
        <v>3</v>
      </c>
      <c r="C4" s="88" t="s">
        <v>197</v>
      </c>
      <c r="D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2:60">
      <c r="B5" s="2"/>
    </row>
    <row r="7" spans="2:60" ht="26.25" customHeight="1">
      <c r="B7" s="110" t="s">
        <v>167</v>
      </c>
      <c r="C7" s="111"/>
      <c r="D7" s="111"/>
      <c r="E7" s="111"/>
      <c r="F7" s="111"/>
      <c r="G7" s="111"/>
      <c r="H7" s="111"/>
      <c r="I7" s="111"/>
      <c r="J7" s="111"/>
      <c r="K7" s="112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-2.3E-3</v>
      </c>
      <c r="I11" s="75">
        <v>1228.111733622</v>
      </c>
      <c r="J11" s="76">
        <v>1</v>
      </c>
      <c r="K11" s="76">
        <v>4.1000000000000003E-3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2067</v>
      </c>
      <c r="C12" s="15"/>
      <c r="D12" s="15"/>
      <c r="E12" s="15"/>
      <c r="F12" s="15"/>
      <c r="G12" s="15"/>
      <c r="H12" s="80">
        <v>-2.3E-3</v>
      </c>
      <c r="I12" s="81">
        <v>1228.111733622</v>
      </c>
      <c r="J12" s="80">
        <v>1</v>
      </c>
      <c r="K12" s="80">
        <v>4.1000000000000003E-3</v>
      </c>
    </row>
    <row r="13" spans="2:60">
      <c r="B13" t="s">
        <v>210</v>
      </c>
      <c r="C13" t="s">
        <v>210</v>
      </c>
      <c r="D13" t="s">
        <v>210</v>
      </c>
      <c r="E13" t="s">
        <v>211</v>
      </c>
      <c r="F13" s="78">
        <v>0</v>
      </c>
      <c r="G13" t="s">
        <v>210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t="s">
        <v>2068</v>
      </c>
      <c r="C14" t="s">
        <v>210</v>
      </c>
      <c r="D14" t="s">
        <v>210</v>
      </c>
      <c r="E14" t="s">
        <v>211</v>
      </c>
      <c r="F14" s="78">
        <v>0</v>
      </c>
      <c r="G14" t="s">
        <v>210</v>
      </c>
      <c r="H14" s="78">
        <v>0</v>
      </c>
      <c r="I14" s="77">
        <v>-136.66</v>
      </c>
      <c r="J14" s="78">
        <v>-0.1113</v>
      </c>
      <c r="K14" s="78">
        <v>-5.0000000000000001E-4</v>
      </c>
    </row>
    <row r="15" spans="2:60">
      <c r="B15" t="s">
        <v>2069</v>
      </c>
      <c r="C15" t="s">
        <v>210</v>
      </c>
      <c r="D15" t="s">
        <v>210</v>
      </c>
      <c r="E15" t="s">
        <v>211</v>
      </c>
      <c r="F15" s="78">
        <v>0</v>
      </c>
      <c r="G15" t="s">
        <v>210</v>
      </c>
      <c r="H15" s="78">
        <v>0</v>
      </c>
      <c r="I15" s="77">
        <v>-33.479999999999997</v>
      </c>
      <c r="J15" s="78">
        <v>-2.7300000000000001E-2</v>
      </c>
      <c r="K15" s="78">
        <v>-1E-4</v>
      </c>
    </row>
    <row r="16" spans="2:60">
      <c r="B16" t="s">
        <v>2070</v>
      </c>
      <c r="C16" t="s">
        <v>210</v>
      </c>
      <c r="D16" t="s">
        <v>210</v>
      </c>
      <c r="E16" t="s">
        <v>211</v>
      </c>
      <c r="F16" s="78">
        <v>0</v>
      </c>
      <c r="G16" t="s">
        <v>210</v>
      </c>
      <c r="H16" s="78">
        <v>0</v>
      </c>
      <c r="I16" s="77">
        <v>19.53</v>
      </c>
      <c r="J16" s="78">
        <v>1.5900000000000001E-2</v>
      </c>
      <c r="K16" s="78">
        <v>1E-4</v>
      </c>
    </row>
    <row r="17" spans="2:11">
      <c r="B17" t="s">
        <v>2071</v>
      </c>
      <c r="C17" t="s">
        <v>2072</v>
      </c>
      <c r="D17" t="s">
        <v>210</v>
      </c>
      <c r="E17" t="s">
        <v>211</v>
      </c>
      <c r="F17" s="78">
        <v>0</v>
      </c>
      <c r="G17" t="s">
        <v>102</v>
      </c>
      <c r="H17" s="78">
        <v>0</v>
      </c>
      <c r="I17" s="77">
        <v>11.54008</v>
      </c>
      <c r="J17" s="78">
        <v>9.4000000000000004E-3</v>
      </c>
      <c r="K17" s="78">
        <v>0</v>
      </c>
    </row>
    <row r="18" spans="2:11">
      <c r="B18" t="s">
        <v>2073</v>
      </c>
      <c r="C18" t="s">
        <v>2074</v>
      </c>
      <c r="D18" t="s">
        <v>210</v>
      </c>
      <c r="E18" t="s">
        <v>211</v>
      </c>
      <c r="F18" s="78">
        <v>0</v>
      </c>
      <c r="G18" t="s">
        <v>102</v>
      </c>
      <c r="H18" s="78">
        <v>0</v>
      </c>
      <c r="I18" s="77">
        <v>-8.1206300000000002</v>
      </c>
      <c r="J18" s="78">
        <v>-6.6E-3</v>
      </c>
      <c r="K18" s="78">
        <v>0</v>
      </c>
    </row>
    <row r="19" spans="2:11">
      <c r="B19" t="s">
        <v>2075</v>
      </c>
      <c r="C19" t="s">
        <v>2076</v>
      </c>
      <c r="D19" t="s">
        <v>210</v>
      </c>
      <c r="E19" t="s">
        <v>211</v>
      </c>
      <c r="F19" s="78">
        <v>0</v>
      </c>
      <c r="G19" t="s">
        <v>200</v>
      </c>
      <c r="H19" s="78">
        <v>0</v>
      </c>
      <c r="I19" s="77">
        <v>-1.3457780399999999</v>
      </c>
      <c r="J19" s="78">
        <v>-1.1000000000000001E-3</v>
      </c>
      <c r="K19" s="78">
        <v>0</v>
      </c>
    </row>
    <row r="20" spans="2:11">
      <c r="B20" t="s">
        <v>2077</v>
      </c>
      <c r="C20" t="s">
        <v>2078</v>
      </c>
      <c r="D20" t="s">
        <v>210</v>
      </c>
      <c r="E20" t="s">
        <v>211</v>
      </c>
      <c r="F20" s="78">
        <v>0</v>
      </c>
      <c r="G20" t="s">
        <v>120</v>
      </c>
      <c r="H20" s="78">
        <v>0</v>
      </c>
      <c r="I20" s="77">
        <v>-5.1812376E-2</v>
      </c>
      <c r="J20" s="78">
        <v>0</v>
      </c>
      <c r="K20" s="78">
        <v>0</v>
      </c>
    </row>
    <row r="21" spans="2:11">
      <c r="B21" t="s">
        <v>2077</v>
      </c>
      <c r="C21" t="s">
        <v>2079</v>
      </c>
      <c r="D21" t="s">
        <v>210</v>
      </c>
      <c r="E21" t="s">
        <v>211</v>
      </c>
      <c r="F21" s="78">
        <v>0</v>
      </c>
      <c r="G21" t="s">
        <v>106</v>
      </c>
      <c r="H21" s="78">
        <v>0</v>
      </c>
      <c r="I21" s="77">
        <v>2.68633612</v>
      </c>
      <c r="J21" s="78">
        <v>2.2000000000000001E-3</v>
      </c>
      <c r="K21" s="78">
        <v>0</v>
      </c>
    </row>
    <row r="22" spans="2:11">
      <c r="B22" t="s">
        <v>2080</v>
      </c>
      <c r="C22" t="s">
        <v>2081</v>
      </c>
      <c r="D22" t="s">
        <v>210</v>
      </c>
      <c r="E22" t="s">
        <v>211</v>
      </c>
      <c r="F22" s="78">
        <v>0</v>
      </c>
      <c r="G22" t="s">
        <v>110</v>
      </c>
      <c r="H22" s="78">
        <v>0</v>
      </c>
      <c r="I22" s="77">
        <v>0.23801093400000001</v>
      </c>
      <c r="J22" s="78">
        <v>2.0000000000000001E-4</v>
      </c>
      <c r="K22" s="78">
        <v>0</v>
      </c>
    </row>
    <row r="23" spans="2:11">
      <c r="B23" t="s">
        <v>2082</v>
      </c>
      <c r="C23" t="s">
        <v>2083</v>
      </c>
      <c r="D23" t="s">
        <v>210</v>
      </c>
      <c r="E23" t="s">
        <v>211</v>
      </c>
      <c r="F23" s="78">
        <v>0</v>
      </c>
      <c r="G23" t="s">
        <v>113</v>
      </c>
      <c r="H23" s="78">
        <v>0</v>
      </c>
      <c r="I23" s="77">
        <v>-0.67122985599999996</v>
      </c>
      <c r="J23" s="78">
        <v>-5.0000000000000001E-4</v>
      </c>
      <c r="K23" s="78">
        <v>0</v>
      </c>
    </row>
    <row r="24" spans="2:11">
      <c r="B24" t="s">
        <v>2084</v>
      </c>
      <c r="C24" t="s">
        <v>2085</v>
      </c>
      <c r="D24" t="s">
        <v>210</v>
      </c>
      <c r="E24" t="s">
        <v>211</v>
      </c>
      <c r="F24" s="78">
        <v>0</v>
      </c>
      <c r="G24" t="s">
        <v>102</v>
      </c>
      <c r="H24" s="78">
        <v>0</v>
      </c>
      <c r="I24" s="77">
        <v>-2.66025</v>
      </c>
      <c r="J24" s="78">
        <v>-2.2000000000000001E-3</v>
      </c>
      <c r="K24" s="78">
        <v>0</v>
      </c>
    </row>
    <row r="25" spans="2:11">
      <c r="B25" t="s">
        <v>2086</v>
      </c>
      <c r="C25" t="s">
        <v>2087</v>
      </c>
      <c r="D25" t="s">
        <v>210</v>
      </c>
      <c r="E25" t="s">
        <v>206</v>
      </c>
      <c r="F25" s="78">
        <v>0</v>
      </c>
      <c r="G25" t="s">
        <v>102</v>
      </c>
      <c r="H25" s="78">
        <v>0</v>
      </c>
      <c r="I25" s="77">
        <v>946.00563999999997</v>
      </c>
      <c r="J25" s="78">
        <v>0.77029999999999998</v>
      </c>
      <c r="K25" s="78">
        <v>3.2000000000000002E-3</v>
      </c>
    </row>
    <row r="26" spans="2:11">
      <c r="B26" t="s">
        <v>2088</v>
      </c>
      <c r="C26" t="s">
        <v>2089</v>
      </c>
      <c r="D26" t="s">
        <v>210</v>
      </c>
      <c r="E26" t="s">
        <v>211</v>
      </c>
      <c r="F26" s="78">
        <v>0</v>
      </c>
      <c r="G26" t="s">
        <v>106</v>
      </c>
      <c r="H26" s="78">
        <v>0</v>
      </c>
      <c r="I26" s="77">
        <v>482.32387684000003</v>
      </c>
      <c r="J26" s="78">
        <v>0.39269999999999999</v>
      </c>
      <c r="K26" s="78">
        <v>1.6000000000000001E-3</v>
      </c>
    </row>
    <row r="27" spans="2:11">
      <c r="B27" t="s">
        <v>2090</v>
      </c>
      <c r="C27" t="s">
        <v>2091</v>
      </c>
      <c r="D27" t="s">
        <v>210</v>
      </c>
      <c r="E27" t="s">
        <v>211</v>
      </c>
      <c r="F27" s="78">
        <v>5.1499999999999997E-2</v>
      </c>
      <c r="G27" t="s">
        <v>102</v>
      </c>
      <c r="H27" s="78">
        <v>3.6299999999999999E-2</v>
      </c>
      <c r="I27" s="77">
        <v>-77.218010000000007</v>
      </c>
      <c r="J27" s="78">
        <v>-6.2899999999999998E-2</v>
      </c>
      <c r="K27" s="78">
        <v>-2.9999999999999997E-4</v>
      </c>
    </row>
    <row r="28" spans="2:11">
      <c r="B28" t="s">
        <v>2092</v>
      </c>
      <c r="C28" t="s">
        <v>2093</v>
      </c>
      <c r="D28" t="s">
        <v>205</v>
      </c>
      <c r="E28" t="s">
        <v>206</v>
      </c>
      <c r="F28" s="78">
        <v>0</v>
      </c>
      <c r="G28" t="s">
        <v>102</v>
      </c>
      <c r="H28" s="78">
        <v>0</v>
      </c>
      <c r="I28" s="77">
        <v>25.9955</v>
      </c>
      <c r="J28" s="78">
        <v>2.12E-2</v>
      </c>
      <c r="K28" s="78">
        <v>1E-4</v>
      </c>
    </row>
    <row r="29" spans="2:11">
      <c r="B29" s="79" t="s">
        <v>224</v>
      </c>
      <c r="D29" s="19"/>
      <c r="E29" s="19"/>
      <c r="F29" s="19"/>
      <c r="G29" s="19"/>
      <c r="H29" s="80">
        <v>0</v>
      </c>
      <c r="I29" s="81">
        <v>0</v>
      </c>
      <c r="J29" s="80">
        <v>0</v>
      </c>
      <c r="K29" s="80">
        <v>0</v>
      </c>
    </row>
    <row r="30" spans="2:11">
      <c r="B30" t="s">
        <v>210</v>
      </c>
      <c r="C30" t="s">
        <v>210</v>
      </c>
      <c r="D30" t="s">
        <v>210</v>
      </c>
      <c r="E30" s="19"/>
      <c r="F30" s="78">
        <v>0</v>
      </c>
      <c r="G30" t="s">
        <v>210</v>
      </c>
      <c r="H30" s="78">
        <v>0</v>
      </c>
      <c r="I30" s="77">
        <v>0</v>
      </c>
      <c r="J30" s="78">
        <v>0</v>
      </c>
      <c r="K30" s="78">
        <v>0</v>
      </c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54"/>
  <sheetViews>
    <sheetView rightToLeft="1" topLeftCell="A21" workbookViewId="0">
      <selection activeCell="S31" sqref="R31:S3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s="87">
        <v>45106</v>
      </c>
      <c r="D1" s="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2:17">
      <c r="B2" s="2" t="s">
        <v>1</v>
      </c>
      <c r="C2" s="12" t="s">
        <v>2094</v>
      </c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17">
      <c r="B3" s="2" t="s">
        <v>2</v>
      </c>
      <c r="C3" s="26" t="s">
        <v>2095</v>
      </c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2:17">
      <c r="B4" s="2" t="s">
        <v>3</v>
      </c>
      <c r="C4" s="88" t="s">
        <v>197</v>
      </c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2:17">
      <c r="B5" s="2"/>
    </row>
    <row r="7" spans="2:17" ht="26.25" customHeight="1">
      <c r="B7" s="110" t="s">
        <v>169</v>
      </c>
      <c r="C7" s="111"/>
      <c r="D7" s="111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C12+C27</f>
        <v>5764.3033367390344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201</v>
      </c>
      <c r="C12" s="81">
        <f>SUM(C13:C26)</f>
        <v>4333.1721074102397</v>
      </c>
    </row>
    <row r="13" spans="2:17">
      <c r="B13" t="s">
        <v>1807</v>
      </c>
      <c r="C13" s="93">
        <v>122.22808231413397</v>
      </c>
      <c r="D13" s="94">
        <v>45169</v>
      </c>
    </row>
    <row r="14" spans="2:17">
      <c r="B14" t="s">
        <v>1903</v>
      </c>
      <c r="C14" s="93">
        <v>36.038925868072049</v>
      </c>
      <c r="D14" s="94">
        <v>45199</v>
      </c>
    </row>
    <row r="15" spans="2:17">
      <c r="B15" t="s">
        <v>1769</v>
      </c>
      <c r="C15" s="93">
        <v>23.734262129474054</v>
      </c>
      <c r="D15" s="94">
        <v>45340</v>
      </c>
    </row>
    <row r="16" spans="2:17">
      <c r="B16" t="s">
        <v>2115</v>
      </c>
      <c r="C16" s="93">
        <v>127.021125</v>
      </c>
      <c r="D16" s="94">
        <v>45363</v>
      </c>
    </row>
    <row r="17" spans="2:4">
      <c r="B17" t="s">
        <v>2113</v>
      </c>
      <c r="C17" s="93">
        <v>376.28905000000003</v>
      </c>
      <c r="D17" s="94">
        <v>45838</v>
      </c>
    </row>
    <row r="18" spans="2:4">
      <c r="B18" t="s">
        <v>1867</v>
      </c>
      <c r="C18" s="93">
        <v>1220.9577365825346</v>
      </c>
      <c r="D18" s="94">
        <v>45935</v>
      </c>
    </row>
    <row r="19" spans="2:4">
      <c r="B19" t="s">
        <v>1815</v>
      </c>
      <c r="C19" s="93">
        <v>721.26141173933581</v>
      </c>
      <c r="D19" s="94">
        <v>46022</v>
      </c>
    </row>
    <row r="20" spans="2:4">
      <c r="B20" t="s">
        <v>1784</v>
      </c>
      <c r="C20" s="93">
        <v>167.32412805119935</v>
      </c>
      <c r="D20" s="94">
        <v>46253</v>
      </c>
    </row>
    <row r="21" spans="2:4">
      <c r="B21" t="s">
        <v>2112</v>
      </c>
      <c r="C21" s="93">
        <v>409.58037945214392</v>
      </c>
      <c r="D21" s="94">
        <v>46698</v>
      </c>
    </row>
    <row r="22" spans="2:4">
      <c r="B22" t="s">
        <v>1938</v>
      </c>
      <c r="C22" s="93">
        <v>1032.5998266682793</v>
      </c>
      <c r="D22" s="94">
        <v>46871</v>
      </c>
    </row>
    <row r="23" spans="2:4">
      <c r="B23" t="s">
        <v>1662</v>
      </c>
      <c r="C23" s="93">
        <v>33.408746769236309</v>
      </c>
      <c r="D23" s="94">
        <v>48482</v>
      </c>
    </row>
    <row r="24" spans="2:4">
      <c r="B24" t="s">
        <v>1743</v>
      </c>
      <c r="C24" s="93">
        <v>12.444112271745002</v>
      </c>
      <c r="D24" s="94">
        <v>48844</v>
      </c>
    </row>
    <row r="25" spans="2:4">
      <c r="B25" t="s">
        <v>2114</v>
      </c>
      <c r="C25" s="93">
        <v>50.284320564085299</v>
      </c>
      <c r="D25" s="94">
        <v>52047</v>
      </c>
    </row>
    <row r="26" spans="2:4">
      <c r="B26"/>
      <c r="C26" s="77"/>
    </row>
    <row r="27" spans="2:4">
      <c r="B27" s="79" t="s">
        <v>224</v>
      </c>
      <c r="C27" s="81">
        <f>SUM(C28:C51)</f>
        <v>1431.1312293287949</v>
      </c>
    </row>
    <row r="28" spans="2:4">
      <c r="B28" t="s">
        <v>2008</v>
      </c>
      <c r="C28" s="93">
        <v>1.42086031254016</v>
      </c>
      <c r="D28" s="94">
        <v>45126</v>
      </c>
    </row>
    <row r="29" spans="2:4">
      <c r="B29" t="s">
        <v>2004</v>
      </c>
      <c r="C29" s="93">
        <v>66.461250122736402</v>
      </c>
      <c r="D29" s="94">
        <v>45187</v>
      </c>
    </row>
    <row r="30" spans="2:4">
      <c r="B30" t="s">
        <v>1962</v>
      </c>
      <c r="C30" s="93">
        <v>4.4238393919729004</v>
      </c>
      <c r="D30" s="94">
        <v>45371</v>
      </c>
    </row>
    <row r="31" spans="2:4">
      <c r="B31" t="s">
        <v>2118</v>
      </c>
      <c r="C31" s="93">
        <v>19.764841941696808</v>
      </c>
      <c r="D31" s="94">
        <v>45485</v>
      </c>
    </row>
    <row r="32" spans="2:4">
      <c r="B32" t="s">
        <v>2116</v>
      </c>
      <c r="C32" s="93">
        <v>44.384991772355761</v>
      </c>
      <c r="D32" s="94">
        <v>45515</v>
      </c>
    </row>
    <row r="33" spans="2:4">
      <c r="B33" t="s">
        <v>2116</v>
      </c>
      <c r="C33" s="93">
        <v>31.821150982064157</v>
      </c>
      <c r="D33" s="94">
        <v>45515</v>
      </c>
    </row>
    <row r="34" spans="2:4">
      <c r="B34" t="s">
        <v>2036</v>
      </c>
      <c r="C34" s="93">
        <v>90.670488879534687</v>
      </c>
      <c r="D34" s="94">
        <v>45602</v>
      </c>
    </row>
    <row r="35" spans="2:4">
      <c r="B35" t="s">
        <v>1975</v>
      </c>
      <c r="C35" s="93">
        <v>80.297460000000001</v>
      </c>
      <c r="D35" s="94">
        <v>45615</v>
      </c>
    </row>
    <row r="36" spans="2:4">
      <c r="B36" t="s">
        <v>1952</v>
      </c>
      <c r="C36" s="93">
        <v>10.338189371724061</v>
      </c>
      <c r="D36" s="94">
        <v>45830</v>
      </c>
    </row>
    <row r="37" spans="2:4">
      <c r="B37" t="s">
        <v>1932</v>
      </c>
      <c r="C37" s="93">
        <v>21.998750369692097</v>
      </c>
      <c r="D37" s="94">
        <v>46014</v>
      </c>
    </row>
    <row r="38" spans="2:4">
      <c r="B38" t="s">
        <v>2120</v>
      </c>
      <c r="C38" s="93">
        <v>51.276988925872935</v>
      </c>
      <c r="D38" s="94">
        <v>46417</v>
      </c>
    </row>
    <row r="39" spans="2:4">
      <c r="B39" t="s">
        <v>1979</v>
      </c>
      <c r="C39" s="93">
        <v>179.54147722422792</v>
      </c>
      <c r="D39" s="94">
        <v>46418</v>
      </c>
    </row>
    <row r="40" spans="2:4">
      <c r="B40" t="s">
        <v>2117</v>
      </c>
      <c r="C40" s="93">
        <v>9.9988471348249384</v>
      </c>
      <c r="D40" s="94">
        <v>46722</v>
      </c>
    </row>
    <row r="41" spans="2:4">
      <c r="B41" t="s">
        <v>2122</v>
      </c>
      <c r="C41" s="93">
        <v>20.724822216918991</v>
      </c>
      <c r="D41" s="94">
        <v>46753</v>
      </c>
    </row>
    <row r="42" spans="2:4">
      <c r="B42" t="s">
        <v>2119</v>
      </c>
      <c r="C42" s="93">
        <v>12.73738183188415</v>
      </c>
      <c r="D42" s="94">
        <v>46794</v>
      </c>
    </row>
    <row r="43" spans="2:4">
      <c r="B43" t="s">
        <v>2121</v>
      </c>
      <c r="C43" s="93">
        <v>10.835302304887104</v>
      </c>
      <c r="D43" s="94">
        <v>47467</v>
      </c>
    </row>
    <row r="44" spans="2:4">
      <c r="B44" t="s">
        <v>1434</v>
      </c>
      <c r="C44" s="93">
        <v>7.8309687504786556</v>
      </c>
      <c r="D44" s="94">
        <v>47467</v>
      </c>
    </row>
    <row r="45" spans="2:4">
      <c r="B45" t="s">
        <v>2125</v>
      </c>
      <c r="C45" s="93">
        <v>273.47974017746787</v>
      </c>
      <c r="D45" s="94">
        <v>47665</v>
      </c>
    </row>
    <row r="46" spans="2:4">
      <c r="B46" t="s">
        <v>2126</v>
      </c>
      <c r="C46" s="93">
        <v>112.74382972962314</v>
      </c>
      <c r="D46" s="94">
        <v>47665</v>
      </c>
    </row>
    <row r="47" spans="2:4">
      <c r="B47" t="s">
        <v>2127</v>
      </c>
      <c r="C47" s="93">
        <v>114.77606473639962</v>
      </c>
      <c r="D47" s="94">
        <v>47832</v>
      </c>
    </row>
    <row r="48" spans="2:4">
      <c r="B48" t="s">
        <v>1412</v>
      </c>
      <c r="C48" s="93">
        <v>169.60274602127998</v>
      </c>
      <c r="D48" s="94">
        <v>47937</v>
      </c>
    </row>
    <row r="49" spans="2:4">
      <c r="B49" t="s">
        <v>2123</v>
      </c>
      <c r="C49" s="93">
        <v>75.867239428252191</v>
      </c>
      <c r="D49" s="94">
        <v>48121</v>
      </c>
    </row>
    <row r="50" spans="2:4">
      <c r="B50" t="s">
        <v>2124</v>
      </c>
      <c r="C50" s="93">
        <v>20.133997702360684</v>
      </c>
      <c r="D50" s="94">
        <v>48121</v>
      </c>
    </row>
    <row r="51" spans="2:4">
      <c r="B51"/>
      <c r="C51" s="77"/>
    </row>
    <row r="53" spans="2:4">
      <c r="B53"/>
      <c r="C53" s="93"/>
      <c r="D53"/>
    </row>
    <row r="54" spans="2:4">
      <c r="B54"/>
      <c r="C54" s="93"/>
      <c r="D54"/>
    </row>
  </sheetData>
  <sortState xmlns:xlrd2="http://schemas.microsoft.com/office/spreadsheetml/2017/richdata2" ref="A28:BI65">
    <sortCondition ref="D28:D65"/>
  </sortState>
  <mergeCells count="1">
    <mergeCell ref="B7:D7"/>
  </mergeCells>
  <dataValidations count="1">
    <dataValidation allowBlank="1" showInputMessage="1" showErrorMessage="1" sqref="B55:D1048576 E30:XFD1048576 A1:XFD29 A30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s="87">
        <v>45106</v>
      </c>
    </row>
    <row r="2" spans="2:18">
      <c r="B2" s="2" t="s">
        <v>1</v>
      </c>
      <c r="C2" s="12" t="s">
        <v>2094</v>
      </c>
    </row>
    <row r="3" spans="2:18">
      <c r="B3" s="2" t="s">
        <v>2</v>
      </c>
      <c r="C3" s="26" t="s">
        <v>2095</v>
      </c>
    </row>
    <row r="4" spans="2:18">
      <c r="B4" s="2" t="s">
        <v>3</v>
      </c>
      <c r="C4" s="88" t="s">
        <v>197</v>
      </c>
    </row>
    <row r="5" spans="2:18">
      <c r="B5" s="2"/>
    </row>
    <row r="7" spans="2:18" ht="26.25" customHeight="1">
      <c r="B7" s="110" t="s">
        <v>173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329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252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330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923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331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332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226</v>
      </c>
      <c r="D26" s="16"/>
    </row>
    <row r="27" spans="2:16">
      <c r="B27" t="s">
        <v>325</v>
      </c>
      <c r="D27" s="16"/>
    </row>
    <row r="28" spans="2:16">
      <c r="B28" t="s">
        <v>327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s="87">
        <v>45106</v>
      </c>
    </row>
    <row r="2" spans="2:18">
      <c r="B2" s="2" t="s">
        <v>1</v>
      </c>
      <c r="C2" s="12" t="s">
        <v>2094</v>
      </c>
    </row>
    <row r="3" spans="2:18">
      <c r="B3" s="2" t="s">
        <v>2</v>
      </c>
      <c r="C3" s="26" t="s">
        <v>2095</v>
      </c>
    </row>
    <row r="4" spans="2:18">
      <c r="B4" s="2" t="s">
        <v>3</v>
      </c>
      <c r="C4" s="88" t="s">
        <v>197</v>
      </c>
    </row>
    <row r="5" spans="2:18">
      <c r="B5" s="2"/>
    </row>
    <row r="7" spans="2:18" ht="26.25" customHeight="1">
      <c r="B7" s="110" t="s">
        <v>177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1349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1350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330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923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331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332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226</v>
      </c>
      <c r="D26" s="16"/>
    </row>
    <row r="27" spans="2:16">
      <c r="B27" t="s">
        <v>325</v>
      </c>
      <c r="D27" s="16"/>
    </row>
    <row r="28" spans="2:16">
      <c r="B28" t="s">
        <v>327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G15" sqref="G15:G69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s="87">
        <v>45106</v>
      </c>
    </row>
    <row r="2" spans="2:53">
      <c r="B2" s="2" t="s">
        <v>1</v>
      </c>
      <c r="C2" s="12" t="s">
        <v>2094</v>
      </c>
    </row>
    <row r="3" spans="2:53">
      <c r="B3" s="2" t="s">
        <v>2</v>
      </c>
      <c r="C3" s="26" t="s">
        <v>2095</v>
      </c>
    </row>
    <row r="4" spans="2:53">
      <c r="B4" s="2" t="s">
        <v>3</v>
      </c>
      <c r="C4" s="88" t="s">
        <v>197</v>
      </c>
    </row>
    <row r="6" spans="2:53" ht="21.7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4"/>
    </row>
    <row r="7" spans="2:53" ht="27.75" customHeight="1">
      <c r="B7" s="105" t="s">
        <v>69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5.26</v>
      </c>
      <c r="I11" s="7"/>
      <c r="J11" s="7"/>
      <c r="K11" s="76">
        <v>3.1199999999999999E-2</v>
      </c>
      <c r="L11" s="75">
        <v>104622126.23999999</v>
      </c>
      <c r="M11" s="7"/>
      <c r="N11" s="75">
        <v>0</v>
      </c>
      <c r="O11" s="75">
        <v>100470.41075207481</v>
      </c>
      <c r="P11" s="7"/>
      <c r="Q11" s="76">
        <v>1</v>
      </c>
      <c r="R11" s="76">
        <v>0.33489999999999998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5.25</v>
      </c>
      <c r="K12" s="80">
        <v>3.1199999999999999E-2</v>
      </c>
      <c r="L12" s="81">
        <v>104602381.70999999</v>
      </c>
      <c r="N12" s="81">
        <v>0</v>
      </c>
      <c r="O12" s="81">
        <v>100410.76731537899</v>
      </c>
      <c r="Q12" s="80">
        <v>0.99939999999999996</v>
      </c>
      <c r="R12" s="80">
        <v>0.3347</v>
      </c>
    </row>
    <row r="13" spans="2:53">
      <c r="B13" s="79" t="s">
        <v>227</v>
      </c>
      <c r="C13" s="16"/>
      <c r="D13" s="16"/>
      <c r="H13" s="81">
        <v>5.09</v>
      </c>
      <c r="K13" s="80">
        <v>1.2200000000000001E-2</v>
      </c>
      <c r="L13" s="81">
        <v>33005569.539999999</v>
      </c>
      <c r="N13" s="81">
        <v>0</v>
      </c>
      <c r="O13" s="81">
        <v>36510.310081721</v>
      </c>
      <c r="Q13" s="80">
        <v>0.3634</v>
      </c>
      <c r="R13" s="80">
        <v>0.1217</v>
      </c>
    </row>
    <row r="14" spans="2:53">
      <c r="B14" s="79" t="s">
        <v>228</v>
      </c>
      <c r="C14" s="16"/>
      <c r="D14" s="16"/>
      <c r="H14" s="81">
        <v>5.09</v>
      </c>
      <c r="K14" s="80">
        <v>1.2200000000000001E-2</v>
      </c>
      <c r="L14" s="81">
        <v>33005569.539999999</v>
      </c>
      <c r="N14" s="81">
        <v>0</v>
      </c>
      <c r="O14" s="81">
        <v>36510.310081721</v>
      </c>
      <c r="Q14" s="80">
        <v>0.3634</v>
      </c>
      <c r="R14" s="80">
        <v>0.1217</v>
      </c>
    </row>
    <row r="15" spans="2:53">
      <c r="B15" t="s">
        <v>229</v>
      </c>
      <c r="C15" t="s">
        <v>230</v>
      </c>
      <c r="D15" t="s">
        <v>100</v>
      </c>
      <c r="E15" t="s">
        <v>231</v>
      </c>
      <c r="G15"/>
      <c r="H15" s="77">
        <v>1.05</v>
      </c>
      <c r="I15" t="s">
        <v>102</v>
      </c>
      <c r="J15" s="78">
        <v>0.04</v>
      </c>
      <c r="K15" s="78">
        <v>1.7299999999999999E-2</v>
      </c>
      <c r="L15" s="77">
        <v>2425453.59</v>
      </c>
      <c r="M15" s="77">
        <v>144.80000000000001</v>
      </c>
      <c r="N15" s="77">
        <v>0</v>
      </c>
      <c r="O15" s="77">
        <v>3512.0567983199999</v>
      </c>
      <c r="P15" s="78">
        <v>2.0000000000000001E-4</v>
      </c>
      <c r="Q15" s="78">
        <v>3.5000000000000003E-2</v>
      </c>
      <c r="R15" s="78">
        <v>1.17E-2</v>
      </c>
    </row>
    <row r="16" spans="2:53">
      <c r="B16" t="s">
        <v>232</v>
      </c>
      <c r="C16" t="s">
        <v>233</v>
      </c>
      <c r="D16" t="s">
        <v>100</v>
      </c>
      <c r="E16" t="s">
        <v>231</v>
      </c>
      <c r="G16"/>
      <c r="H16" s="77">
        <v>3.88</v>
      </c>
      <c r="I16" t="s">
        <v>102</v>
      </c>
      <c r="J16" s="78">
        <v>7.4999999999999997E-3</v>
      </c>
      <c r="K16" s="78">
        <v>1.1299999999999999E-2</v>
      </c>
      <c r="L16" s="77">
        <v>2542603.5299999998</v>
      </c>
      <c r="M16" s="77">
        <v>110.14</v>
      </c>
      <c r="N16" s="77">
        <v>0</v>
      </c>
      <c r="O16" s="77">
        <v>2800.423527942</v>
      </c>
      <c r="P16" s="78">
        <v>1E-4</v>
      </c>
      <c r="Q16" s="78">
        <v>2.7900000000000001E-2</v>
      </c>
      <c r="R16" s="78">
        <v>9.2999999999999992E-3</v>
      </c>
    </row>
    <row r="17" spans="2:18">
      <c r="B17" t="s">
        <v>234</v>
      </c>
      <c r="C17" t="s">
        <v>235</v>
      </c>
      <c r="D17" t="s">
        <v>100</v>
      </c>
      <c r="E17" t="s">
        <v>231</v>
      </c>
      <c r="G17"/>
      <c r="H17" s="77">
        <v>19.739999999999998</v>
      </c>
      <c r="I17" t="s">
        <v>102</v>
      </c>
      <c r="J17" s="78">
        <v>0.01</v>
      </c>
      <c r="K17" s="78">
        <v>1.2E-2</v>
      </c>
      <c r="L17" s="77">
        <v>254390.73</v>
      </c>
      <c r="M17" s="77">
        <v>107.34</v>
      </c>
      <c r="N17" s="77">
        <v>0</v>
      </c>
      <c r="O17" s="77">
        <v>273.06300958200001</v>
      </c>
      <c r="P17" s="78">
        <v>0</v>
      </c>
      <c r="Q17" s="78">
        <v>2.7000000000000001E-3</v>
      </c>
      <c r="R17" s="78">
        <v>8.9999999999999998E-4</v>
      </c>
    </row>
    <row r="18" spans="2:18">
      <c r="B18" t="s">
        <v>236</v>
      </c>
      <c r="C18" t="s">
        <v>237</v>
      </c>
      <c r="D18" t="s">
        <v>100</v>
      </c>
      <c r="E18" t="s">
        <v>231</v>
      </c>
      <c r="G18"/>
      <c r="H18" s="77">
        <v>0.25</v>
      </c>
      <c r="I18" t="s">
        <v>102</v>
      </c>
      <c r="J18" s="78">
        <v>1.7500000000000002E-2</v>
      </c>
      <c r="K18" s="78">
        <v>5.3E-3</v>
      </c>
      <c r="L18" s="77">
        <v>50850.080000000002</v>
      </c>
      <c r="M18" s="77">
        <v>114.24</v>
      </c>
      <c r="N18" s="77">
        <v>0</v>
      </c>
      <c r="O18" s="77">
        <v>58.091131392000001</v>
      </c>
      <c r="P18" s="78">
        <v>0</v>
      </c>
      <c r="Q18" s="78">
        <v>5.9999999999999995E-4</v>
      </c>
      <c r="R18" s="78">
        <v>2.0000000000000001E-4</v>
      </c>
    </row>
    <row r="19" spans="2:18">
      <c r="B19" t="s">
        <v>238</v>
      </c>
      <c r="C19" t="s">
        <v>239</v>
      </c>
      <c r="D19" t="s">
        <v>100</v>
      </c>
      <c r="E19" t="s">
        <v>231</v>
      </c>
      <c r="G19"/>
      <c r="H19" s="77">
        <v>2.3199999999999998</v>
      </c>
      <c r="I19" t="s">
        <v>102</v>
      </c>
      <c r="J19" s="78">
        <v>7.4999999999999997E-3</v>
      </c>
      <c r="K19" s="78">
        <v>1.3299999999999999E-2</v>
      </c>
      <c r="L19" s="77">
        <v>5516955.9299999997</v>
      </c>
      <c r="M19" s="77">
        <v>110.07</v>
      </c>
      <c r="N19" s="77">
        <v>0</v>
      </c>
      <c r="O19" s="77">
        <v>6072.5133921509996</v>
      </c>
      <c r="P19" s="78">
        <v>2.9999999999999997E-4</v>
      </c>
      <c r="Q19" s="78">
        <v>6.0400000000000002E-2</v>
      </c>
      <c r="R19" s="78">
        <v>2.0199999999999999E-2</v>
      </c>
    </row>
    <row r="20" spans="2:18">
      <c r="B20" t="s">
        <v>240</v>
      </c>
      <c r="C20" t="s">
        <v>241</v>
      </c>
      <c r="D20" t="s">
        <v>100</v>
      </c>
      <c r="E20" t="s">
        <v>231</v>
      </c>
      <c r="G20"/>
      <c r="H20" s="77">
        <v>8.39</v>
      </c>
      <c r="I20" t="s">
        <v>102</v>
      </c>
      <c r="J20" s="78">
        <v>1E-3</v>
      </c>
      <c r="K20" s="78">
        <v>1.06E-2</v>
      </c>
      <c r="L20" s="77">
        <v>5721601.2699999996</v>
      </c>
      <c r="M20" s="77">
        <v>102.15</v>
      </c>
      <c r="N20" s="77">
        <v>0</v>
      </c>
      <c r="O20" s="77">
        <v>5844.6156973050001</v>
      </c>
      <c r="P20" s="78">
        <v>2.9999999999999997E-4</v>
      </c>
      <c r="Q20" s="78">
        <v>5.8200000000000002E-2</v>
      </c>
      <c r="R20" s="78">
        <v>1.95E-2</v>
      </c>
    </row>
    <row r="21" spans="2:18">
      <c r="B21" t="s">
        <v>242</v>
      </c>
      <c r="C21" t="s">
        <v>243</v>
      </c>
      <c r="D21" t="s">
        <v>100</v>
      </c>
      <c r="E21" t="s">
        <v>231</v>
      </c>
      <c r="G21"/>
      <c r="H21" s="77">
        <v>26.24</v>
      </c>
      <c r="I21" t="s">
        <v>102</v>
      </c>
      <c r="J21" s="78">
        <v>5.0000000000000001E-3</v>
      </c>
      <c r="K21" s="78">
        <v>1.24E-2</v>
      </c>
      <c r="L21" s="77">
        <v>864291.38</v>
      </c>
      <c r="M21" s="77">
        <v>91.36</v>
      </c>
      <c r="N21" s="77">
        <v>0</v>
      </c>
      <c r="O21" s="77">
        <v>789.616604768</v>
      </c>
      <c r="P21" s="78">
        <v>1E-4</v>
      </c>
      <c r="Q21" s="78">
        <v>7.9000000000000008E-3</v>
      </c>
      <c r="R21" s="78">
        <v>2.5999999999999999E-3</v>
      </c>
    </row>
    <row r="22" spans="2:18">
      <c r="B22" t="s">
        <v>244</v>
      </c>
      <c r="C22" t="s">
        <v>245</v>
      </c>
      <c r="D22" t="s">
        <v>100</v>
      </c>
      <c r="E22" t="s">
        <v>231</v>
      </c>
      <c r="G22"/>
      <c r="H22" s="77">
        <v>14.76</v>
      </c>
      <c r="I22" t="s">
        <v>102</v>
      </c>
      <c r="J22" s="78">
        <v>2.75E-2</v>
      </c>
      <c r="K22" s="78">
        <v>1.11E-2</v>
      </c>
      <c r="L22" s="77">
        <v>455435.85</v>
      </c>
      <c r="M22" s="77">
        <v>152.87</v>
      </c>
      <c r="N22" s="77">
        <v>0</v>
      </c>
      <c r="O22" s="77">
        <v>696.22478389499997</v>
      </c>
      <c r="P22" s="78">
        <v>0</v>
      </c>
      <c r="Q22" s="78">
        <v>6.8999999999999999E-3</v>
      </c>
      <c r="R22" s="78">
        <v>2.3E-3</v>
      </c>
    </row>
    <row r="23" spans="2:18">
      <c r="B23" t="s">
        <v>246</v>
      </c>
      <c r="C23" t="s">
        <v>247</v>
      </c>
      <c r="D23" t="s">
        <v>100</v>
      </c>
      <c r="E23" t="s">
        <v>231</v>
      </c>
      <c r="G23"/>
      <c r="H23" s="77">
        <v>10.74</v>
      </c>
      <c r="I23" t="s">
        <v>102</v>
      </c>
      <c r="J23" s="78">
        <v>0.04</v>
      </c>
      <c r="K23" s="78">
        <v>1.03E-2</v>
      </c>
      <c r="L23" s="77">
        <v>305752.52</v>
      </c>
      <c r="M23" s="77">
        <v>178.82</v>
      </c>
      <c r="N23" s="77">
        <v>0</v>
      </c>
      <c r="O23" s="77">
        <v>546.74665626399997</v>
      </c>
      <c r="P23" s="78">
        <v>0</v>
      </c>
      <c r="Q23" s="78">
        <v>5.4000000000000003E-3</v>
      </c>
      <c r="R23" s="78">
        <v>1.8E-3</v>
      </c>
    </row>
    <row r="24" spans="2:18">
      <c r="B24" t="s">
        <v>248</v>
      </c>
      <c r="C24" t="s">
        <v>249</v>
      </c>
      <c r="D24" t="s">
        <v>100</v>
      </c>
      <c r="E24" t="s">
        <v>231</v>
      </c>
      <c r="G24"/>
      <c r="H24" s="77">
        <v>5.85</v>
      </c>
      <c r="I24" t="s">
        <v>102</v>
      </c>
      <c r="J24" s="78">
        <v>5.0000000000000001E-3</v>
      </c>
      <c r="K24" s="78">
        <v>1.0500000000000001E-2</v>
      </c>
      <c r="L24" s="77">
        <v>5676709.9299999997</v>
      </c>
      <c r="M24" s="77">
        <v>107.14</v>
      </c>
      <c r="N24" s="77">
        <v>0</v>
      </c>
      <c r="O24" s="77">
        <v>6082.0270190020001</v>
      </c>
      <c r="P24" s="78">
        <v>2.9999999999999997E-4</v>
      </c>
      <c r="Q24" s="78">
        <v>6.0499999999999998E-2</v>
      </c>
      <c r="R24" s="78">
        <v>2.0299999999999999E-2</v>
      </c>
    </row>
    <row r="25" spans="2:18">
      <c r="B25" t="s">
        <v>250</v>
      </c>
      <c r="C25" t="s">
        <v>251</v>
      </c>
      <c r="D25" t="s">
        <v>100</v>
      </c>
      <c r="E25" t="s">
        <v>231</v>
      </c>
      <c r="G25"/>
      <c r="H25" s="77">
        <v>3.08</v>
      </c>
      <c r="I25" t="s">
        <v>102</v>
      </c>
      <c r="J25" s="78">
        <v>1E-3</v>
      </c>
      <c r="K25" s="78">
        <v>1.2E-2</v>
      </c>
      <c r="L25" s="77">
        <v>9191524.7300000004</v>
      </c>
      <c r="M25" s="77">
        <v>107</v>
      </c>
      <c r="N25" s="77">
        <v>0</v>
      </c>
      <c r="O25" s="77">
        <v>9834.9314611000009</v>
      </c>
      <c r="P25" s="78">
        <v>5.0000000000000001E-4</v>
      </c>
      <c r="Q25" s="78">
        <v>9.7900000000000001E-2</v>
      </c>
      <c r="R25" s="78">
        <v>3.2800000000000003E-2</v>
      </c>
    </row>
    <row r="26" spans="2:18">
      <c r="B26" s="79" t="s">
        <v>252</v>
      </c>
      <c r="C26" s="16"/>
      <c r="D26" s="16"/>
      <c r="H26" s="81">
        <v>5.34</v>
      </c>
      <c r="K26" s="80">
        <v>4.2000000000000003E-2</v>
      </c>
      <c r="L26" s="81">
        <v>71596812.170000002</v>
      </c>
      <c r="N26" s="81">
        <v>0</v>
      </c>
      <c r="O26" s="81">
        <v>63900.457233658002</v>
      </c>
      <c r="Q26" s="80">
        <v>0.63600000000000001</v>
      </c>
      <c r="R26" s="80">
        <v>0.21299999999999999</v>
      </c>
    </row>
    <row r="27" spans="2:18">
      <c r="B27" s="79" t="s">
        <v>253</v>
      </c>
      <c r="C27" s="16"/>
      <c r="D27" s="16"/>
      <c r="H27" s="81">
        <v>0.61</v>
      </c>
      <c r="K27" s="80">
        <v>4.8099999999999997E-2</v>
      </c>
      <c r="L27" s="81">
        <v>25171235.170000002</v>
      </c>
      <c r="N27" s="81">
        <v>0</v>
      </c>
      <c r="O27" s="81">
        <v>24457.756102961001</v>
      </c>
      <c r="Q27" s="80">
        <v>0.24340000000000001</v>
      </c>
      <c r="R27" s="80">
        <v>8.1500000000000003E-2</v>
      </c>
    </row>
    <row r="28" spans="2:18">
      <c r="B28" t="s">
        <v>254</v>
      </c>
      <c r="C28" t="s">
        <v>255</v>
      </c>
      <c r="D28" t="s">
        <v>100</v>
      </c>
      <c r="E28" t="s">
        <v>231</v>
      </c>
      <c r="G28"/>
      <c r="H28" s="77">
        <v>0.76</v>
      </c>
      <c r="I28" t="s">
        <v>102</v>
      </c>
      <c r="J28" s="78">
        <v>0</v>
      </c>
      <c r="K28" s="78">
        <v>4.82E-2</v>
      </c>
      <c r="L28" s="77">
        <v>1527920.96</v>
      </c>
      <c r="M28" s="77">
        <v>96.48</v>
      </c>
      <c r="N28" s="77">
        <v>0</v>
      </c>
      <c r="O28" s="77">
        <v>1474.1381422080001</v>
      </c>
      <c r="P28" s="78">
        <v>1E-4</v>
      </c>
      <c r="Q28" s="78">
        <v>1.47E-2</v>
      </c>
      <c r="R28" s="78">
        <v>4.8999999999999998E-3</v>
      </c>
    </row>
    <row r="29" spans="2:18">
      <c r="B29" t="s">
        <v>257</v>
      </c>
      <c r="C29" t="s">
        <v>258</v>
      </c>
      <c r="D29" t="s">
        <v>100</v>
      </c>
      <c r="E29" t="s">
        <v>231</v>
      </c>
      <c r="G29"/>
      <c r="H29" s="77">
        <v>0.28000000000000003</v>
      </c>
      <c r="I29" t="s">
        <v>102</v>
      </c>
      <c r="J29" s="78">
        <v>0</v>
      </c>
      <c r="K29" s="78">
        <v>4.6699999999999998E-2</v>
      </c>
      <c r="L29" s="77">
        <v>61350.18</v>
      </c>
      <c r="M29" s="77">
        <v>98.72</v>
      </c>
      <c r="N29" s="77">
        <v>0</v>
      </c>
      <c r="O29" s="77">
        <v>60.564897696000003</v>
      </c>
      <c r="P29" s="78">
        <v>0</v>
      </c>
      <c r="Q29" s="78">
        <v>5.9999999999999995E-4</v>
      </c>
      <c r="R29" s="78">
        <v>2.0000000000000001E-4</v>
      </c>
    </row>
    <row r="30" spans="2:18">
      <c r="B30" t="s">
        <v>259</v>
      </c>
      <c r="C30" t="s">
        <v>260</v>
      </c>
      <c r="D30" t="s">
        <v>100</v>
      </c>
      <c r="E30" t="s">
        <v>231</v>
      </c>
      <c r="G30"/>
      <c r="H30" s="77">
        <v>0.36</v>
      </c>
      <c r="I30" t="s">
        <v>102</v>
      </c>
      <c r="J30" s="78">
        <v>0</v>
      </c>
      <c r="K30" s="78">
        <v>4.8000000000000001E-2</v>
      </c>
      <c r="L30" s="77">
        <v>30675.09</v>
      </c>
      <c r="M30" s="77">
        <v>98.33</v>
      </c>
      <c r="N30" s="77">
        <v>0</v>
      </c>
      <c r="O30" s="77">
        <v>30.162815996999999</v>
      </c>
      <c r="P30" s="78">
        <v>0</v>
      </c>
      <c r="Q30" s="78">
        <v>2.9999999999999997E-4</v>
      </c>
      <c r="R30" s="78">
        <v>1E-4</v>
      </c>
    </row>
    <row r="31" spans="2:18">
      <c r="B31" t="s">
        <v>261</v>
      </c>
      <c r="C31" t="s">
        <v>262</v>
      </c>
      <c r="D31" t="s">
        <v>100</v>
      </c>
      <c r="E31" t="s">
        <v>231</v>
      </c>
      <c r="G31"/>
      <c r="H31" s="77">
        <v>0.51</v>
      </c>
      <c r="I31" t="s">
        <v>102</v>
      </c>
      <c r="J31" s="78">
        <v>0</v>
      </c>
      <c r="K31" s="78">
        <v>4.7899999999999998E-2</v>
      </c>
      <c r="L31" s="77">
        <v>9123667.2300000004</v>
      </c>
      <c r="M31" s="77">
        <v>97.63</v>
      </c>
      <c r="N31" s="77">
        <v>0</v>
      </c>
      <c r="O31" s="77">
        <v>8907.4363166490002</v>
      </c>
      <c r="P31" s="78">
        <v>2.9999999999999997E-4</v>
      </c>
      <c r="Q31" s="78">
        <v>8.8700000000000001E-2</v>
      </c>
      <c r="R31" s="78">
        <v>2.9700000000000001E-2</v>
      </c>
    </row>
    <row r="32" spans="2:18">
      <c r="B32" t="s">
        <v>264</v>
      </c>
      <c r="C32" t="s">
        <v>265</v>
      </c>
      <c r="D32" t="s">
        <v>100</v>
      </c>
      <c r="E32" t="s">
        <v>231</v>
      </c>
      <c r="G32"/>
      <c r="H32" s="77">
        <v>0.61</v>
      </c>
      <c r="I32" t="s">
        <v>102</v>
      </c>
      <c r="J32" s="78">
        <v>0</v>
      </c>
      <c r="K32" s="78">
        <v>4.8000000000000001E-2</v>
      </c>
      <c r="L32" s="77">
        <v>3696916.32</v>
      </c>
      <c r="M32" s="77">
        <v>97.19</v>
      </c>
      <c r="N32" s="77">
        <v>0</v>
      </c>
      <c r="O32" s="77">
        <v>3593.0329714079999</v>
      </c>
      <c r="P32" s="78">
        <v>1E-4</v>
      </c>
      <c r="Q32" s="78">
        <v>3.5799999999999998E-2</v>
      </c>
      <c r="R32" s="78">
        <v>1.2E-2</v>
      </c>
    </row>
    <row r="33" spans="2:18">
      <c r="B33" t="s">
        <v>267</v>
      </c>
      <c r="C33" t="s">
        <v>268</v>
      </c>
      <c r="D33" t="s">
        <v>100</v>
      </c>
      <c r="E33" t="s">
        <v>231</v>
      </c>
      <c r="G33"/>
      <c r="H33" s="77">
        <v>0.68</v>
      </c>
      <c r="I33" t="s">
        <v>102</v>
      </c>
      <c r="J33" s="78">
        <v>0</v>
      </c>
      <c r="K33" s="78">
        <v>4.8500000000000001E-2</v>
      </c>
      <c r="L33" s="77">
        <v>4578279.54</v>
      </c>
      <c r="M33" s="77">
        <v>96.81</v>
      </c>
      <c r="N33" s="77">
        <v>0</v>
      </c>
      <c r="O33" s="77">
        <v>4432.2324226740002</v>
      </c>
      <c r="P33" s="78">
        <v>1E-4</v>
      </c>
      <c r="Q33" s="78">
        <v>4.41E-2</v>
      </c>
      <c r="R33" s="78">
        <v>1.4800000000000001E-2</v>
      </c>
    </row>
    <row r="34" spans="2:18">
      <c r="B34" t="s">
        <v>270</v>
      </c>
      <c r="C34" t="s">
        <v>271</v>
      </c>
      <c r="D34" t="s">
        <v>100</v>
      </c>
      <c r="E34" t="s">
        <v>231</v>
      </c>
      <c r="G34"/>
      <c r="H34" s="77">
        <v>0.44</v>
      </c>
      <c r="I34" t="s">
        <v>102</v>
      </c>
      <c r="J34" s="78">
        <v>0</v>
      </c>
      <c r="K34" s="78">
        <v>4.7699999999999999E-2</v>
      </c>
      <c r="L34" s="77">
        <v>2946147.85</v>
      </c>
      <c r="M34" s="77">
        <v>97.99</v>
      </c>
      <c r="N34" s="77">
        <v>0</v>
      </c>
      <c r="O34" s="77">
        <v>2886.9302782149998</v>
      </c>
      <c r="P34" s="78">
        <v>1E-4</v>
      </c>
      <c r="Q34" s="78">
        <v>2.87E-2</v>
      </c>
      <c r="R34" s="78">
        <v>9.5999999999999992E-3</v>
      </c>
    </row>
    <row r="35" spans="2:18">
      <c r="B35" t="s">
        <v>272</v>
      </c>
      <c r="C35" t="s">
        <v>273</v>
      </c>
      <c r="D35" t="s">
        <v>100</v>
      </c>
      <c r="E35" t="s">
        <v>231</v>
      </c>
      <c r="G35"/>
      <c r="H35" s="77">
        <v>0.86</v>
      </c>
      <c r="I35" t="s">
        <v>102</v>
      </c>
      <c r="J35" s="78">
        <v>0</v>
      </c>
      <c r="K35" s="78">
        <v>4.82E-2</v>
      </c>
      <c r="L35" s="77">
        <v>1484706.78</v>
      </c>
      <c r="M35" s="77">
        <v>96.04</v>
      </c>
      <c r="N35" s="77">
        <v>0</v>
      </c>
      <c r="O35" s="77">
        <v>1425.9123915120001</v>
      </c>
      <c r="P35" s="78">
        <v>1E-4</v>
      </c>
      <c r="Q35" s="78">
        <v>1.4200000000000001E-2</v>
      </c>
      <c r="R35" s="78">
        <v>4.7999999999999996E-3</v>
      </c>
    </row>
    <row r="36" spans="2:18">
      <c r="B36" t="s">
        <v>275</v>
      </c>
      <c r="C36" t="s">
        <v>276</v>
      </c>
      <c r="D36" t="s">
        <v>100</v>
      </c>
      <c r="E36" t="s">
        <v>231</v>
      </c>
      <c r="G36"/>
      <c r="H36" s="77">
        <v>0.93</v>
      </c>
      <c r="I36" t="s">
        <v>102</v>
      </c>
      <c r="J36" s="78">
        <v>0</v>
      </c>
      <c r="K36" s="78">
        <v>4.8399999999999999E-2</v>
      </c>
      <c r="L36" s="77">
        <v>1717805.04</v>
      </c>
      <c r="M36" s="77">
        <v>95.68</v>
      </c>
      <c r="N36" s="77">
        <v>0</v>
      </c>
      <c r="O36" s="77">
        <v>1643.595862272</v>
      </c>
      <c r="P36" s="78">
        <v>1E-4</v>
      </c>
      <c r="Q36" s="78">
        <v>1.6400000000000001E-2</v>
      </c>
      <c r="R36" s="78">
        <v>5.4999999999999997E-3</v>
      </c>
    </row>
    <row r="37" spans="2:18">
      <c r="B37" t="s">
        <v>278</v>
      </c>
      <c r="C37" t="s">
        <v>279</v>
      </c>
      <c r="D37" t="s">
        <v>100</v>
      </c>
      <c r="E37" t="s">
        <v>231</v>
      </c>
      <c r="G37"/>
      <c r="H37" s="77">
        <v>0.09</v>
      </c>
      <c r="I37" t="s">
        <v>102</v>
      </c>
      <c r="J37" s="78">
        <v>0</v>
      </c>
      <c r="K37" s="78">
        <v>4.7699999999999999E-2</v>
      </c>
      <c r="L37" s="77">
        <v>3681.01</v>
      </c>
      <c r="M37" s="77">
        <v>99.58</v>
      </c>
      <c r="N37" s="77">
        <v>0</v>
      </c>
      <c r="O37" s="77">
        <v>3.665549758</v>
      </c>
      <c r="P37" s="78">
        <v>0</v>
      </c>
      <c r="Q37" s="78">
        <v>0</v>
      </c>
      <c r="R37" s="78">
        <v>0</v>
      </c>
    </row>
    <row r="38" spans="2:18">
      <c r="B38" t="s">
        <v>280</v>
      </c>
      <c r="C38" t="s">
        <v>281</v>
      </c>
      <c r="D38" t="s">
        <v>100</v>
      </c>
      <c r="E38" t="s">
        <v>231</v>
      </c>
      <c r="G38"/>
      <c r="H38" s="77">
        <v>0.19</v>
      </c>
      <c r="I38" t="s">
        <v>102</v>
      </c>
      <c r="J38" s="78">
        <v>0</v>
      </c>
      <c r="K38" s="78">
        <v>4.6300000000000001E-2</v>
      </c>
      <c r="L38" s="77">
        <v>85.17</v>
      </c>
      <c r="M38" s="77">
        <v>99.16</v>
      </c>
      <c r="N38" s="77">
        <v>0</v>
      </c>
      <c r="O38" s="77">
        <v>8.4454572000000006E-2</v>
      </c>
      <c r="P38" s="78">
        <v>0</v>
      </c>
      <c r="Q38" s="78">
        <v>0</v>
      </c>
      <c r="R38" s="78">
        <v>0</v>
      </c>
    </row>
    <row r="39" spans="2:18">
      <c r="B39" s="79" t="s">
        <v>282</v>
      </c>
      <c r="C39" s="16"/>
      <c r="D39" s="16"/>
      <c r="H39" s="81">
        <v>8.2799999999999994</v>
      </c>
      <c r="K39" s="80">
        <v>3.8300000000000001E-2</v>
      </c>
      <c r="L39" s="81">
        <v>46425577</v>
      </c>
      <c r="N39" s="81">
        <v>0</v>
      </c>
      <c r="O39" s="81">
        <v>39442.701130697002</v>
      </c>
      <c r="Q39" s="80">
        <v>0.3926</v>
      </c>
      <c r="R39" s="80">
        <v>0.13150000000000001</v>
      </c>
    </row>
    <row r="40" spans="2:18">
      <c r="B40" t="s">
        <v>283</v>
      </c>
      <c r="C40" t="s">
        <v>284</v>
      </c>
      <c r="D40" t="s">
        <v>100</v>
      </c>
      <c r="E40" t="s">
        <v>231</v>
      </c>
      <c r="G40"/>
      <c r="H40" s="77">
        <v>4.92</v>
      </c>
      <c r="I40" t="s">
        <v>102</v>
      </c>
      <c r="J40" s="78">
        <v>2.2499999999999999E-2</v>
      </c>
      <c r="K40" s="78">
        <v>3.78E-2</v>
      </c>
      <c r="L40" s="77">
        <v>6269916.1200000001</v>
      </c>
      <c r="M40" s="77">
        <v>94.52</v>
      </c>
      <c r="N40" s="77">
        <v>0</v>
      </c>
      <c r="O40" s="77">
        <v>5926.3247166239998</v>
      </c>
      <c r="P40" s="78">
        <v>2.9999999999999997E-4</v>
      </c>
      <c r="Q40" s="78">
        <v>5.8999999999999997E-2</v>
      </c>
      <c r="R40" s="78">
        <v>1.9800000000000002E-2</v>
      </c>
    </row>
    <row r="41" spans="2:18">
      <c r="B41" t="s">
        <v>285</v>
      </c>
      <c r="C41" t="s">
        <v>286</v>
      </c>
      <c r="D41" t="s">
        <v>100</v>
      </c>
      <c r="E41" t="s">
        <v>231</v>
      </c>
      <c r="G41"/>
      <c r="H41" s="77">
        <v>2.65</v>
      </c>
      <c r="I41" t="s">
        <v>102</v>
      </c>
      <c r="J41" s="78">
        <v>5.0000000000000001E-3</v>
      </c>
      <c r="K41" s="78">
        <v>4.0800000000000003E-2</v>
      </c>
      <c r="L41" s="77">
        <v>210.06</v>
      </c>
      <c r="M41" s="77">
        <v>91.3</v>
      </c>
      <c r="N41" s="77">
        <v>0</v>
      </c>
      <c r="O41" s="77">
        <v>0.19178477999999999</v>
      </c>
      <c r="P41" s="78">
        <v>0</v>
      </c>
      <c r="Q41" s="78">
        <v>0</v>
      </c>
      <c r="R41" s="78">
        <v>0</v>
      </c>
    </row>
    <row r="42" spans="2:18">
      <c r="B42" t="s">
        <v>287</v>
      </c>
      <c r="C42" t="s">
        <v>288</v>
      </c>
      <c r="D42" t="s">
        <v>100</v>
      </c>
      <c r="E42" t="s">
        <v>231</v>
      </c>
      <c r="G42"/>
      <c r="H42" s="77">
        <v>5.18</v>
      </c>
      <c r="I42" t="s">
        <v>102</v>
      </c>
      <c r="J42" s="78">
        <v>3.7499999999999999E-2</v>
      </c>
      <c r="K42" s="78">
        <v>3.7699999999999997E-2</v>
      </c>
      <c r="L42" s="77">
        <v>2128842.88</v>
      </c>
      <c r="M42" s="77">
        <v>100.65</v>
      </c>
      <c r="N42" s="77">
        <v>0</v>
      </c>
      <c r="O42" s="77">
        <v>2142.6803587200002</v>
      </c>
      <c r="P42" s="78">
        <v>5.0000000000000001E-4</v>
      </c>
      <c r="Q42" s="78">
        <v>2.1299999999999999E-2</v>
      </c>
      <c r="R42" s="78">
        <v>7.1000000000000004E-3</v>
      </c>
    </row>
    <row r="43" spans="2:18">
      <c r="B43" t="s">
        <v>289</v>
      </c>
      <c r="C43" t="s">
        <v>290</v>
      </c>
      <c r="D43" t="s">
        <v>100</v>
      </c>
      <c r="E43" t="s">
        <v>231</v>
      </c>
      <c r="G43"/>
      <c r="H43" s="77">
        <v>3.63</v>
      </c>
      <c r="I43" t="s">
        <v>102</v>
      </c>
      <c r="J43" s="78">
        <v>0.02</v>
      </c>
      <c r="K43" s="78">
        <v>3.8800000000000001E-2</v>
      </c>
      <c r="L43" s="77">
        <v>2188211.91</v>
      </c>
      <c r="M43" s="77">
        <v>94.05</v>
      </c>
      <c r="N43" s="77">
        <v>0</v>
      </c>
      <c r="O43" s="77">
        <v>2058.0133013549998</v>
      </c>
      <c r="P43" s="78">
        <v>1E-4</v>
      </c>
      <c r="Q43" s="78">
        <v>2.0500000000000001E-2</v>
      </c>
      <c r="R43" s="78">
        <v>6.8999999999999999E-3</v>
      </c>
    </row>
    <row r="44" spans="2:18">
      <c r="B44" t="s">
        <v>291</v>
      </c>
      <c r="C44" t="s">
        <v>292</v>
      </c>
      <c r="D44" t="s">
        <v>100</v>
      </c>
      <c r="E44" t="s">
        <v>231</v>
      </c>
      <c r="G44"/>
      <c r="H44" s="77">
        <v>15.78</v>
      </c>
      <c r="I44" t="s">
        <v>102</v>
      </c>
      <c r="J44" s="78">
        <v>3.7499999999999999E-2</v>
      </c>
      <c r="K44" s="78">
        <v>4.0599999999999997E-2</v>
      </c>
      <c r="L44" s="77">
        <v>883485.02</v>
      </c>
      <c r="M44" s="77">
        <v>96.3</v>
      </c>
      <c r="N44" s="77">
        <v>0</v>
      </c>
      <c r="O44" s="77">
        <v>850.79607425999995</v>
      </c>
      <c r="P44" s="78">
        <v>0</v>
      </c>
      <c r="Q44" s="78">
        <v>8.5000000000000006E-3</v>
      </c>
      <c r="R44" s="78">
        <v>2.8E-3</v>
      </c>
    </row>
    <row r="45" spans="2:18">
      <c r="B45" t="s">
        <v>293</v>
      </c>
      <c r="C45" t="s">
        <v>294</v>
      </c>
      <c r="D45" t="s">
        <v>100</v>
      </c>
      <c r="E45" t="s">
        <v>231</v>
      </c>
      <c r="G45"/>
      <c r="H45" s="77">
        <v>0.08</v>
      </c>
      <c r="I45" t="s">
        <v>102</v>
      </c>
      <c r="J45" s="78">
        <v>1.5E-3</v>
      </c>
      <c r="K45" s="78">
        <v>4.7E-2</v>
      </c>
      <c r="L45" s="77">
        <v>166731.09</v>
      </c>
      <c r="M45" s="77">
        <v>99.76</v>
      </c>
      <c r="N45" s="77">
        <v>0</v>
      </c>
      <c r="O45" s="77">
        <v>166.33093538399999</v>
      </c>
      <c r="P45" s="78">
        <v>0</v>
      </c>
      <c r="Q45" s="78">
        <v>1.6999999999999999E-3</v>
      </c>
      <c r="R45" s="78">
        <v>5.9999999999999995E-4</v>
      </c>
    </row>
    <row r="46" spans="2:18">
      <c r="B46" t="s">
        <v>295</v>
      </c>
      <c r="C46" t="s">
        <v>296</v>
      </c>
      <c r="D46" t="s">
        <v>100</v>
      </c>
      <c r="E46" t="s">
        <v>231</v>
      </c>
      <c r="G46"/>
      <c r="H46" s="77">
        <v>2.12</v>
      </c>
      <c r="I46" t="s">
        <v>102</v>
      </c>
      <c r="J46" s="78">
        <v>1.7500000000000002E-2</v>
      </c>
      <c r="K46" s="78">
        <v>4.2000000000000003E-2</v>
      </c>
      <c r="L46" s="77">
        <v>2145.25</v>
      </c>
      <c r="M46" s="77">
        <v>96.45</v>
      </c>
      <c r="N46" s="77">
        <v>0</v>
      </c>
      <c r="O46" s="77">
        <v>2.0690936249999998</v>
      </c>
      <c r="P46" s="78">
        <v>0</v>
      </c>
      <c r="Q46" s="78">
        <v>0</v>
      </c>
      <c r="R46" s="78">
        <v>0</v>
      </c>
    </row>
    <row r="47" spans="2:18">
      <c r="B47" t="s">
        <v>297</v>
      </c>
      <c r="C47" t="s">
        <v>298</v>
      </c>
      <c r="D47" t="s">
        <v>100</v>
      </c>
      <c r="E47" t="s">
        <v>231</v>
      </c>
      <c r="G47"/>
      <c r="H47" s="77">
        <v>18.649999999999999</v>
      </c>
      <c r="I47" t="s">
        <v>102</v>
      </c>
      <c r="J47" s="78">
        <v>2.8000000000000001E-2</v>
      </c>
      <c r="K47" s="78">
        <v>4.1399999999999999E-2</v>
      </c>
      <c r="L47" s="77">
        <v>3188641.2</v>
      </c>
      <c r="M47" s="77">
        <v>78.989999999999995</v>
      </c>
      <c r="N47" s="77">
        <v>0</v>
      </c>
      <c r="O47" s="77">
        <v>2518.7076838799999</v>
      </c>
      <c r="P47" s="78">
        <v>4.0000000000000002E-4</v>
      </c>
      <c r="Q47" s="78">
        <v>2.5100000000000001E-2</v>
      </c>
      <c r="R47" s="78">
        <v>8.3999999999999995E-3</v>
      </c>
    </row>
    <row r="48" spans="2:18">
      <c r="B48" t="s">
        <v>299</v>
      </c>
      <c r="C48" t="s">
        <v>300</v>
      </c>
      <c r="D48" t="s">
        <v>100</v>
      </c>
      <c r="E48" t="s">
        <v>231</v>
      </c>
      <c r="G48"/>
      <c r="H48" s="77">
        <v>3.01</v>
      </c>
      <c r="I48" t="s">
        <v>102</v>
      </c>
      <c r="J48" s="78">
        <v>6.25E-2</v>
      </c>
      <c r="K48" s="78">
        <v>3.95E-2</v>
      </c>
      <c r="L48" s="77">
        <v>0.01</v>
      </c>
      <c r="M48" s="77">
        <v>111.17</v>
      </c>
      <c r="N48" s="77">
        <v>0</v>
      </c>
      <c r="O48" s="77">
        <v>1.1117E-5</v>
      </c>
      <c r="P48" s="78">
        <v>0</v>
      </c>
      <c r="Q48" s="78">
        <v>0</v>
      </c>
      <c r="R48" s="78">
        <v>0</v>
      </c>
    </row>
    <row r="49" spans="2:18">
      <c r="B49" t="s">
        <v>301</v>
      </c>
      <c r="C49" t="s">
        <v>302</v>
      </c>
      <c r="D49" t="s">
        <v>100</v>
      </c>
      <c r="E49" t="s">
        <v>231</v>
      </c>
      <c r="G49"/>
      <c r="H49" s="77">
        <v>0.75</v>
      </c>
      <c r="I49" t="s">
        <v>102</v>
      </c>
      <c r="J49" s="78">
        <v>3.7499999999999999E-2</v>
      </c>
      <c r="K49" s="78">
        <v>4.4900000000000002E-2</v>
      </c>
      <c r="L49" s="77">
        <v>477.67</v>
      </c>
      <c r="M49" s="77">
        <v>100.38</v>
      </c>
      <c r="N49" s="77">
        <v>0</v>
      </c>
      <c r="O49" s="77">
        <v>0.47948514599999997</v>
      </c>
      <c r="P49" s="78">
        <v>0</v>
      </c>
      <c r="Q49" s="78">
        <v>0</v>
      </c>
      <c r="R49" s="78">
        <v>0</v>
      </c>
    </row>
    <row r="50" spans="2:18">
      <c r="B50" t="s">
        <v>303</v>
      </c>
      <c r="C50" t="s">
        <v>304</v>
      </c>
      <c r="D50" t="s">
        <v>100</v>
      </c>
      <c r="E50" t="s">
        <v>231</v>
      </c>
      <c r="G50"/>
      <c r="H50" s="77">
        <v>12.46</v>
      </c>
      <c r="I50" t="s">
        <v>102</v>
      </c>
      <c r="J50" s="78">
        <v>5.5E-2</v>
      </c>
      <c r="K50" s="78">
        <v>3.9899999999999998E-2</v>
      </c>
      <c r="L50" s="77">
        <v>226995.67</v>
      </c>
      <c r="M50" s="77">
        <v>121.8</v>
      </c>
      <c r="N50" s="77">
        <v>0</v>
      </c>
      <c r="O50" s="77">
        <v>276.48072605999999</v>
      </c>
      <c r="P50" s="78">
        <v>0</v>
      </c>
      <c r="Q50" s="78">
        <v>2.8E-3</v>
      </c>
      <c r="R50" s="78">
        <v>8.9999999999999998E-4</v>
      </c>
    </row>
    <row r="51" spans="2:18">
      <c r="B51" t="s">
        <v>305</v>
      </c>
      <c r="C51" t="s">
        <v>306</v>
      </c>
      <c r="D51" t="s">
        <v>100</v>
      </c>
      <c r="E51" t="s">
        <v>231</v>
      </c>
      <c r="G51"/>
      <c r="H51" s="77">
        <v>1.34</v>
      </c>
      <c r="I51" t="s">
        <v>102</v>
      </c>
      <c r="J51" s="78">
        <v>4.0000000000000001E-3</v>
      </c>
      <c r="K51" s="78">
        <v>4.3900000000000002E-2</v>
      </c>
      <c r="L51" s="77">
        <v>91613.24</v>
      </c>
      <c r="M51" s="77">
        <v>95.18</v>
      </c>
      <c r="N51" s="77">
        <v>0</v>
      </c>
      <c r="O51" s="77">
        <v>87.197481831999994</v>
      </c>
      <c r="P51" s="78">
        <v>0</v>
      </c>
      <c r="Q51" s="78">
        <v>8.9999999999999998E-4</v>
      </c>
      <c r="R51" s="78">
        <v>2.9999999999999997E-4</v>
      </c>
    </row>
    <row r="52" spans="2:18">
      <c r="B52" t="s">
        <v>307</v>
      </c>
      <c r="C52" t="s">
        <v>308</v>
      </c>
      <c r="D52" t="s">
        <v>100</v>
      </c>
      <c r="E52" t="s">
        <v>231</v>
      </c>
      <c r="G52"/>
      <c r="H52" s="77">
        <v>1.83</v>
      </c>
      <c r="I52" t="s">
        <v>102</v>
      </c>
      <c r="J52" s="78">
        <v>5.0000000000000001E-3</v>
      </c>
      <c r="K52" s="78">
        <v>4.3099999999999999E-2</v>
      </c>
      <c r="L52" s="77">
        <v>6807.01</v>
      </c>
      <c r="M52" s="77">
        <v>93.5</v>
      </c>
      <c r="N52" s="77">
        <v>0</v>
      </c>
      <c r="O52" s="77">
        <v>6.3645543499999997</v>
      </c>
      <c r="P52" s="78">
        <v>0</v>
      </c>
      <c r="Q52" s="78">
        <v>1E-4</v>
      </c>
      <c r="R52" s="78">
        <v>0</v>
      </c>
    </row>
    <row r="53" spans="2:18">
      <c r="B53" t="s">
        <v>309</v>
      </c>
      <c r="C53" t="s">
        <v>310</v>
      </c>
      <c r="D53" t="s">
        <v>100</v>
      </c>
      <c r="E53" t="s">
        <v>231</v>
      </c>
      <c r="G53"/>
      <c r="H53" s="77">
        <v>6.53</v>
      </c>
      <c r="I53" t="s">
        <v>102</v>
      </c>
      <c r="J53" s="78">
        <v>0.01</v>
      </c>
      <c r="K53" s="78">
        <v>3.7499999999999999E-2</v>
      </c>
      <c r="L53" s="77">
        <v>9142168.7699999996</v>
      </c>
      <c r="M53" s="77">
        <v>84.11</v>
      </c>
      <c r="N53" s="77">
        <v>0</v>
      </c>
      <c r="O53" s="77">
        <v>7689.478152447</v>
      </c>
      <c r="P53" s="78">
        <v>4.0000000000000002E-4</v>
      </c>
      <c r="Q53" s="78">
        <v>7.6499999999999999E-2</v>
      </c>
      <c r="R53" s="78">
        <v>2.5600000000000001E-2</v>
      </c>
    </row>
    <row r="54" spans="2:18">
      <c r="B54" t="s">
        <v>311</v>
      </c>
      <c r="C54" t="s">
        <v>312</v>
      </c>
      <c r="D54" t="s">
        <v>100</v>
      </c>
      <c r="E54" t="s">
        <v>231</v>
      </c>
      <c r="G54"/>
      <c r="H54" s="77">
        <v>8.33</v>
      </c>
      <c r="I54" t="s">
        <v>102</v>
      </c>
      <c r="J54" s="78">
        <v>1.2999999999999999E-2</v>
      </c>
      <c r="K54" s="78">
        <v>3.7699999999999997E-2</v>
      </c>
      <c r="L54" s="77">
        <v>16170537.49</v>
      </c>
      <c r="M54" s="77">
        <v>81.93</v>
      </c>
      <c r="N54" s="77">
        <v>0</v>
      </c>
      <c r="O54" s="77">
        <v>13248.521365557001</v>
      </c>
      <c r="P54" s="78">
        <v>1.1000000000000001E-3</v>
      </c>
      <c r="Q54" s="78">
        <v>0.13189999999999999</v>
      </c>
      <c r="R54" s="78">
        <v>4.4200000000000003E-2</v>
      </c>
    </row>
    <row r="55" spans="2:18">
      <c r="B55" t="s">
        <v>313</v>
      </c>
      <c r="C55" t="s">
        <v>314</v>
      </c>
      <c r="D55" t="s">
        <v>100</v>
      </c>
      <c r="E55" t="s">
        <v>231</v>
      </c>
      <c r="G55"/>
      <c r="H55" s="77">
        <v>0.42</v>
      </c>
      <c r="I55" t="s">
        <v>102</v>
      </c>
      <c r="J55" s="78">
        <v>1.4999999999999999E-2</v>
      </c>
      <c r="K55" s="78">
        <v>4.6100000000000002E-2</v>
      </c>
      <c r="L55" s="77">
        <v>95221.49</v>
      </c>
      <c r="M55" s="77">
        <v>99.6</v>
      </c>
      <c r="N55" s="77">
        <v>0</v>
      </c>
      <c r="O55" s="77">
        <v>94.840604040000002</v>
      </c>
      <c r="P55" s="78">
        <v>0</v>
      </c>
      <c r="Q55" s="78">
        <v>8.9999999999999998E-4</v>
      </c>
      <c r="R55" s="78">
        <v>2.9999999999999997E-4</v>
      </c>
    </row>
    <row r="56" spans="2:18">
      <c r="B56" t="s">
        <v>315</v>
      </c>
      <c r="C56" t="s">
        <v>316</v>
      </c>
      <c r="D56" t="s">
        <v>100</v>
      </c>
      <c r="E56" t="s">
        <v>231</v>
      </c>
      <c r="G56"/>
      <c r="H56" s="77">
        <v>12.4</v>
      </c>
      <c r="I56" t="s">
        <v>102</v>
      </c>
      <c r="J56" s="78">
        <v>1.4999999999999999E-2</v>
      </c>
      <c r="K56" s="78">
        <v>3.9100000000000003E-2</v>
      </c>
      <c r="L56" s="77">
        <v>5863572.1200000001</v>
      </c>
      <c r="M56" s="77">
        <v>74.599999999999994</v>
      </c>
      <c r="N56" s="77">
        <v>0</v>
      </c>
      <c r="O56" s="77">
        <v>4374.2248015200003</v>
      </c>
      <c r="P56" s="78">
        <v>2.9999999999999997E-4</v>
      </c>
      <c r="Q56" s="78">
        <v>4.3499999999999997E-2</v>
      </c>
      <c r="R56" s="78">
        <v>1.46E-2</v>
      </c>
    </row>
    <row r="57" spans="2:18">
      <c r="B57" s="79" t="s">
        <v>317</v>
      </c>
      <c r="C57" s="16"/>
      <c r="D57" s="16"/>
      <c r="H57" s="81">
        <v>0</v>
      </c>
      <c r="K57" s="80">
        <v>0</v>
      </c>
      <c r="L57" s="81">
        <v>0</v>
      </c>
      <c r="N57" s="81">
        <v>0</v>
      </c>
      <c r="O57" s="81">
        <v>0</v>
      </c>
      <c r="Q57" s="80">
        <v>0</v>
      </c>
      <c r="R57" s="80">
        <v>0</v>
      </c>
    </row>
    <row r="58" spans="2:18">
      <c r="B58" t="s">
        <v>210</v>
      </c>
      <c r="C58" t="s">
        <v>210</v>
      </c>
      <c r="D58" s="16"/>
      <c r="E58" t="s">
        <v>210</v>
      </c>
      <c r="H58" s="77">
        <v>0</v>
      </c>
      <c r="I58" t="s">
        <v>210</v>
      </c>
      <c r="J58" s="78">
        <v>0</v>
      </c>
      <c r="K58" s="78">
        <v>0</v>
      </c>
      <c r="L58" s="77">
        <v>0</v>
      </c>
      <c r="M58" s="77">
        <v>0</v>
      </c>
      <c r="O58" s="77">
        <v>0</v>
      </c>
      <c r="P58" s="78">
        <v>0</v>
      </c>
      <c r="Q58" s="78">
        <v>0</v>
      </c>
      <c r="R58" s="78">
        <v>0</v>
      </c>
    </row>
    <row r="59" spans="2:18">
      <c r="B59" s="79" t="s">
        <v>318</v>
      </c>
      <c r="C59" s="16"/>
      <c r="D59" s="16"/>
      <c r="H59" s="81">
        <v>0</v>
      </c>
      <c r="K59" s="80">
        <v>0</v>
      </c>
      <c r="L59" s="81">
        <v>0</v>
      </c>
      <c r="N59" s="81">
        <v>0</v>
      </c>
      <c r="O59" s="81">
        <v>0</v>
      </c>
      <c r="Q59" s="80">
        <v>0</v>
      </c>
      <c r="R59" s="80">
        <v>0</v>
      </c>
    </row>
    <row r="60" spans="2:18">
      <c r="B60" t="s">
        <v>210</v>
      </c>
      <c r="C60" t="s">
        <v>210</v>
      </c>
      <c r="D60" s="16"/>
      <c r="E60" t="s">
        <v>210</v>
      </c>
      <c r="H60" s="77">
        <v>0</v>
      </c>
      <c r="I60" t="s">
        <v>210</v>
      </c>
      <c r="J60" s="78">
        <v>0</v>
      </c>
      <c r="K60" s="78">
        <v>0</v>
      </c>
      <c r="L60" s="77">
        <v>0</v>
      </c>
      <c r="M60" s="77">
        <v>0</v>
      </c>
      <c r="O60" s="77">
        <v>0</v>
      </c>
      <c r="P60" s="78">
        <v>0</v>
      </c>
      <c r="Q60" s="78">
        <v>0</v>
      </c>
      <c r="R60" s="78">
        <v>0</v>
      </c>
    </row>
    <row r="61" spans="2:18">
      <c r="B61" s="79" t="s">
        <v>224</v>
      </c>
      <c r="C61" s="16"/>
      <c r="D61" s="16"/>
      <c r="H61" s="81">
        <v>18.27</v>
      </c>
      <c r="K61" s="80">
        <v>5.5500000000000001E-2</v>
      </c>
      <c r="L61" s="81">
        <v>19744.53</v>
      </c>
      <c r="N61" s="81">
        <v>0</v>
      </c>
      <c r="O61" s="81">
        <v>59.643436695814401</v>
      </c>
      <c r="Q61" s="80">
        <v>5.9999999999999995E-4</v>
      </c>
      <c r="R61" s="80">
        <v>2.0000000000000001E-4</v>
      </c>
    </row>
    <row r="62" spans="2:18">
      <c r="B62" s="79" t="s">
        <v>319</v>
      </c>
      <c r="C62" s="16"/>
      <c r="D62" s="16"/>
      <c r="H62" s="81">
        <v>18.27</v>
      </c>
      <c r="K62" s="80">
        <v>5.5500000000000001E-2</v>
      </c>
      <c r="L62" s="81">
        <v>19744.53</v>
      </c>
      <c r="N62" s="81">
        <v>0</v>
      </c>
      <c r="O62" s="81">
        <v>59.643436695814401</v>
      </c>
      <c r="Q62" s="80">
        <v>5.9999999999999995E-4</v>
      </c>
      <c r="R62" s="80">
        <v>2.0000000000000001E-4</v>
      </c>
    </row>
    <row r="63" spans="2:18">
      <c r="B63" t="s">
        <v>320</v>
      </c>
      <c r="C63" t="s">
        <v>321</v>
      </c>
      <c r="D63" t="s">
        <v>123</v>
      </c>
      <c r="E63" t="s">
        <v>322</v>
      </c>
      <c r="F63" t="s">
        <v>323</v>
      </c>
      <c r="G63"/>
      <c r="H63" s="77">
        <v>18.27</v>
      </c>
      <c r="I63" t="s">
        <v>106</v>
      </c>
      <c r="J63" s="78">
        <v>4.4999999999999998E-2</v>
      </c>
      <c r="K63" s="78">
        <v>5.5500000000000001E-2</v>
      </c>
      <c r="L63" s="77">
        <v>19744.53</v>
      </c>
      <c r="M63" s="77">
        <v>81.819000012661732</v>
      </c>
      <c r="N63" s="77">
        <v>0</v>
      </c>
      <c r="O63" s="77">
        <v>59.643436695814401</v>
      </c>
      <c r="P63" s="78">
        <v>0</v>
      </c>
      <c r="Q63" s="78">
        <v>5.9999999999999995E-4</v>
      </c>
      <c r="R63" s="78">
        <v>2.0000000000000001E-4</v>
      </c>
    </row>
    <row r="64" spans="2:18">
      <c r="B64" s="79" t="s">
        <v>324</v>
      </c>
      <c r="C64" s="16"/>
      <c r="D64" s="16"/>
      <c r="H64" s="81">
        <v>0</v>
      </c>
      <c r="K64" s="80">
        <v>0</v>
      </c>
      <c r="L64" s="81">
        <v>0</v>
      </c>
      <c r="N64" s="81">
        <v>0</v>
      </c>
      <c r="O64" s="81">
        <v>0</v>
      </c>
      <c r="Q64" s="80">
        <v>0</v>
      </c>
      <c r="R64" s="80">
        <v>0</v>
      </c>
    </row>
    <row r="65" spans="2:18">
      <c r="B65" t="s">
        <v>210</v>
      </c>
      <c r="C65" t="s">
        <v>210</v>
      </c>
      <c r="D65" s="16"/>
      <c r="E65" t="s">
        <v>210</v>
      </c>
      <c r="H65" s="77">
        <v>0</v>
      </c>
      <c r="I65" t="s">
        <v>210</v>
      </c>
      <c r="J65" s="78">
        <v>0</v>
      </c>
      <c r="K65" s="78">
        <v>0</v>
      </c>
      <c r="L65" s="77">
        <v>0</v>
      </c>
      <c r="M65" s="77">
        <v>0</v>
      </c>
      <c r="O65" s="77">
        <v>0</v>
      </c>
      <c r="P65" s="78">
        <v>0</v>
      </c>
      <c r="Q65" s="78">
        <v>0</v>
      </c>
      <c r="R65" s="78">
        <v>0</v>
      </c>
    </row>
    <row r="66" spans="2:18">
      <c r="B66" t="s">
        <v>325</v>
      </c>
      <c r="C66" s="16"/>
      <c r="D66" s="16"/>
    </row>
    <row r="67" spans="2:18">
      <c r="B67" t="s">
        <v>326</v>
      </c>
      <c r="C67" s="16"/>
      <c r="D67" s="16"/>
    </row>
    <row r="68" spans="2:18">
      <c r="B68" t="s">
        <v>327</v>
      </c>
      <c r="C68" s="16"/>
      <c r="D68" s="16"/>
    </row>
    <row r="69" spans="2:18">
      <c r="B69" t="s">
        <v>328</v>
      </c>
      <c r="C69" s="16"/>
      <c r="D69" s="16"/>
    </row>
    <row r="70" spans="2:18">
      <c r="C70" s="16"/>
      <c r="D70" s="16"/>
    </row>
    <row r="71" spans="2:18">
      <c r="C71" s="16"/>
      <c r="D71" s="16"/>
    </row>
    <row r="72" spans="2:18">
      <c r="C72" s="16"/>
      <c r="D72" s="16"/>
    </row>
    <row r="73" spans="2:18">
      <c r="C73" s="16"/>
      <c r="D73" s="16"/>
    </row>
    <row r="74" spans="2:18">
      <c r="C74" s="16"/>
      <c r="D74" s="16"/>
    </row>
    <row r="75" spans="2:18">
      <c r="C75" s="16"/>
      <c r="D75" s="16"/>
    </row>
    <row r="76" spans="2:18">
      <c r="C76" s="16"/>
      <c r="D76" s="16"/>
    </row>
    <row r="77" spans="2:18">
      <c r="C77" s="16"/>
      <c r="D77" s="16"/>
    </row>
    <row r="78" spans="2:18">
      <c r="C78" s="16"/>
      <c r="D78" s="16"/>
    </row>
    <row r="79" spans="2:18">
      <c r="C79" s="16"/>
      <c r="D79" s="16"/>
    </row>
    <row r="80" spans="2:18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A1:XFD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s="87">
        <v>45106</v>
      </c>
    </row>
    <row r="2" spans="2:23">
      <c r="B2" s="2" t="s">
        <v>1</v>
      </c>
      <c r="C2" s="12" t="s">
        <v>2094</v>
      </c>
    </row>
    <row r="3" spans="2:23">
      <c r="B3" s="2" t="s">
        <v>2</v>
      </c>
      <c r="C3" s="26" t="s">
        <v>2095</v>
      </c>
    </row>
    <row r="4" spans="2:23">
      <c r="B4" s="2" t="s">
        <v>3</v>
      </c>
      <c r="C4" s="88" t="s">
        <v>197</v>
      </c>
    </row>
    <row r="5" spans="2:23">
      <c r="B5" s="2"/>
    </row>
    <row r="7" spans="2:23" ht="26.25" customHeight="1">
      <c r="B7" s="110" t="s">
        <v>179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2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1349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210</v>
      </c>
      <c r="C14" t="s">
        <v>210</v>
      </c>
      <c r="D14" t="s">
        <v>210</v>
      </c>
      <c r="E14" t="s">
        <v>210</v>
      </c>
      <c r="F14" s="15"/>
      <c r="G14" s="15"/>
      <c r="H14" s="77">
        <v>0</v>
      </c>
      <c r="I14" t="s">
        <v>210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1350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210</v>
      </c>
      <c r="C16" t="s">
        <v>210</v>
      </c>
      <c r="D16" t="s">
        <v>210</v>
      </c>
      <c r="E16" t="s">
        <v>210</v>
      </c>
      <c r="F16" s="15"/>
      <c r="G16" s="15"/>
      <c r="H16" s="77">
        <v>0</v>
      </c>
      <c r="I16" t="s">
        <v>210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330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210</v>
      </c>
      <c r="C18" t="s">
        <v>210</v>
      </c>
      <c r="D18" t="s">
        <v>210</v>
      </c>
      <c r="E18" t="s">
        <v>210</v>
      </c>
      <c r="F18" s="15"/>
      <c r="G18" s="15"/>
      <c r="H18" s="77">
        <v>0</v>
      </c>
      <c r="I18" t="s">
        <v>210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923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210</v>
      </c>
      <c r="C20" t="s">
        <v>210</v>
      </c>
      <c r="D20" t="s">
        <v>210</v>
      </c>
      <c r="E20" t="s">
        <v>210</v>
      </c>
      <c r="F20" s="15"/>
      <c r="G20" s="15"/>
      <c r="H20" s="77">
        <v>0</v>
      </c>
      <c r="I20" t="s">
        <v>210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331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332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226</v>
      </c>
      <c r="D26" s="16"/>
    </row>
    <row r="27" spans="2:23">
      <c r="B27" t="s">
        <v>325</v>
      </c>
      <c r="D27" s="16"/>
    </row>
    <row r="28" spans="2:23">
      <c r="B28" t="s">
        <v>326</v>
      </c>
      <c r="D28" s="16"/>
    </row>
    <row r="29" spans="2:23">
      <c r="B29" t="s">
        <v>327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s="87">
        <v>45106</v>
      </c>
      <c r="E1" s="16"/>
      <c r="F1" s="16"/>
      <c r="G1" s="16"/>
    </row>
    <row r="2" spans="2:68">
      <c r="B2" s="2" t="s">
        <v>1</v>
      </c>
      <c r="C2" s="12" t="s">
        <v>2094</v>
      </c>
      <c r="E2" s="16"/>
      <c r="F2" s="16"/>
      <c r="G2" s="16"/>
    </row>
    <row r="3" spans="2:68">
      <c r="B3" s="2" t="s">
        <v>2</v>
      </c>
      <c r="C3" s="26" t="s">
        <v>2095</v>
      </c>
      <c r="E3" s="16"/>
      <c r="F3" s="16"/>
      <c r="G3" s="16"/>
    </row>
    <row r="4" spans="2:68">
      <c r="B4" s="2" t="s">
        <v>3</v>
      </c>
      <c r="C4" s="88" t="s">
        <v>197</v>
      </c>
      <c r="E4" s="16"/>
      <c r="F4" s="16"/>
      <c r="G4" s="16"/>
    </row>
    <row r="6" spans="2:68" ht="26.25" customHeight="1">
      <c r="B6" s="105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  <c r="BP6" s="19"/>
    </row>
    <row r="7" spans="2:68" ht="26.25" customHeight="1">
      <c r="B7" s="105" t="s">
        <v>82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329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210</v>
      </c>
      <c r="C14" t="s">
        <v>210</v>
      </c>
      <c r="D14" s="16"/>
      <c r="E14" s="16"/>
      <c r="F14" s="16"/>
      <c r="G14" t="s">
        <v>210</v>
      </c>
      <c r="H14" t="s">
        <v>210</v>
      </c>
      <c r="K14" s="77">
        <v>0</v>
      </c>
      <c r="L14" t="s">
        <v>210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252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210</v>
      </c>
      <c r="C16" t="s">
        <v>210</v>
      </c>
      <c r="D16" s="16"/>
      <c r="E16" s="16"/>
      <c r="F16" s="16"/>
      <c r="G16" t="s">
        <v>210</v>
      </c>
      <c r="H16" t="s">
        <v>210</v>
      </c>
      <c r="K16" s="77">
        <v>0</v>
      </c>
      <c r="L16" t="s">
        <v>210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330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210</v>
      </c>
      <c r="C18" t="s">
        <v>210</v>
      </c>
      <c r="D18" s="16"/>
      <c r="E18" s="16"/>
      <c r="F18" s="16"/>
      <c r="G18" t="s">
        <v>210</v>
      </c>
      <c r="H18" t="s">
        <v>210</v>
      </c>
      <c r="K18" s="77">
        <v>0</v>
      </c>
      <c r="L18" t="s">
        <v>210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224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331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210</v>
      </c>
      <c r="C21" t="s">
        <v>210</v>
      </c>
      <c r="D21" s="16"/>
      <c r="E21" s="16"/>
      <c r="F21" s="16"/>
      <c r="G21" t="s">
        <v>210</v>
      </c>
      <c r="H21" t="s">
        <v>210</v>
      </c>
      <c r="K21" s="77">
        <v>0</v>
      </c>
      <c r="L21" t="s">
        <v>210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332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210</v>
      </c>
      <c r="C23" t="s">
        <v>210</v>
      </c>
      <c r="D23" s="16"/>
      <c r="E23" s="16"/>
      <c r="F23" s="16"/>
      <c r="G23" t="s">
        <v>210</v>
      </c>
      <c r="H23" t="s">
        <v>210</v>
      </c>
      <c r="K23" s="77">
        <v>0</v>
      </c>
      <c r="L23" t="s">
        <v>210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226</v>
      </c>
      <c r="C24" s="16"/>
      <c r="D24" s="16"/>
      <c r="E24" s="16"/>
      <c r="F24" s="16"/>
      <c r="G24" s="16"/>
    </row>
    <row r="25" spans="2:21">
      <c r="B25" t="s">
        <v>325</v>
      </c>
      <c r="C25" s="16"/>
      <c r="D25" s="16"/>
      <c r="E25" s="16"/>
      <c r="F25" s="16"/>
      <c r="G25" s="16"/>
    </row>
    <row r="26" spans="2:21">
      <c r="B26" t="s">
        <v>326</v>
      </c>
      <c r="C26" s="16"/>
      <c r="D26" s="16"/>
      <c r="E26" s="16"/>
      <c r="F26" s="16"/>
      <c r="G26" s="16"/>
    </row>
    <row r="27" spans="2:21">
      <c r="B27" t="s">
        <v>327</v>
      </c>
      <c r="C27" s="16"/>
      <c r="D27" s="16"/>
      <c r="E27" s="16"/>
      <c r="F27" s="16"/>
      <c r="G27" s="16"/>
    </row>
    <row r="28" spans="2:21">
      <c r="B28" t="s">
        <v>328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A1:XFD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topLeftCell="A2" workbookViewId="0">
      <selection activeCell="J14" sqref="J14:J375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s="87">
        <v>45106</v>
      </c>
      <c r="E1" s="16"/>
      <c r="F1" s="16"/>
    </row>
    <row r="2" spans="2:66">
      <c r="B2" s="2" t="s">
        <v>1</v>
      </c>
      <c r="C2" s="12" t="s">
        <v>2094</v>
      </c>
      <c r="E2" s="16"/>
      <c r="F2" s="16"/>
    </row>
    <row r="3" spans="2:66">
      <c r="B3" s="2" t="s">
        <v>2</v>
      </c>
      <c r="C3" s="26" t="s">
        <v>2095</v>
      </c>
      <c r="E3" s="16"/>
      <c r="F3" s="16"/>
    </row>
    <row r="4" spans="2:66">
      <c r="B4" s="2" t="s">
        <v>3</v>
      </c>
      <c r="C4" s="88" t="s">
        <v>197</v>
      </c>
      <c r="E4" s="16"/>
      <c r="F4" s="16"/>
    </row>
    <row r="6" spans="2:66" ht="26.25" customHeight="1">
      <c r="B6" s="110" t="s">
        <v>68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2"/>
    </row>
    <row r="7" spans="2:66" ht="26.25" customHeight="1">
      <c r="B7" s="110" t="s">
        <v>89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2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82">
        <v>4.63</v>
      </c>
      <c r="L11" s="7"/>
      <c r="M11" s="7"/>
      <c r="N11" s="83">
        <v>4.1599999999999998E-2</v>
      </c>
      <c r="O11" s="82">
        <v>105148378.26000001</v>
      </c>
      <c r="P11" s="33"/>
      <c r="Q11" s="82">
        <v>2241.0104999999999</v>
      </c>
      <c r="R11" s="82">
        <v>127861.43284108401</v>
      </c>
      <c r="S11" s="7"/>
      <c r="T11" s="83">
        <v>1</v>
      </c>
      <c r="U11" s="83">
        <v>0.42620000000000002</v>
      </c>
      <c r="V11" s="35"/>
      <c r="BI11" s="16"/>
      <c r="BJ11" s="19"/>
      <c r="BK11" s="16"/>
      <c r="BN11" s="16"/>
    </row>
    <row r="12" spans="2:66">
      <c r="B12" s="84" t="s">
        <v>201</v>
      </c>
      <c r="C12" s="16"/>
      <c r="D12" s="16"/>
      <c r="E12" s="16"/>
      <c r="F12" s="16"/>
      <c r="K12" s="85">
        <v>4.55</v>
      </c>
      <c r="N12" s="86">
        <v>3.6400000000000002E-2</v>
      </c>
      <c r="O12" s="85">
        <v>99996970.930000007</v>
      </c>
      <c r="Q12" s="85">
        <v>2241.0104999999999</v>
      </c>
      <c r="R12" s="85">
        <v>109533.39866792977</v>
      </c>
      <c r="T12" s="86">
        <v>0.85670000000000002</v>
      </c>
      <c r="U12" s="86">
        <v>0.36509999999999998</v>
      </c>
    </row>
    <row r="13" spans="2:66">
      <c r="B13" s="84" t="s">
        <v>329</v>
      </c>
      <c r="C13" s="16"/>
      <c r="D13" s="16"/>
      <c r="E13" s="16"/>
      <c r="F13" s="16"/>
      <c r="K13" s="85">
        <v>4.68</v>
      </c>
      <c r="N13" s="86">
        <v>3.1300000000000001E-2</v>
      </c>
      <c r="O13" s="85">
        <v>78655159.040000007</v>
      </c>
      <c r="Q13" s="85">
        <v>1881.00317</v>
      </c>
      <c r="R13" s="85">
        <v>89533.369639312776</v>
      </c>
      <c r="T13" s="86">
        <v>0.70020000000000004</v>
      </c>
      <c r="U13" s="86">
        <v>0.29849999999999999</v>
      </c>
    </row>
    <row r="14" spans="2:66">
      <c r="B14" t="s">
        <v>333</v>
      </c>
      <c r="C14" t="s">
        <v>334</v>
      </c>
      <c r="D14" t="s">
        <v>100</v>
      </c>
      <c r="E14" t="s">
        <v>123</v>
      </c>
      <c r="F14" t="s">
        <v>335</v>
      </c>
      <c r="G14" t="s">
        <v>336</v>
      </c>
      <c r="H14" t="s">
        <v>205</v>
      </c>
      <c r="I14" t="s">
        <v>206</v>
      </c>
      <c r="J14"/>
      <c r="K14" s="77">
        <v>1.98</v>
      </c>
      <c r="L14" t="s">
        <v>102</v>
      </c>
      <c r="M14" s="78">
        <v>8.3000000000000001E-3</v>
      </c>
      <c r="N14" s="78">
        <v>2.1700000000000001E-2</v>
      </c>
      <c r="O14" s="77">
        <v>0.01</v>
      </c>
      <c r="P14" s="77">
        <v>107.6</v>
      </c>
      <c r="Q14" s="77">
        <v>0</v>
      </c>
      <c r="R14" s="77">
        <v>1.076E-5</v>
      </c>
      <c r="S14" s="78">
        <v>0</v>
      </c>
      <c r="T14" s="78">
        <v>0</v>
      </c>
      <c r="U14" s="78">
        <v>0</v>
      </c>
    </row>
    <row r="15" spans="2:66">
      <c r="B15" t="s">
        <v>337</v>
      </c>
      <c r="C15" t="s">
        <v>338</v>
      </c>
      <c r="D15" t="s">
        <v>100</v>
      </c>
      <c r="E15" t="s">
        <v>123</v>
      </c>
      <c r="F15" t="s">
        <v>339</v>
      </c>
      <c r="G15" t="s">
        <v>336</v>
      </c>
      <c r="H15" t="s">
        <v>205</v>
      </c>
      <c r="I15" t="s">
        <v>206</v>
      </c>
      <c r="J15"/>
      <c r="K15" s="77">
        <v>6.96</v>
      </c>
      <c r="L15" t="s">
        <v>102</v>
      </c>
      <c r="M15" s="78">
        <v>2E-3</v>
      </c>
      <c r="N15" s="78">
        <v>2.01E-2</v>
      </c>
      <c r="O15" s="77">
        <v>101069.35</v>
      </c>
      <c r="P15" s="77">
        <v>97.6</v>
      </c>
      <c r="Q15" s="77">
        <v>0.2235</v>
      </c>
      <c r="R15" s="77">
        <v>98.867185599999999</v>
      </c>
      <c r="S15" s="78">
        <v>1E-4</v>
      </c>
      <c r="T15" s="78">
        <v>8.0000000000000004E-4</v>
      </c>
      <c r="U15" s="78">
        <v>2.9999999999999997E-4</v>
      </c>
    </row>
    <row r="16" spans="2:66">
      <c r="B16" t="s">
        <v>340</v>
      </c>
      <c r="C16" t="s">
        <v>341</v>
      </c>
      <c r="D16" t="s">
        <v>100</v>
      </c>
      <c r="E16" t="s">
        <v>123</v>
      </c>
      <c r="F16" t="s">
        <v>339</v>
      </c>
      <c r="G16" t="s">
        <v>336</v>
      </c>
      <c r="H16" t="s">
        <v>205</v>
      </c>
      <c r="I16" t="s">
        <v>206</v>
      </c>
      <c r="J16"/>
      <c r="K16" s="77">
        <v>1.24</v>
      </c>
      <c r="L16" t="s">
        <v>102</v>
      </c>
      <c r="M16" s="78">
        <v>8.6E-3</v>
      </c>
      <c r="N16" s="78">
        <v>2.3400000000000001E-2</v>
      </c>
      <c r="O16" s="77">
        <v>393328.42</v>
      </c>
      <c r="P16" s="77">
        <v>110.27</v>
      </c>
      <c r="Q16" s="77">
        <v>0</v>
      </c>
      <c r="R16" s="77">
        <v>433.72324873399998</v>
      </c>
      <c r="S16" s="78">
        <v>2.0000000000000001E-4</v>
      </c>
      <c r="T16" s="78">
        <v>3.3999999999999998E-3</v>
      </c>
      <c r="U16" s="78">
        <v>1.4E-3</v>
      </c>
    </row>
    <row r="17" spans="2:21">
      <c r="B17" t="s">
        <v>342</v>
      </c>
      <c r="C17" t="s">
        <v>343</v>
      </c>
      <c r="D17" t="s">
        <v>100</v>
      </c>
      <c r="E17" t="s">
        <v>123</v>
      </c>
      <c r="F17" t="s">
        <v>339</v>
      </c>
      <c r="G17" t="s">
        <v>336</v>
      </c>
      <c r="H17" t="s">
        <v>205</v>
      </c>
      <c r="I17" t="s">
        <v>206</v>
      </c>
      <c r="J17"/>
      <c r="K17" s="77">
        <v>2.97</v>
      </c>
      <c r="L17" t="s">
        <v>102</v>
      </c>
      <c r="M17" s="78">
        <v>3.8E-3</v>
      </c>
      <c r="N17" s="78">
        <v>1.9900000000000001E-2</v>
      </c>
      <c r="O17" s="77">
        <v>1876141.28</v>
      </c>
      <c r="P17" s="77">
        <v>103.8</v>
      </c>
      <c r="Q17" s="77">
        <v>0</v>
      </c>
      <c r="R17" s="77">
        <v>1947.43464864</v>
      </c>
      <c r="S17" s="78">
        <v>5.9999999999999995E-4</v>
      </c>
      <c r="T17" s="78">
        <v>1.52E-2</v>
      </c>
      <c r="U17" s="78">
        <v>6.4999999999999997E-3</v>
      </c>
    </row>
    <row r="18" spans="2:21">
      <c r="B18" t="s">
        <v>344</v>
      </c>
      <c r="C18" t="s">
        <v>345</v>
      </c>
      <c r="D18" t="s">
        <v>100</v>
      </c>
      <c r="E18" t="s">
        <v>123</v>
      </c>
      <c r="F18" t="s">
        <v>346</v>
      </c>
      <c r="G18" t="s">
        <v>127</v>
      </c>
      <c r="H18" t="s">
        <v>205</v>
      </c>
      <c r="I18" t="s">
        <v>206</v>
      </c>
      <c r="J18"/>
      <c r="K18" s="77">
        <v>12.64</v>
      </c>
      <c r="L18" t="s">
        <v>102</v>
      </c>
      <c r="M18" s="78">
        <v>2.07E-2</v>
      </c>
      <c r="N18" s="78">
        <v>2.3599999999999999E-2</v>
      </c>
      <c r="O18" s="77">
        <v>1819340.64</v>
      </c>
      <c r="P18" s="77">
        <v>105.04</v>
      </c>
      <c r="Q18" s="77">
        <v>20.492640000000002</v>
      </c>
      <c r="R18" s="77">
        <v>1931.5280482559999</v>
      </c>
      <c r="S18" s="78">
        <v>5.9999999999999995E-4</v>
      </c>
      <c r="T18" s="78">
        <v>1.5100000000000001E-2</v>
      </c>
      <c r="U18" s="78">
        <v>6.4000000000000003E-3</v>
      </c>
    </row>
    <row r="19" spans="2:21">
      <c r="B19" t="s">
        <v>347</v>
      </c>
      <c r="C19" t="s">
        <v>348</v>
      </c>
      <c r="D19" t="s">
        <v>100</v>
      </c>
      <c r="E19" t="s">
        <v>123</v>
      </c>
      <c r="F19" t="s">
        <v>349</v>
      </c>
      <c r="G19" t="s">
        <v>336</v>
      </c>
      <c r="H19" t="s">
        <v>205</v>
      </c>
      <c r="I19" t="s">
        <v>206</v>
      </c>
      <c r="J19"/>
      <c r="K19" s="77">
        <v>0.09</v>
      </c>
      <c r="L19" t="s">
        <v>102</v>
      </c>
      <c r="M19" s="78">
        <v>3.5499999999999997E-2</v>
      </c>
      <c r="N19" s="78">
        <v>3.04E-2</v>
      </c>
      <c r="O19" s="77">
        <v>0.01</v>
      </c>
      <c r="P19" s="77">
        <v>123.1</v>
      </c>
      <c r="Q19" s="77">
        <v>0</v>
      </c>
      <c r="R19" s="77">
        <v>1.2310000000000001E-5</v>
      </c>
      <c r="S19" s="78">
        <v>0</v>
      </c>
      <c r="T19" s="78">
        <v>0</v>
      </c>
      <c r="U19" s="78">
        <v>0</v>
      </c>
    </row>
    <row r="20" spans="2:21">
      <c r="B20" t="s">
        <v>350</v>
      </c>
      <c r="C20" t="s">
        <v>351</v>
      </c>
      <c r="D20" t="s">
        <v>100</v>
      </c>
      <c r="E20" t="s">
        <v>123</v>
      </c>
      <c r="F20" t="s">
        <v>352</v>
      </c>
      <c r="G20" t="s">
        <v>353</v>
      </c>
      <c r="H20" t="s">
        <v>205</v>
      </c>
      <c r="I20" t="s">
        <v>206</v>
      </c>
      <c r="J20"/>
      <c r="K20" s="77">
        <v>2.39</v>
      </c>
      <c r="L20" t="s">
        <v>102</v>
      </c>
      <c r="M20" s="78">
        <v>8.3000000000000001E-3</v>
      </c>
      <c r="N20" s="78">
        <v>2.0400000000000001E-2</v>
      </c>
      <c r="O20" s="77">
        <v>0.01</v>
      </c>
      <c r="P20" s="77">
        <v>108.31</v>
      </c>
      <c r="Q20" s="77">
        <v>0.43356</v>
      </c>
      <c r="R20" s="77">
        <v>0.43357083099999999</v>
      </c>
      <c r="S20" s="78">
        <v>0</v>
      </c>
      <c r="T20" s="78">
        <v>0</v>
      </c>
      <c r="U20" s="78">
        <v>0</v>
      </c>
    </row>
    <row r="21" spans="2:21">
      <c r="B21" t="s">
        <v>354</v>
      </c>
      <c r="C21" t="s">
        <v>355</v>
      </c>
      <c r="D21" t="s">
        <v>100</v>
      </c>
      <c r="E21" t="s">
        <v>123</v>
      </c>
      <c r="F21" t="s">
        <v>356</v>
      </c>
      <c r="G21" t="s">
        <v>336</v>
      </c>
      <c r="H21" t="s">
        <v>205</v>
      </c>
      <c r="I21" t="s">
        <v>206</v>
      </c>
      <c r="J21"/>
      <c r="K21" s="77">
        <v>4.3099999999999996</v>
      </c>
      <c r="L21" t="s">
        <v>102</v>
      </c>
      <c r="M21" s="78">
        <v>1E-3</v>
      </c>
      <c r="N21" s="78">
        <v>0.02</v>
      </c>
      <c r="O21" s="77">
        <v>0.01</v>
      </c>
      <c r="P21" s="77">
        <v>99.3</v>
      </c>
      <c r="Q21" s="77">
        <v>0</v>
      </c>
      <c r="R21" s="77">
        <v>9.9299999999999998E-6</v>
      </c>
      <c r="S21" s="78">
        <v>0</v>
      </c>
      <c r="T21" s="78">
        <v>0</v>
      </c>
      <c r="U21" s="78">
        <v>0</v>
      </c>
    </row>
    <row r="22" spans="2:21">
      <c r="B22" t="s">
        <v>357</v>
      </c>
      <c r="C22" t="s">
        <v>358</v>
      </c>
      <c r="D22" t="s">
        <v>100</v>
      </c>
      <c r="E22" t="s">
        <v>123</v>
      </c>
      <c r="F22" t="s">
        <v>359</v>
      </c>
      <c r="G22" t="s">
        <v>336</v>
      </c>
      <c r="H22" t="s">
        <v>205</v>
      </c>
      <c r="I22" t="s">
        <v>206</v>
      </c>
      <c r="J22"/>
      <c r="K22" s="77">
        <v>3.74</v>
      </c>
      <c r="L22" t="s">
        <v>102</v>
      </c>
      <c r="M22" s="78">
        <v>1.7500000000000002E-2</v>
      </c>
      <c r="N22" s="78">
        <v>2.0199999999999999E-2</v>
      </c>
      <c r="O22" s="77">
        <v>0.02</v>
      </c>
      <c r="P22" s="77">
        <v>109.82</v>
      </c>
      <c r="Q22" s="77">
        <v>0</v>
      </c>
      <c r="R22" s="77">
        <v>2.1963999999999998E-5</v>
      </c>
      <c r="S22" s="78">
        <v>0</v>
      </c>
      <c r="T22" s="78">
        <v>0</v>
      </c>
      <c r="U22" s="78">
        <v>0</v>
      </c>
    </row>
    <row r="23" spans="2:21">
      <c r="B23" t="s">
        <v>360</v>
      </c>
      <c r="C23" t="s">
        <v>361</v>
      </c>
      <c r="D23" t="s">
        <v>100</v>
      </c>
      <c r="E23" t="s">
        <v>123</v>
      </c>
      <c r="F23" t="s">
        <v>359</v>
      </c>
      <c r="G23" t="s">
        <v>336</v>
      </c>
      <c r="H23" t="s">
        <v>205</v>
      </c>
      <c r="I23" t="s">
        <v>206</v>
      </c>
      <c r="J23"/>
      <c r="K23" s="77">
        <v>2.78</v>
      </c>
      <c r="L23" t="s">
        <v>102</v>
      </c>
      <c r="M23" s="78">
        <v>6.0000000000000001E-3</v>
      </c>
      <c r="N23" s="78">
        <v>2.01E-2</v>
      </c>
      <c r="O23" s="77">
        <v>0.02</v>
      </c>
      <c r="P23" s="77">
        <v>107.3</v>
      </c>
      <c r="Q23" s="77">
        <v>0</v>
      </c>
      <c r="R23" s="77">
        <v>2.1460000000000001E-5</v>
      </c>
      <c r="S23" s="78">
        <v>0</v>
      </c>
      <c r="T23" s="78">
        <v>0</v>
      </c>
      <c r="U23" s="78">
        <v>0</v>
      </c>
    </row>
    <row r="24" spans="2:21">
      <c r="B24" t="s">
        <v>362</v>
      </c>
      <c r="C24" t="s">
        <v>363</v>
      </c>
      <c r="D24" t="s">
        <v>100</v>
      </c>
      <c r="E24" t="s">
        <v>123</v>
      </c>
      <c r="F24" t="s">
        <v>359</v>
      </c>
      <c r="G24" t="s">
        <v>336</v>
      </c>
      <c r="H24" t="s">
        <v>205</v>
      </c>
      <c r="I24" t="s">
        <v>206</v>
      </c>
      <c r="J24"/>
      <c r="K24" s="77">
        <v>0.11</v>
      </c>
      <c r="L24" t="s">
        <v>102</v>
      </c>
      <c r="M24" s="78">
        <v>0.05</v>
      </c>
      <c r="N24" s="78">
        <v>4.2599999999999999E-2</v>
      </c>
      <c r="O24" s="77">
        <v>0.08</v>
      </c>
      <c r="P24" s="77">
        <v>116.4</v>
      </c>
      <c r="Q24" s="77">
        <v>0</v>
      </c>
      <c r="R24" s="77">
        <v>9.3120000000000003E-5</v>
      </c>
      <c r="S24" s="78">
        <v>0</v>
      </c>
      <c r="T24" s="78">
        <v>0</v>
      </c>
      <c r="U24" s="78">
        <v>0</v>
      </c>
    </row>
    <row r="25" spans="2:21">
      <c r="B25" t="s">
        <v>364</v>
      </c>
      <c r="C25" t="s">
        <v>365</v>
      </c>
      <c r="D25" t="s">
        <v>100</v>
      </c>
      <c r="E25" t="s">
        <v>123</v>
      </c>
      <c r="F25" t="s">
        <v>366</v>
      </c>
      <c r="G25" t="s">
        <v>367</v>
      </c>
      <c r="H25" t="s">
        <v>368</v>
      </c>
      <c r="I25" t="s">
        <v>150</v>
      </c>
      <c r="J25"/>
      <c r="K25" s="77">
        <v>2.0699999999999998</v>
      </c>
      <c r="L25" t="s">
        <v>102</v>
      </c>
      <c r="M25" s="78">
        <v>4.4999999999999998E-2</v>
      </c>
      <c r="N25" s="78">
        <v>2.2100000000000002E-2</v>
      </c>
      <c r="O25" s="77">
        <v>1266755.51</v>
      </c>
      <c r="P25" s="77">
        <v>119.1</v>
      </c>
      <c r="Q25" s="77">
        <v>0</v>
      </c>
      <c r="R25" s="77">
        <v>1508.7058124099999</v>
      </c>
      <c r="S25" s="78">
        <v>4.0000000000000002E-4</v>
      </c>
      <c r="T25" s="78">
        <v>1.18E-2</v>
      </c>
      <c r="U25" s="78">
        <v>5.0000000000000001E-3</v>
      </c>
    </row>
    <row r="26" spans="2:21">
      <c r="B26" t="s">
        <v>369</v>
      </c>
      <c r="C26" t="s">
        <v>370</v>
      </c>
      <c r="D26" t="s">
        <v>100</v>
      </c>
      <c r="E26" t="s">
        <v>123</v>
      </c>
      <c r="F26" t="s">
        <v>366</v>
      </c>
      <c r="G26" t="s">
        <v>367</v>
      </c>
      <c r="H26" t="s">
        <v>368</v>
      </c>
      <c r="I26" t="s">
        <v>150</v>
      </c>
      <c r="J26"/>
      <c r="K26" s="77">
        <v>4.45</v>
      </c>
      <c r="L26" t="s">
        <v>102</v>
      </c>
      <c r="M26" s="78">
        <v>3.85E-2</v>
      </c>
      <c r="N26" s="78">
        <v>2.2100000000000002E-2</v>
      </c>
      <c r="O26" s="77">
        <v>1427903.65</v>
      </c>
      <c r="P26" s="77">
        <v>120.55</v>
      </c>
      <c r="Q26" s="77">
        <v>0</v>
      </c>
      <c r="R26" s="77">
        <v>1721.337850075</v>
      </c>
      <c r="S26" s="78">
        <v>5.9999999999999995E-4</v>
      </c>
      <c r="T26" s="78">
        <v>1.35E-2</v>
      </c>
      <c r="U26" s="78">
        <v>5.7000000000000002E-3</v>
      </c>
    </row>
    <row r="27" spans="2:21">
      <c r="B27" t="s">
        <v>371</v>
      </c>
      <c r="C27" t="s">
        <v>372</v>
      </c>
      <c r="D27" t="s">
        <v>100</v>
      </c>
      <c r="E27" t="s">
        <v>123</v>
      </c>
      <c r="F27" t="s">
        <v>366</v>
      </c>
      <c r="G27" t="s">
        <v>367</v>
      </c>
      <c r="H27" t="s">
        <v>368</v>
      </c>
      <c r="I27" t="s">
        <v>150</v>
      </c>
      <c r="J27"/>
      <c r="K27" s="77">
        <v>6.84</v>
      </c>
      <c r="L27" t="s">
        <v>102</v>
      </c>
      <c r="M27" s="78">
        <v>2.3900000000000001E-2</v>
      </c>
      <c r="N27" s="78">
        <v>2.41E-2</v>
      </c>
      <c r="O27" s="77">
        <v>2097840.04</v>
      </c>
      <c r="P27" s="77">
        <v>110.8</v>
      </c>
      <c r="Q27" s="77">
        <v>0</v>
      </c>
      <c r="R27" s="77">
        <v>2324.4067643200001</v>
      </c>
      <c r="S27" s="78">
        <v>5.0000000000000001E-4</v>
      </c>
      <c r="T27" s="78">
        <v>1.8200000000000001E-2</v>
      </c>
      <c r="U27" s="78">
        <v>7.7000000000000002E-3</v>
      </c>
    </row>
    <row r="28" spans="2:21">
      <c r="B28" t="s">
        <v>373</v>
      </c>
      <c r="C28" t="s">
        <v>374</v>
      </c>
      <c r="D28" t="s">
        <v>100</v>
      </c>
      <c r="E28" t="s">
        <v>123</v>
      </c>
      <c r="F28" t="s">
        <v>366</v>
      </c>
      <c r="G28" t="s">
        <v>367</v>
      </c>
      <c r="H28" t="s">
        <v>368</v>
      </c>
      <c r="I28" t="s">
        <v>150</v>
      </c>
      <c r="J28"/>
      <c r="K28" s="77">
        <v>3.96</v>
      </c>
      <c r="L28" t="s">
        <v>102</v>
      </c>
      <c r="M28" s="78">
        <v>0.01</v>
      </c>
      <c r="N28" s="78">
        <v>2.06E-2</v>
      </c>
      <c r="O28" s="77">
        <v>310260.18</v>
      </c>
      <c r="P28" s="77">
        <v>105.39</v>
      </c>
      <c r="Q28" s="77">
        <v>0</v>
      </c>
      <c r="R28" s="77">
        <v>326.98320370200003</v>
      </c>
      <c r="S28" s="78">
        <v>2.9999999999999997E-4</v>
      </c>
      <c r="T28" s="78">
        <v>2.5999999999999999E-3</v>
      </c>
      <c r="U28" s="78">
        <v>1.1000000000000001E-3</v>
      </c>
    </row>
    <row r="29" spans="2:21">
      <c r="B29" t="s">
        <v>375</v>
      </c>
      <c r="C29" t="s">
        <v>376</v>
      </c>
      <c r="D29" t="s">
        <v>100</v>
      </c>
      <c r="E29" t="s">
        <v>123</v>
      </c>
      <c r="F29" t="s">
        <v>366</v>
      </c>
      <c r="G29" t="s">
        <v>367</v>
      </c>
      <c r="H29" t="s">
        <v>368</v>
      </c>
      <c r="I29" t="s">
        <v>150</v>
      </c>
      <c r="J29"/>
      <c r="K29" s="77">
        <v>11.91</v>
      </c>
      <c r="L29" t="s">
        <v>102</v>
      </c>
      <c r="M29" s="78">
        <v>1.2500000000000001E-2</v>
      </c>
      <c r="N29" s="78">
        <v>2.5600000000000001E-2</v>
      </c>
      <c r="O29" s="77">
        <v>965762.21</v>
      </c>
      <c r="P29" s="77">
        <v>93.45</v>
      </c>
      <c r="Q29" s="77">
        <v>0</v>
      </c>
      <c r="R29" s="77">
        <v>902.50478524499999</v>
      </c>
      <c r="S29" s="78">
        <v>2.0000000000000001E-4</v>
      </c>
      <c r="T29" s="78">
        <v>7.1000000000000004E-3</v>
      </c>
      <c r="U29" s="78">
        <v>3.0000000000000001E-3</v>
      </c>
    </row>
    <row r="30" spans="2:21">
      <c r="B30" t="s">
        <v>377</v>
      </c>
      <c r="C30" t="s">
        <v>378</v>
      </c>
      <c r="D30" t="s">
        <v>100</v>
      </c>
      <c r="E30" t="s">
        <v>123</v>
      </c>
      <c r="F30" t="s">
        <v>366</v>
      </c>
      <c r="G30" t="s">
        <v>367</v>
      </c>
      <c r="H30" t="s">
        <v>368</v>
      </c>
      <c r="I30" t="s">
        <v>150</v>
      </c>
      <c r="J30"/>
      <c r="K30" s="77">
        <v>11.46</v>
      </c>
      <c r="L30" t="s">
        <v>102</v>
      </c>
      <c r="M30" s="78">
        <v>3.2000000000000001E-2</v>
      </c>
      <c r="N30" s="78">
        <v>2.58E-2</v>
      </c>
      <c r="O30" s="77">
        <v>447363.01</v>
      </c>
      <c r="P30" s="77">
        <v>107.79</v>
      </c>
      <c r="Q30" s="77">
        <v>0</v>
      </c>
      <c r="R30" s="77">
        <v>482.21258847899998</v>
      </c>
      <c r="S30" s="78">
        <v>2.9999999999999997E-4</v>
      </c>
      <c r="T30" s="78">
        <v>3.8E-3</v>
      </c>
      <c r="U30" s="78">
        <v>1.6000000000000001E-3</v>
      </c>
    </row>
    <row r="31" spans="2:21">
      <c r="B31" t="s">
        <v>379</v>
      </c>
      <c r="C31" t="s">
        <v>380</v>
      </c>
      <c r="D31" t="s">
        <v>100</v>
      </c>
      <c r="E31" t="s">
        <v>123</v>
      </c>
      <c r="F31" t="s">
        <v>381</v>
      </c>
      <c r="G31" t="s">
        <v>127</v>
      </c>
      <c r="H31" t="s">
        <v>382</v>
      </c>
      <c r="I31" t="s">
        <v>206</v>
      </c>
      <c r="J31"/>
      <c r="K31" s="77">
        <v>6.51</v>
      </c>
      <c r="L31" t="s">
        <v>102</v>
      </c>
      <c r="M31" s="78">
        <v>2.6499999999999999E-2</v>
      </c>
      <c r="N31" s="78">
        <v>2.3099999999999999E-2</v>
      </c>
      <c r="O31" s="77">
        <v>214636.1</v>
      </c>
      <c r="P31" s="77">
        <v>113.62</v>
      </c>
      <c r="Q31" s="77">
        <v>5.2115999999999998</v>
      </c>
      <c r="R31" s="77">
        <v>249.08113682000001</v>
      </c>
      <c r="S31" s="78">
        <v>1E-4</v>
      </c>
      <c r="T31" s="78">
        <v>1.9E-3</v>
      </c>
      <c r="U31" s="78">
        <v>8.0000000000000004E-4</v>
      </c>
    </row>
    <row r="32" spans="2:21">
      <c r="B32" t="s">
        <v>383</v>
      </c>
      <c r="C32" t="s">
        <v>384</v>
      </c>
      <c r="D32" t="s">
        <v>100</v>
      </c>
      <c r="E32" t="s">
        <v>123</v>
      </c>
      <c r="F32" t="s">
        <v>385</v>
      </c>
      <c r="G32" t="s">
        <v>353</v>
      </c>
      <c r="H32" t="s">
        <v>368</v>
      </c>
      <c r="I32" t="s">
        <v>150</v>
      </c>
      <c r="J32"/>
      <c r="K32" s="77">
        <v>3.61</v>
      </c>
      <c r="L32" t="s">
        <v>102</v>
      </c>
      <c r="M32" s="78">
        <v>1.34E-2</v>
      </c>
      <c r="N32" s="78">
        <v>2.6200000000000001E-2</v>
      </c>
      <c r="O32" s="77">
        <v>2712097.56</v>
      </c>
      <c r="P32" s="77">
        <v>106.9</v>
      </c>
      <c r="Q32" s="77">
        <v>238.55725000000001</v>
      </c>
      <c r="R32" s="77">
        <v>3137.7895416400002</v>
      </c>
      <c r="S32" s="78">
        <v>8.9999999999999998E-4</v>
      </c>
      <c r="T32" s="78">
        <v>2.4500000000000001E-2</v>
      </c>
      <c r="U32" s="78">
        <v>1.0500000000000001E-2</v>
      </c>
    </row>
    <row r="33" spans="2:21">
      <c r="B33" t="s">
        <v>386</v>
      </c>
      <c r="C33" t="s">
        <v>387</v>
      </c>
      <c r="D33" t="s">
        <v>100</v>
      </c>
      <c r="E33" t="s">
        <v>123</v>
      </c>
      <c r="F33" t="s">
        <v>385</v>
      </c>
      <c r="G33" t="s">
        <v>353</v>
      </c>
      <c r="H33" t="s">
        <v>368</v>
      </c>
      <c r="I33" t="s">
        <v>150</v>
      </c>
      <c r="J33"/>
      <c r="K33" s="77">
        <v>3.59</v>
      </c>
      <c r="L33" t="s">
        <v>102</v>
      </c>
      <c r="M33" s="78">
        <v>1.77E-2</v>
      </c>
      <c r="N33" s="78">
        <v>2.5499999999999998E-2</v>
      </c>
      <c r="O33" s="77">
        <v>1515338.27</v>
      </c>
      <c r="P33" s="77">
        <v>107.51</v>
      </c>
      <c r="Q33" s="77">
        <v>163.81279000000001</v>
      </c>
      <c r="R33" s="77">
        <v>1792.9529640769999</v>
      </c>
      <c r="S33" s="78">
        <v>5.0000000000000001E-4</v>
      </c>
      <c r="T33" s="78">
        <v>1.4E-2</v>
      </c>
      <c r="U33" s="78">
        <v>6.0000000000000001E-3</v>
      </c>
    </row>
    <row r="34" spans="2:21">
      <c r="B34" t="s">
        <v>388</v>
      </c>
      <c r="C34" t="s">
        <v>389</v>
      </c>
      <c r="D34" t="s">
        <v>100</v>
      </c>
      <c r="E34" t="s">
        <v>123</v>
      </c>
      <c r="F34" t="s">
        <v>385</v>
      </c>
      <c r="G34" t="s">
        <v>353</v>
      </c>
      <c r="H34" t="s">
        <v>368</v>
      </c>
      <c r="I34" t="s">
        <v>150</v>
      </c>
      <c r="J34"/>
      <c r="K34" s="77">
        <v>6.59</v>
      </c>
      <c r="L34" t="s">
        <v>102</v>
      </c>
      <c r="M34" s="78">
        <v>2.4799999999999999E-2</v>
      </c>
      <c r="N34" s="78">
        <v>2.81E-2</v>
      </c>
      <c r="O34" s="77">
        <v>2743903.6</v>
      </c>
      <c r="P34" s="77">
        <v>108.2</v>
      </c>
      <c r="Q34" s="77">
        <v>37.583410000000001</v>
      </c>
      <c r="R34" s="77">
        <v>3006.4871051999999</v>
      </c>
      <c r="S34" s="78">
        <v>8.0000000000000004E-4</v>
      </c>
      <c r="T34" s="78">
        <v>2.35E-2</v>
      </c>
      <c r="U34" s="78">
        <v>0.01</v>
      </c>
    </row>
    <row r="35" spans="2:21">
      <c r="B35" t="s">
        <v>390</v>
      </c>
      <c r="C35" t="s">
        <v>391</v>
      </c>
      <c r="D35" t="s">
        <v>100</v>
      </c>
      <c r="E35" t="s">
        <v>123</v>
      </c>
      <c r="F35" t="s">
        <v>385</v>
      </c>
      <c r="G35" t="s">
        <v>353</v>
      </c>
      <c r="H35" t="s">
        <v>382</v>
      </c>
      <c r="I35" t="s">
        <v>206</v>
      </c>
      <c r="J35"/>
      <c r="K35" s="77">
        <v>7.97</v>
      </c>
      <c r="L35" t="s">
        <v>102</v>
      </c>
      <c r="M35" s="78">
        <v>8.9999999999999993E-3</v>
      </c>
      <c r="N35" s="78">
        <v>2.8899999999999999E-2</v>
      </c>
      <c r="O35" s="77">
        <v>1330820.69</v>
      </c>
      <c r="P35" s="77">
        <v>92.96</v>
      </c>
      <c r="Q35" s="77">
        <v>6.51715</v>
      </c>
      <c r="R35" s="77">
        <v>1243.6480634239999</v>
      </c>
      <c r="S35" s="78">
        <v>6.9999999999999999E-4</v>
      </c>
      <c r="T35" s="78">
        <v>9.7000000000000003E-3</v>
      </c>
      <c r="U35" s="78">
        <v>4.1000000000000003E-3</v>
      </c>
    </row>
    <row r="36" spans="2:21">
      <c r="B36" t="s">
        <v>392</v>
      </c>
      <c r="C36" t="s">
        <v>393</v>
      </c>
      <c r="D36" t="s">
        <v>100</v>
      </c>
      <c r="E36" t="s">
        <v>123</v>
      </c>
      <c r="F36" t="s">
        <v>385</v>
      </c>
      <c r="G36" t="s">
        <v>353</v>
      </c>
      <c r="H36" t="s">
        <v>382</v>
      </c>
      <c r="I36" t="s">
        <v>206</v>
      </c>
      <c r="J36"/>
      <c r="K36" s="77">
        <v>11.47</v>
      </c>
      <c r="L36" t="s">
        <v>102</v>
      </c>
      <c r="M36" s="78">
        <v>1.6899999999999998E-2</v>
      </c>
      <c r="N36" s="78">
        <v>3.0499999999999999E-2</v>
      </c>
      <c r="O36" s="77">
        <v>1721519.2</v>
      </c>
      <c r="P36" s="77">
        <v>93.4</v>
      </c>
      <c r="Q36" s="77">
        <v>15.830489999999999</v>
      </c>
      <c r="R36" s="77">
        <v>1623.7294228000001</v>
      </c>
      <c r="S36" s="78">
        <v>5.9999999999999995E-4</v>
      </c>
      <c r="T36" s="78">
        <v>1.2699999999999999E-2</v>
      </c>
      <c r="U36" s="78">
        <v>5.4000000000000003E-3</v>
      </c>
    </row>
    <row r="37" spans="2:21">
      <c r="B37" t="s">
        <v>394</v>
      </c>
      <c r="C37" t="s">
        <v>395</v>
      </c>
      <c r="D37" t="s">
        <v>100</v>
      </c>
      <c r="E37" t="s">
        <v>123</v>
      </c>
      <c r="F37" t="s">
        <v>385</v>
      </c>
      <c r="G37" t="s">
        <v>353</v>
      </c>
      <c r="H37" t="s">
        <v>382</v>
      </c>
      <c r="I37" t="s">
        <v>206</v>
      </c>
      <c r="J37"/>
      <c r="K37" s="77">
        <v>1.25</v>
      </c>
      <c r="L37" t="s">
        <v>102</v>
      </c>
      <c r="M37" s="78">
        <v>6.4999999999999997E-3</v>
      </c>
      <c r="N37" s="78">
        <v>2.6499999999999999E-2</v>
      </c>
      <c r="O37" s="77">
        <v>90007.22</v>
      </c>
      <c r="P37" s="77">
        <v>107.94</v>
      </c>
      <c r="Q37" s="77">
        <v>0</v>
      </c>
      <c r="R37" s="77">
        <v>97.153793268000001</v>
      </c>
      <c r="S37" s="78">
        <v>2.9999999999999997E-4</v>
      </c>
      <c r="T37" s="78">
        <v>8.0000000000000004E-4</v>
      </c>
      <c r="U37" s="78">
        <v>2.9999999999999997E-4</v>
      </c>
    </row>
    <row r="38" spans="2:21">
      <c r="B38" t="s">
        <v>396</v>
      </c>
      <c r="C38" t="s">
        <v>397</v>
      </c>
      <c r="D38" t="s">
        <v>100</v>
      </c>
      <c r="E38" t="s">
        <v>123</v>
      </c>
      <c r="F38" t="s">
        <v>398</v>
      </c>
      <c r="G38" t="s">
        <v>353</v>
      </c>
      <c r="H38" t="s">
        <v>399</v>
      </c>
      <c r="I38" t="s">
        <v>206</v>
      </c>
      <c r="J38"/>
      <c r="K38" s="77">
        <v>2.5099999999999998</v>
      </c>
      <c r="L38" t="s">
        <v>102</v>
      </c>
      <c r="M38" s="78">
        <v>1.34E-2</v>
      </c>
      <c r="N38" s="78">
        <v>2.4799999999999999E-2</v>
      </c>
      <c r="O38" s="77">
        <v>215521.36</v>
      </c>
      <c r="P38" s="77">
        <v>108.78</v>
      </c>
      <c r="Q38" s="77">
        <v>0</v>
      </c>
      <c r="R38" s="77">
        <v>234.44413540799999</v>
      </c>
      <c r="S38" s="78">
        <v>4.0000000000000002E-4</v>
      </c>
      <c r="T38" s="78">
        <v>1.8E-3</v>
      </c>
      <c r="U38" s="78">
        <v>8.0000000000000004E-4</v>
      </c>
    </row>
    <row r="39" spans="2:21">
      <c r="B39" t="s">
        <v>400</v>
      </c>
      <c r="C39" t="s">
        <v>401</v>
      </c>
      <c r="D39" t="s">
        <v>100</v>
      </c>
      <c r="E39" t="s">
        <v>123</v>
      </c>
      <c r="F39" t="s">
        <v>398</v>
      </c>
      <c r="G39" t="s">
        <v>353</v>
      </c>
      <c r="H39" t="s">
        <v>399</v>
      </c>
      <c r="I39" t="s">
        <v>206</v>
      </c>
      <c r="J39"/>
      <c r="K39" s="77">
        <v>2.2799999999999998</v>
      </c>
      <c r="L39" t="s">
        <v>102</v>
      </c>
      <c r="M39" s="78">
        <v>2E-3</v>
      </c>
      <c r="N39" s="78">
        <v>2.4400000000000002E-2</v>
      </c>
      <c r="O39" s="77">
        <v>462761.67</v>
      </c>
      <c r="P39" s="77">
        <v>104</v>
      </c>
      <c r="Q39" s="77">
        <v>0</v>
      </c>
      <c r="R39" s="77">
        <v>481.2721368</v>
      </c>
      <c r="S39" s="78">
        <v>1.4E-3</v>
      </c>
      <c r="T39" s="78">
        <v>3.8E-3</v>
      </c>
      <c r="U39" s="78">
        <v>1.6000000000000001E-3</v>
      </c>
    </row>
    <row r="40" spans="2:21">
      <c r="B40" t="s">
        <v>402</v>
      </c>
      <c r="C40" t="s">
        <v>403</v>
      </c>
      <c r="D40" t="s">
        <v>100</v>
      </c>
      <c r="E40" t="s">
        <v>123</v>
      </c>
      <c r="F40" t="s">
        <v>398</v>
      </c>
      <c r="G40" t="s">
        <v>353</v>
      </c>
      <c r="H40" t="s">
        <v>399</v>
      </c>
      <c r="I40" t="s">
        <v>206</v>
      </c>
      <c r="J40"/>
      <c r="K40" s="77">
        <v>3.84</v>
      </c>
      <c r="L40" t="s">
        <v>102</v>
      </c>
      <c r="M40" s="78">
        <v>1.8200000000000001E-2</v>
      </c>
      <c r="N40" s="78">
        <v>2.52E-2</v>
      </c>
      <c r="O40" s="77">
        <v>579605.82999999996</v>
      </c>
      <c r="P40" s="77">
        <v>107.89</v>
      </c>
      <c r="Q40" s="77">
        <v>0</v>
      </c>
      <c r="R40" s="77">
        <v>625.33672998700001</v>
      </c>
      <c r="S40" s="78">
        <v>1.5E-3</v>
      </c>
      <c r="T40" s="78">
        <v>4.8999999999999998E-3</v>
      </c>
      <c r="U40" s="78">
        <v>2.0999999999999999E-3</v>
      </c>
    </row>
    <row r="41" spans="2:21">
      <c r="B41" t="s">
        <v>404</v>
      </c>
      <c r="C41" t="s">
        <v>405</v>
      </c>
      <c r="D41" t="s">
        <v>100</v>
      </c>
      <c r="E41" t="s">
        <v>123</v>
      </c>
      <c r="F41" t="s">
        <v>406</v>
      </c>
      <c r="G41" t="s">
        <v>353</v>
      </c>
      <c r="H41" t="s">
        <v>399</v>
      </c>
      <c r="I41" t="s">
        <v>206</v>
      </c>
      <c r="J41"/>
      <c r="K41" s="77">
        <v>4.5599999999999996</v>
      </c>
      <c r="L41" t="s">
        <v>102</v>
      </c>
      <c r="M41" s="78">
        <v>5.0000000000000001E-3</v>
      </c>
      <c r="N41" s="78">
        <v>2.8299999999999999E-2</v>
      </c>
      <c r="O41" s="77">
        <v>495343.94</v>
      </c>
      <c r="P41" s="77">
        <v>99.1</v>
      </c>
      <c r="Q41" s="77">
        <v>80.829620000000006</v>
      </c>
      <c r="R41" s="77">
        <v>571.71546453999997</v>
      </c>
      <c r="S41" s="78">
        <v>2.9999999999999997E-4</v>
      </c>
      <c r="T41" s="78">
        <v>4.4999999999999997E-3</v>
      </c>
      <c r="U41" s="78">
        <v>1.9E-3</v>
      </c>
    </row>
    <row r="42" spans="2:21">
      <c r="B42" t="s">
        <v>407</v>
      </c>
      <c r="C42" t="s">
        <v>408</v>
      </c>
      <c r="D42" t="s">
        <v>100</v>
      </c>
      <c r="E42" t="s">
        <v>123</v>
      </c>
      <c r="F42" t="s">
        <v>406</v>
      </c>
      <c r="G42" t="s">
        <v>353</v>
      </c>
      <c r="H42" t="s">
        <v>399</v>
      </c>
      <c r="I42" t="s">
        <v>206</v>
      </c>
      <c r="J42"/>
      <c r="K42" s="77">
        <v>6.38</v>
      </c>
      <c r="L42" t="s">
        <v>102</v>
      </c>
      <c r="M42" s="78">
        <v>5.8999999999999999E-3</v>
      </c>
      <c r="N42" s="78">
        <v>3.0599999999999999E-2</v>
      </c>
      <c r="O42" s="77">
        <v>1469100.16</v>
      </c>
      <c r="P42" s="77">
        <v>91.73</v>
      </c>
      <c r="Q42" s="77">
        <v>4.65205</v>
      </c>
      <c r="R42" s="77">
        <v>1352.2576267679999</v>
      </c>
      <c r="S42" s="78">
        <v>1.2999999999999999E-3</v>
      </c>
      <c r="T42" s="78">
        <v>1.06E-2</v>
      </c>
      <c r="U42" s="78">
        <v>4.4999999999999997E-3</v>
      </c>
    </row>
    <row r="43" spans="2:21">
      <c r="B43" t="s">
        <v>409</v>
      </c>
      <c r="C43" t="s">
        <v>410</v>
      </c>
      <c r="D43" t="s">
        <v>100</v>
      </c>
      <c r="E43" t="s">
        <v>123</v>
      </c>
      <c r="F43" t="s">
        <v>406</v>
      </c>
      <c r="G43" t="s">
        <v>353</v>
      </c>
      <c r="H43" t="s">
        <v>399</v>
      </c>
      <c r="I43" t="s">
        <v>206</v>
      </c>
      <c r="J43"/>
      <c r="K43" s="77">
        <v>1.68</v>
      </c>
      <c r="L43" t="s">
        <v>102</v>
      </c>
      <c r="M43" s="78">
        <v>4.7500000000000001E-2</v>
      </c>
      <c r="N43" s="78">
        <v>2.8500000000000001E-2</v>
      </c>
      <c r="O43" s="77">
        <v>225766.77</v>
      </c>
      <c r="P43" s="77">
        <v>139.94</v>
      </c>
      <c r="Q43" s="77">
        <v>0</v>
      </c>
      <c r="R43" s="77">
        <v>315.93801793799997</v>
      </c>
      <c r="S43" s="78">
        <v>2.0000000000000001E-4</v>
      </c>
      <c r="T43" s="78">
        <v>2.5000000000000001E-3</v>
      </c>
      <c r="U43" s="78">
        <v>1.1000000000000001E-3</v>
      </c>
    </row>
    <row r="44" spans="2:21">
      <c r="B44" t="s">
        <v>411</v>
      </c>
      <c r="C44" t="s">
        <v>412</v>
      </c>
      <c r="D44" t="s">
        <v>100</v>
      </c>
      <c r="E44" t="s">
        <v>123</v>
      </c>
      <c r="F44" t="s">
        <v>413</v>
      </c>
      <c r="G44" t="s">
        <v>353</v>
      </c>
      <c r="H44" t="s">
        <v>399</v>
      </c>
      <c r="I44" t="s">
        <v>206</v>
      </c>
      <c r="J44"/>
      <c r="K44" s="77">
        <v>6.67</v>
      </c>
      <c r="L44" t="s">
        <v>102</v>
      </c>
      <c r="M44" s="78">
        <v>3.5000000000000001E-3</v>
      </c>
      <c r="N44" s="78">
        <v>2.9899999999999999E-2</v>
      </c>
      <c r="O44" s="77">
        <v>2510639.63</v>
      </c>
      <c r="P44" s="77">
        <v>90.55</v>
      </c>
      <c r="Q44" s="77">
        <v>0</v>
      </c>
      <c r="R44" s="77">
        <v>2273.3841849649998</v>
      </c>
      <c r="S44" s="78">
        <v>8.0000000000000004E-4</v>
      </c>
      <c r="T44" s="78">
        <v>1.78E-2</v>
      </c>
      <c r="U44" s="78">
        <v>7.6E-3</v>
      </c>
    </row>
    <row r="45" spans="2:21">
      <c r="B45" t="s">
        <v>414</v>
      </c>
      <c r="C45" t="s">
        <v>415</v>
      </c>
      <c r="D45" t="s">
        <v>100</v>
      </c>
      <c r="E45" t="s">
        <v>123</v>
      </c>
      <c r="F45" t="s">
        <v>413</v>
      </c>
      <c r="G45" t="s">
        <v>353</v>
      </c>
      <c r="H45" t="s">
        <v>399</v>
      </c>
      <c r="I45" t="s">
        <v>206</v>
      </c>
      <c r="J45"/>
      <c r="K45" s="77">
        <v>2.77</v>
      </c>
      <c r="L45" t="s">
        <v>102</v>
      </c>
      <c r="M45" s="78">
        <v>2.4E-2</v>
      </c>
      <c r="N45" s="78">
        <v>2.53E-2</v>
      </c>
      <c r="O45" s="77">
        <v>36107.800000000003</v>
      </c>
      <c r="P45" s="77">
        <v>111.43</v>
      </c>
      <c r="Q45" s="77">
        <v>0</v>
      </c>
      <c r="R45" s="77">
        <v>40.234921540000002</v>
      </c>
      <c r="S45" s="78">
        <v>1E-4</v>
      </c>
      <c r="T45" s="78">
        <v>2.9999999999999997E-4</v>
      </c>
      <c r="U45" s="78">
        <v>1E-4</v>
      </c>
    </row>
    <row r="46" spans="2:21">
      <c r="B46" t="s">
        <v>416</v>
      </c>
      <c r="C46" t="s">
        <v>417</v>
      </c>
      <c r="D46" t="s">
        <v>100</v>
      </c>
      <c r="E46" t="s">
        <v>123</v>
      </c>
      <c r="F46" t="s">
        <v>413</v>
      </c>
      <c r="G46" t="s">
        <v>353</v>
      </c>
      <c r="H46" t="s">
        <v>399</v>
      </c>
      <c r="I46" t="s">
        <v>206</v>
      </c>
      <c r="J46"/>
      <c r="K46" s="77">
        <v>4.13</v>
      </c>
      <c r="L46" t="s">
        <v>102</v>
      </c>
      <c r="M46" s="78">
        <v>2.5999999999999999E-2</v>
      </c>
      <c r="N46" s="78">
        <v>2.6100000000000002E-2</v>
      </c>
      <c r="O46" s="77">
        <v>526180.21</v>
      </c>
      <c r="P46" s="77">
        <v>111.02</v>
      </c>
      <c r="Q46" s="77">
        <v>37.178310000000003</v>
      </c>
      <c r="R46" s="77">
        <v>621.34357914199995</v>
      </c>
      <c r="S46" s="78">
        <v>1.1000000000000001E-3</v>
      </c>
      <c r="T46" s="78">
        <v>4.8999999999999998E-3</v>
      </c>
      <c r="U46" s="78">
        <v>2.0999999999999999E-3</v>
      </c>
    </row>
    <row r="47" spans="2:21">
      <c r="B47" t="s">
        <v>418</v>
      </c>
      <c r="C47" t="s">
        <v>419</v>
      </c>
      <c r="D47" t="s">
        <v>100</v>
      </c>
      <c r="E47" t="s">
        <v>123</v>
      </c>
      <c r="F47" t="s">
        <v>413</v>
      </c>
      <c r="G47" t="s">
        <v>353</v>
      </c>
      <c r="H47" t="s">
        <v>399</v>
      </c>
      <c r="I47" t="s">
        <v>206</v>
      </c>
      <c r="J47"/>
      <c r="K47" s="77">
        <v>4.34</v>
      </c>
      <c r="L47" t="s">
        <v>102</v>
      </c>
      <c r="M47" s="78">
        <v>2.81E-2</v>
      </c>
      <c r="N47" s="78">
        <v>2.7400000000000001E-2</v>
      </c>
      <c r="O47" s="77">
        <v>154621.16</v>
      </c>
      <c r="P47" s="77">
        <v>112.17</v>
      </c>
      <c r="Q47" s="77">
        <v>2.4284599999999998</v>
      </c>
      <c r="R47" s="77">
        <v>175.86701517200001</v>
      </c>
      <c r="S47" s="78">
        <v>1E-4</v>
      </c>
      <c r="T47" s="78">
        <v>1.4E-3</v>
      </c>
      <c r="U47" s="78">
        <v>5.9999999999999995E-4</v>
      </c>
    </row>
    <row r="48" spans="2:21">
      <c r="B48" t="s">
        <v>420</v>
      </c>
      <c r="C48" t="s">
        <v>421</v>
      </c>
      <c r="D48" t="s">
        <v>100</v>
      </c>
      <c r="E48" t="s">
        <v>123</v>
      </c>
      <c r="F48" t="s">
        <v>413</v>
      </c>
      <c r="G48" t="s">
        <v>353</v>
      </c>
      <c r="H48" t="s">
        <v>399</v>
      </c>
      <c r="I48" t="s">
        <v>206</v>
      </c>
      <c r="J48"/>
      <c r="K48" s="77">
        <v>2.86</v>
      </c>
      <c r="L48" t="s">
        <v>102</v>
      </c>
      <c r="M48" s="78">
        <v>3.6999999999999998E-2</v>
      </c>
      <c r="N48" s="78">
        <v>2.6499999999999999E-2</v>
      </c>
      <c r="O48" s="77">
        <v>40087.050000000003</v>
      </c>
      <c r="P48" s="77">
        <v>113.91</v>
      </c>
      <c r="Q48" s="77">
        <v>9.8475999999999999</v>
      </c>
      <c r="R48" s="77">
        <v>55.510758654999997</v>
      </c>
      <c r="S48" s="78">
        <v>1E-4</v>
      </c>
      <c r="T48" s="78">
        <v>4.0000000000000002E-4</v>
      </c>
      <c r="U48" s="78">
        <v>2.0000000000000001E-4</v>
      </c>
    </row>
    <row r="49" spans="2:21">
      <c r="B49" t="s">
        <v>422</v>
      </c>
      <c r="C49" t="s">
        <v>423</v>
      </c>
      <c r="D49" t="s">
        <v>100</v>
      </c>
      <c r="E49" t="s">
        <v>123</v>
      </c>
      <c r="F49" t="s">
        <v>424</v>
      </c>
      <c r="G49" t="s">
        <v>353</v>
      </c>
      <c r="H49" t="s">
        <v>399</v>
      </c>
      <c r="I49" t="s">
        <v>206</v>
      </c>
      <c r="J49"/>
      <c r="K49" s="77">
        <v>4.68</v>
      </c>
      <c r="L49" t="s">
        <v>102</v>
      </c>
      <c r="M49" s="78">
        <v>6.4999999999999997E-3</v>
      </c>
      <c r="N49" s="78">
        <v>2.4799999999999999E-2</v>
      </c>
      <c r="O49" s="77">
        <v>487088.07</v>
      </c>
      <c r="P49" s="77">
        <v>101.31</v>
      </c>
      <c r="Q49" s="77">
        <v>7.5375899999999998</v>
      </c>
      <c r="R49" s="77">
        <v>501.00651371700002</v>
      </c>
      <c r="S49" s="78">
        <v>1E-3</v>
      </c>
      <c r="T49" s="78">
        <v>3.8999999999999998E-3</v>
      </c>
      <c r="U49" s="78">
        <v>1.6999999999999999E-3</v>
      </c>
    </row>
    <row r="50" spans="2:21">
      <c r="B50" t="s">
        <v>425</v>
      </c>
      <c r="C50" t="s">
        <v>426</v>
      </c>
      <c r="D50" t="s">
        <v>100</v>
      </c>
      <c r="E50" t="s">
        <v>123</v>
      </c>
      <c r="F50" t="s">
        <v>424</v>
      </c>
      <c r="G50" t="s">
        <v>353</v>
      </c>
      <c r="H50" t="s">
        <v>399</v>
      </c>
      <c r="I50" t="s">
        <v>206</v>
      </c>
      <c r="J50"/>
      <c r="K50" s="77">
        <v>5.42</v>
      </c>
      <c r="L50" t="s">
        <v>102</v>
      </c>
      <c r="M50" s="78">
        <v>1.43E-2</v>
      </c>
      <c r="N50" s="78">
        <v>2.81E-2</v>
      </c>
      <c r="O50" s="77">
        <v>7829.52</v>
      </c>
      <c r="P50" s="77">
        <v>102.63</v>
      </c>
      <c r="Q50" s="77">
        <v>0.15448999999999999</v>
      </c>
      <c r="R50" s="77">
        <v>8.1899263760000007</v>
      </c>
      <c r="S50" s="78">
        <v>0</v>
      </c>
      <c r="T50" s="78">
        <v>1E-4</v>
      </c>
      <c r="U50" s="78">
        <v>0</v>
      </c>
    </row>
    <row r="51" spans="2:21">
      <c r="B51" t="s">
        <v>427</v>
      </c>
      <c r="C51" t="s">
        <v>428</v>
      </c>
      <c r="D51" t="s">
        <v>100</v>
      </c>
      <c r="E51" t="s">
        <v>123</v>
      </c>
      <c r="F51" t="s">
        <v>424</v>
      </c>
      <c r="G51" t="s">
        <v>353</v>
      </c>
      <c r="H51" t="s">
        <v>399</v>
      </c>
      <c r="I51" t="s">
        <v>206</v>
      </c>
      <c r="J51"/>
      <c r="K51" s="77">
        <v>7.01</v>
      </c>
      <c r="L51" t="s">
        <v>102</v>
      </c>
      <c r="M51" s="78">
        <v>3.61E-2</v>
      </c>
      <c r="N51" s="78">
        <v>3.15E-2</v>
      </c>
      <c r="O51" s="77">
        <v>743535.67</v>
      </c>
      <c r="P51" s="77">
        <v>104.74</v>
      </c>
      <c r="Q51" s="77">
        <v>7.1558599999999997</v>
      </c>
      <c r="R51" s="77">
        <v>785.93512075800004</v>
      </c>
      <c r="S51" s="78">
        <v>1.6000000000000001E-3</v>
      </c>
      <c r="T51" s="78">
        <v>6.1000000000000004E-3</v>
      </c>
      <c r="U51" s="78">
        <v>2.5999999999999999E-3</v>
      </c>
    </row>
    <row r="52" spans="2:21">
      <c r="B52" t="s">
        <v>429</v>
      </c>
      <c r="C52" t="s">
        <v>430</v>
      </c>
      <c r="D52" t="s">
        <v>100</v>
      </c>
      <c r="E52" t="s">
        <v>123</v>
      </c>
      <c r="F52" t="s">
        <v>424</v>
      </c>
      <c r="G52" t="s">
        <v>353</v>
      </c>
      <c r="H52" t="s">
        <v>399</v>
      </c>
      <c r="I52" t="s">
        <v>206</v>
      </c>
      <c r="J52"/>
      <c r="K52" s="77">
        <v>0.28000000000000003</v>
      </c>
      <c r="L52" t="s">
        <v>102</v>
      </c>
      <c r="M52" s="78">
        <v>4.9000000000000002E-2</v>
      </c>
      <c r="N52" s="78">
        <v>3.1199999999999999E-2</v>
      </c>
      <c r="O52" s="77">
        <v>111024.06</v>
      </c>
      <c r="P52" s="77">
        <v>115.64</v>
      </c>
      <c r="Q52" s="77">
        <v>0</v>
      </c>
      <c r="R52" s="77">
        <v>128.38822298400001</v>
      </c>
      <c r="S52" s="78">
        <v>8.0000000000000004E-4</v>
      </c>
      <c r="T52" s="78">
        <v>1E-3</v>
      </c>
      <c r="U52" s="78">
        <v>4.0000000000000002E-4</v>
      </c>
    </row>
    <row r="53" spans="2:21">
      <c r="B53" t="s">
        <v>431</v>
      </c>
      <c r="C53" t="s">
        <v>432</v>
      </c>
      <c r="D53" t="s">
        <v>100</v>
      </c>
      <c r="E53" t="s">
        <v>123</v>
      </c>
      <c r="F53" t="s">
        <v>424</v>
      </c>
      <c r="G53" t="s">
        <v>353</v>
      </c>
      <c r="H53" t="s">
        <v>399</v>
      </c>
      <c r="I53" t="s">
        <v>206</v>
      </c>
      <c r="J53"/>
      <c r="K53" s="77">
        <v>1.97</v>
      </c>
      <c r="L53" t="s">
        <v>102</v>
      </c>
      <c r="M53" s="78">
        <v>1.7600000000000001E-2</v>
      </c>
      <c r="N53" s="78">
        <v>2.4799999999999999E-2</v>
      </c>
      <c r="O53" s="77">
        <v>728524.28</v>
      </c>
      <c r="P53" s="77">
        <v>110.64</v>
      </c>
      <c r="Q53" s="77">
        <v>17.015799999999999</v>
      </c>
      <c r="R53" s="77">
        <v>823.05506339199997</v>
      </c>
      <c r="S53" s="78">
        <v>5.0000000000000001E-4</v>
      </c>
      <c r="T53" s="78">
        <v>6.4000000000000003E-3</v>
      </c>
      <c r="U53" s="78">
        <v>2.7000000000000001E-3</v>
      </c>
    </row>
    <row r="54" spans="2:21">
      <c r="B54" t="s">
        <v>433</v>
      </c>
      <c r="C54" t="s">
        <v>434</v>
      </c>
      <c r="D54" t="s">
        <v>100</v>
      </c>
      <c r="E54" t="s">
        <v>123</v>
      </c>
      <c r="F54" t="s">
        <v>424</v>
      </c>
      <c r="G54" t="s">
        <v>353</v>
      </c>
      <c r="H54" t="s">
        <v>399</v>
      </c>
      <c r="I54" t="s">
        <v>206</v>
      </c>
      <c r="J54"/>
      <c r="K54" s="77">
        <v>2.66</v>
      </c>
      <c r="L54" t="s">
        <v>102</v>
      </c>
      <c r="M54" s="78">
        <v>2.1499999999999998E-2</v>
      </c>
      <c r="N54" s="78">
        <v>2.4899999999999999E-2</v>
      </c>
      <c r="O54" s="77">
        <v>1013454.15</v>
      </c>
      <c r="P54" s="77">
        <v>111.92</v>
      </c>
      <c r="Q54" s="77">
        <v>0</v>
      </c>
      <c r="R54" s="77">
        <v>1134.25788468</v>
      </c>
      <c r="S54" s="78">
        <v>8.0000000000000004E-4</v>
      </c>
      <c r="T54" s="78">
        <v>8.8999999999999999E-3</v>
      </c>
      <c r="U54" s="78">
        <v>3.8E-3</v>
      </c>
    </row>
    <row r="55" spans="2:21">
      <c r="B55" t="s">
        <v>435</v>
      </c>
      <c r="C55" t="s">
        <v>436</v>
      </c>
      <c r="D55" t="s">
        <v>100</v>
      </c>
      <c r="E55" t="s">
        <v>123</v>
      </c>
      <c r="F55" t="s">
        <v>424</v>
      </c>
      <c r="G55" t="s">
        <v>353</v>
      </c>
      <c r="H55" t="s">
        <v>399</v>
      </c>
      <c r="I55" t="s">
        <v>206</v>
      </c>
      <c r="J55"/>
      <c r="K55" s="77">
        <v>4.49</v>
      </c>
      <c r="L55" t="s">
        <v>102</v>
      </c>
      <c r="M55" s="78">
        <v>2.2499999999999999E-2</v>
      </c>
      <c r="N55" s="78">
        <v>2.7199999999999998E-2</v>
      </c>
      <c r="O55" s="77">
        <v>1355044.78</v>
      </c>
      <c r="P55" s="77">
        <v>109.63</v>
      </c>
      <c r="Q55" s="77">
        <v>116.62416</v>
      </c>
      <c r="R55" s="77">
        <v>1602.1597523139999</v>
      </c>
      <c r="S55" s="78">
        <v>1.4E-3</v>
      </c>
      <c r="T55" s="78">
        <v>1.2500000000000001E-2</v>
      </c>
      <c r="U55" s="78">
        <v>5.3E-3</v>
      </c>
    </row>
    <row r="56" spans="2:21">
      <c r="B56" t="s">
        <v>437</v>
      </c>
      <c r="C56" t="s">
        <v>438</v>
      </c>
      <c r="D56" t="s">
        <v>100</v>
      </c>
      <c r="E56" t="s">
        <v>123</v>
      </c>
      <c r="F56" t="s">
        <v>424</v>
      </c>
      <c r="G56" t="s">
        <v>353</v>
      </c>
      <c r="H56" t="s">
        <v>399</v>
      </c>
      <c r="I56" t="s">
        <v>206</v>
      </c>
      <c r="J56"/>
      <c r="K56" s="77">
        <v>6.26</v>
      </c>
      <c r="L56" t="s">
        <v>102</v>
      </c>
      <c r="M56" s="78">
        <v>2.5000000000000001E-3</v>
      </c>
      <c r="N56" s="78">
        <v>2.7199999999999998E-2</v>
      </c>
      <c r="O56" s="77">
        <v>1143403.74</v>
      </c>
      <c r="P56" s="77">
        <v>92.99</v>
      </c>
      <c r="Q56" s="77">
        <v>28.526669999999999</v>
      </c>
      <c r="R56" s="77">
        <v>1091.7778078260001</v>
      </c>
      <c r="S56" s="78">
        <v>8.9999999999999998E-4</v>
      </c>
      <c r="T56" s="78">
        <v>8.5000000000000006E-3</v>
      </c>
      <c r="U56" s="78">
        <v>3.5999999999999999E-3</v>
      </c>
    </row>
    <row r="57" spans="2:21">
      <c r="B57" t="s">
        <v>439</v>
      </c>
      <c r="C57" t="s">
        <v>440</v>
      </c>
      <c r="D57" t="s">
        <v>100</v>
      </c>
      <c r="E57" t="s">
        <v>123</v>
      </c>
      <c r="F57" t="s">
        <v>424</v>
      </c>
      <c r="G57" t="s">
        <v>353</v>
      </c>
      <c r="H57" t="s">
        <v>399</v>
      </c>
      <c r="I57" t="s">
        <v>206</v>
      </c>
      <c r="J57"/>
      <c r="K57" s="77">
        <v>3.44</v>
      </c>
      <c r="L57" t="s">
        <v>102</v>
      </c>
      <c r="M57" s="78">
        <v>2.35E-2</v>
      </c>
      <c r="N57" s="78">
        <v>2.47E-2</v>
      </c>
      <c r="O57" s="77">
        <v>972487.88</v>
      </c>
      <c r="P57" s="77">
        <v>112.01</v>
      </c>
      <c r="Q57" s="77">
        <v>0</v>
      </c>
      <c r="R57" s="77">
        <v>1089.283674388</v>
      </c>
      <c r="S57" s="78">
        <v>1.2999999999999999E-3</v>
      </c>
      <c r="T57" s="78">
        <v>8.5000000000000006E-3</v>
      </c>
      <c r="U57" s="78">
        <v>3.5999999999999999E-3</v>
      </c>
    </row>
    <row r="58" spans="2:21">
      <c r="B58" t="s">
        <v>441</v>
      </c>
      <c r="C58" t="s">
        <v>442</v>
      </c>
      <c r="D58" t="s">
        <v>100</v>
      </c>
      <c r="E58" t="s">
        <v>123</v>
      </c>
      <c r="F58" t="s">
        <v>443</v>
      </c>
      <c r="G58" t="s">
        <v>353</v>
      </c>
      <c r="H58" t="s">
        <v>399</v>
      </c>
      <c r="I58" t="s">
        <v>206</v>
      </c>
      <c r="J58"/>
      <c r="K58" s="77">
        <v>3.23</v>
      </c>
      <c r="L58" t="s">
        <v>102</v>
      </c>
      <c r="M58" s="78">
        <v>1.4200000000000001E-2</v>
      </c>
      <c r="N58" s="78">
        <v>2.6800000000000001E-2</v>
      </c>
      <c r="O58" s="77">
        <v>420081.91</v>
      </c>
      <c r="P58" s="77">
        <v>106.38</v>
      </c>
      <c r="Q58" s="77">
        <v>0</v>
      </c>
      <c r="R58" s="77">
        <v>446.883135858</v>
      </c>
      <c r="S58" s="78">
        <v>4.0000000000000002E-4</v>
      </c>
      <c r="T58" s="78">
        <v>3.5000000000000001E-3</v>
      </c>
      <c r="U58" s="78">
        <v>1.5E-3</v>
      </c>
    </row>
    <row r="59" spans="2:21">
      <c r="B59" t="s">
        <v>444</v>
      </c>
      <c r="C59" t="s">
        <v>445</v>
      </c>
      <c r="D59" t="s">
        <v>100</v>
      </c>
      <c r="E59" t="s">
        <v>123</v>
      </c>
      <c r="F59" t="s">
        <v>446</v>
      </c>
      <c r="G59" t="s">
        <v>353</v>
      </c>
      <c r="H59" t="s">
        <v>399</v>
      </c>
      <c r="I59" t="s">
        <v>206</v>
      </c>
      <c r="J59"/>
      <c r="K59" s="77">
        <v>0.71</v>
      </c>
      <c r="L59" t="s">
        <v>102</v>
      </c>
      <c r="M59" s="78">
        <v>0.04</v>
      </c>
      <c r="N59" s="78">
        <v>2.8400000000000002E-2</v>
      </c>
      <c r="O59" s="77">
        <v>27722.43</v>
      </c>
      <c r="P59" s="77">
        <v>112.36</v>
      </c>
      <c r="Q59" s="77">
        <v>0</v>
      </c>
      <c r="R59" s="77">
        <v>31.148922347999999</v>
      </c>
      <c r="S59" s="78">
        <v>2.0000000000000001E-4</v>
      </c>
      <c r="T59" s="78">
        <v>2.0000000000000001E-4</v>
      </c>
      <c r="U59" s="78">
        <v>1E-4</v>
      </c>
    </row>
    <row r="60" spans="2:21">
      <c r="B60" t="s">
        <v>447</v>
      </c>
      <c r="C60" t="s">
        <v>448</v>
      </c>
      <c r="D60" t="s">
        <v>100</v>
      </c>
      <c r="E60" t="s">
        <v>123</v>
      </c>
      <c r="F60" t="s">
        <v>446</v>
      </c>
      <c r="G60" t="s">
        <v>353</v>
      </c>
      <c r="H60" t="s">
        <v>399</v>
      </c>
      <c r="I60" t="s">
        <v>206</v>
      </c>
      <c r="J60"/>
      <c r="K60" s="77">
        <v>4.42</v>
      </c>
      <c r="L60" t="s">
        <v>102</v>
      </c>
      <c r="M60" s="78">
        <v>3.5000000000000003E-2</v>
      </c>
      <c r="N60" s="78">
        <v>2.69E-2</v>
      </c>
      <c r="O60" s="77">
        <v>322538.38</v>
      </c>
      <c r="P60" s="77">
        <v>117.45</v>
      </c>
      <c r="Q60" s="77">
        <v>0</v>
      </c>
      <c r="R60" s="77">
        <v>378.82132731000002</v>
      </c>
      <c r="S60" s="78">
        <v>4.0000000000000002E-4</v>
      </c>
      <c r="T60" s="78">
        <v>3.0000000000000001E-3</v>
      </c>
      <c r="U60" s="78">
        <v>1.2999999999999999E-3</v>
      </c>
    </row>
    <row r="61" spans="2:21">
      <c r="B61" t="s">
        <v>449</v>
      </c>
      <c r="C61" t="s">
        <v>450</v>
      </c>
      <c r="D61" t="s">
        <v>100</v>
      </c>
      <c r="E61" t="s">
        <v>123</v>
      </c>
      <c r="F61" t="s">
        <v>446</v>
      </c>
      <c r="G61" t="s">
        <v>353</v>
      </c>
      <c r="H61" t="s">
        <v>399</v>
      </c>
      <c r="I61" t="s">
        <v>206</v>
      </c>
      <c r="J61"/>
      <c r="K61" s="77">
        <v>6.7</v>
      </c>
      <c r="L61" t="s">
        <v>102</v>
      </c>
      <c r="M61" s="78">
        <v>2.5000000000000001E-2</v>
      </c>
      <c r="N61" s="78">
        <v>2.8000000000000001E-2</v>
      </c>
      <c r="O61" s="77">
        <v>583694.98</v>
      </c>
      <c r="P61" s="77">
        <v>109.15</v>
      </c>
      <c r="Q61" s="77">
        <v>0</v>
      </c>
      <c r="R61" s="77">
        <v>637.10307066999997</v>
      </c>
      <c r="S61" s="78">
        <v>8.9999999999999998E-4</v>
      </c>
      <c r="T61" s="78">
        <v>5.0000000000000001E-3</v>
      </c>
      <c r="U61" s="78">
        <v>2.0999999999999999E-3</v>
      </c>
    </row>
    <row r="62" spans="2:21">
      <c r="B62" t="s">
        <v>451</v>
      </c>
      <c r="C62" t="s">
        <v>452</v>
      </c>
      <c r="D62" t="s">
        <v>100</v>
      </c>
      <c r="E62" t="s">
        <v>123</v>
      </c>
      <c r="F62" t="s">
        <v>446</v>
      </c>
      <c r="G62" t="s">
        <v>353</v>
      </c>
      <c r="H62" t="s">
        <v>399</v>
      </c>
      <c r="I62" t="s">
        <v>206</v>
      </c>
      <c r="J62"/>
      <c r="K62" s="77">
        <v>3.05</v>
      </c>
      <c r="L62" t="s">
        <v>102</v>
      </c>
      <c r="M62" s="78">
        <v>0.04</v>
      </c>
      <c r="N62" s="78">
        <v>2.53E-2</v>
      </c>
      <c r="O62" s="77">
        <v>1051515.6499999999</v>
      </c>
      <c r="P62" s="77">
        <v>117.41</v>
      </c>
      <c r="Q62" s="77">
        <v>0</v>
      </c>
      <c r="R62" s="77">
        <v>1234.5845246649999</v>
      </c>
      <c r="S62" s="78">
        <v>1.1000000000000001E-3</v>
      </c>
      <c r="T62" s="78">
        <v>9.7000000000000003E-3</v>
      </c>
      <c r="U62" s="78">
        <v>4.1000000000000003E-3</v>
      </c>
    </row>
    <row r="63" spans="2:21">
      <c r="B63" t="s">
        <v>453</v>
      </c>
      <c r="C63" t="s">
        <v>454</v>
      </c>
      <c r="D63" t="s">
        <v>100</v>
      </c>
      <c r="E63" t="s">
        <v>123</v>
      </c>
      <c r="F63" t="s">
        <v>455</v>
      </c>
      <c r="G63" t="s">
        <v>353</v>
      </c>
      <c r="H63" t="s">
        <v>399</v>
      </c>
      <c r="I63" t="s">
        <v>206</v>
      </c>
      <c r="J63"/>
      <c r="K63" s="77">
        <v>2.87</v>
      </c>
      <c r="L63" t="s">
        <v>102</v>
      </c>
      <c r="M63" s="78">
        <v>2.3400000000000001E-2</v>
      </c>
      <c r="N63" s="78">
        <v>2.7300000000000001E-2</v>
      </c>
      <c r="O63" s="77">
        <v>763302.63</v>
      </c>
      <c r="P63" s="77">
        <v>109.87</v>
      </c>
      <c r="Q63" s="77">
        <v>0</v>
      </c>
      <c r="R63" s="77">
        <v>838.64059958099995</v>
      </c>
      <c r="S63" s="78">
        <v>2.9999999999999997E-4</v>
      </c>
      <c r="T63" s="78">
        <v>6.6E-3</v>
      </c>
      <c r="U63" s="78">
        <v>2.8E-3</v>
      </c>
    </row>
    <row r="64" spans="2:21">
      <c r="B64" t="s">
        <v>456</v>
      </c>
      <c r="C64" t="s">
        <v>457</v>
      </c>
      <c r="D64" t="s">
        <v>100</v>
      </c>
      <c r="E64" t="s">
        <v>123</v>
      </c>
      <c r="F64" t="s">
        <v>458</v>
      </c>
      <c r="G64" t="s">
        <v>353</v>
      </c>
      <c r="H64" t="s">
        <v>399</v>
      </c>
      <c r="I64" t="s">
        <v>206</v>
      </c>
      <c r="J64"/>
      <c r="K64" s="77">
        <v>2.78</v>
      </c>
      <c r="L64" t="s">
        <v>102</v>
      </c>
      <c r="M64" s="78">
        <v>3.2000000000000001E-2</v>
      </c>
      <c r="N64" s="78">
        <v>2.6200000000000001E-2</v>
      </c>
      <c r="O64" s="77">
        <v>912173.94</v>
      </c>
      <c r="P64" s="77">
        <v>111.95</v>
      </c>
      <c r="Q64" s="77">
        <v>291.59660000000002</v>
      </c>
      <c r="R64" s="77">
        <v>1312.7753258299999</v>
      </c>
      <c r="S64" s="78">
        <v>6.9999999999999999E-4</v>
      </c>
      <c r="T64" s="78">
        <v>1.03E-2</v>
      </c>
      <c r="U64" s="78">
        <v>4.4000000000000003E-3</v>
      </c>
    </row>
    <row r="65" spans="2:21">
      <c r="B65" t="s">
        <v>459</v>
      </c>
      <c r="C65" t="s">
        <v>460</v>
      </c>
      <c r="D65" t="s">
        <v>100</v>
      </c>
      <c r="E65" t="s">
        <v>123</v>
      </c>
      <c r="F65" t="s">
        <v>458</v>
      </c>
      <c r="G65" t="s">
        <v>353</v>
      </c>
      <c r="H65" t="s">
        <v>399</v>
      </c>
      <c r="I65" t="s">
        <v>206</v>
      </c>
      <c r="J65"/>
      <c r="K65" s="77">
        <v>4.5</v>
      </c>
      <c r="L65" t="s">
        <v>102</v>
      </c>
      <c r="M65" s="78">
        <v>1.14E-2</v>
      </c>
      <c r="N65" s="78">
        <v>2.7900000000000001E-2</v>
      </c>
      <c r="O65" s="77">
        <v>993383.29</v>
      </c>
      <c r="P65" s="77">
        <v>102</v>
      </c>
      <c r="Q65" s="77">
        <v>0</v>
      </c>
      <c r="R65" s="77">
        <v>1013.2509558</v>
      </c>
      <c r="S65" s="78">
        <v>4.0000000000000002E-4</v>
      </c>
      <c r="T65" s="78">
        <v>7.9000000000000008E-3</v>
      </c>
      <c r="U65" s="78">
        <v>3.3999999999999998E-3</v>
      </c>
    </row>
    <row r="66" spans="2:21">
      <c r="B66" t="s">
        <v>461</v>
      </c>
      <c r="C66" t="s">
        <v>462</v>
      </c>
      <c r="D66" t="s">
        <v>100</v>
      </c>
      <c r="E66" t="s">
        <v>123</v>
      </c>
      <c r="F66" t="s">
        <v>458</v>
      </c>
      <c r="G66" t="s">
        <v>353</v>
      </c>
      <c r="H66" t="s">
        <v>399</v>
      </c>
      <c r="I66" t="s">
        <v>206</v>
      </c>
      <c r="J66"/>
      <c r="K66" s="77">
        <v>6.76</v>
      </c>
      <c r="L66" t="s">
        <v>102</v>
      </c>
      <c r="M66" s="78">
        <v>9.1999999999999998E-3</v>
      </c>
      <c r="N66" s="78">
        <v>2.93E-2</v>
      </c>
      <c r="O66" s="77">
        <v>1415656.59</v>
      </c>
      <c r="P66" s="77">
        <v>97.25</v>
      </c>
      <c r="Q66" s="77">
        <v>0</v>
      </c>
      <c r="R66" s="77">
        <v>1376.7260337749999</v>
      </c>
      <c r="S66" s="78">
        <v>6.9999999999999999E-4</v>
      </c>
      <c r="T66" s="78">
        <v>1.0800000000000001E-2</v>
      </c>
      <c r="U66" s="78">
        <v>4.5999999999999999E-3</v>
      </c>
    </row>
    <row r="67" spans="2:21">
      <c r="B67" t="s">
        <v>463</v>
      </c>
      <c r="C67" t="s">
        <v>464</v>
      </c>
      <c r="D67" t="s">
        <v>100</v>
      </c>
      <c r="E67" t="s">
        <v>123</v>
      </c>
      <c r="F67" t="s">
        <v>455</v>
      </c>
      <c r="G67" t="s">
        <v>353</v>
      </c>
      <c r="H67" t="s">
        <v>399</v>
      </c>
      <c r="I67" t="s">
        <v>206</v>
      </c>
      <c r="J67"/>
      <c r="K67" s="77">
        <v>5.7</v>
      </c>
      <c r="L67" t="s">
        <v>102</v>
      </c>
      <c r="M67" s="78">
        <v>6.4999999999999997E-3</v>
      </c>
      <c r="N67" s="78">
        <v>2.8199999999999999E-2</v>
      </c>
      <c r="O67" s="77">
        <v>2151866.5299999998</v>
      </c>
      <c r="P67" s="77">
        <v>97.17</v>
      </c>
      <c r="Q67" s="77">
        <v>0</v>
      </c>
      <c r="R67" s="77">
        <v>2090.9687072010001</v>
      </c>
      <c r="S67" s="78">
        <v>8.9999999999999998E-4</v>
      </c>
      <c r="T67" s="78">
        <v>1.6400000000000001E-2</v>
      </c>
      <c r="U67" s="78">
        <v>7.0000000000000001E-3</v>
      </c>
    </row>
    <row r="68" spans="2:21">
      <c r="B68" t="s">
        <v>465</v>
      </c>
      <c r="C68" t="s">
        <v>466</v>
      </c>
      <c r="D68" t="s">
        <v>100</v>
      </c>
      <c r="E68" t="s">
        <v>123</v>
      </c>
      <c r="F68" t="s">
        <v>455</v>
      </c>
      <c r="G68" t="s">
        <v>353</v>
      </c>
      <c r="H68" t="s">
        <v>399</v>
      </c>
      <c r="I68" t="s">
        <v>206</v>
      </c>
      <c r="J68"/>
      <c r="K68" s="77">
        <v>9.1</v>
      </c>
      <c r="L68" t="s">
        <v>102</v>
      </c>
      <c r="M68" s="78">
        <v>2.64E-2</v>
      </c>
      <c r="N68" s="78">
        <v>2.7900000000000001E-2</v>
      </c>
      <c r="O68" s="77">
        <v>87881.7</v>
      </c>
      <c r="P68" s="77">
        <v>100.11</v>
      </c>
      <c r="Q68" s="77">
        <v>0</v>
      </c>
      <c r="R68" s="77">
        <v>87.978369869999995</v>
      </c>
      <c r="S68" s="78">
        <v>2.9999999999999997E-4</v>
      </c>
      <c r="T68" s="78">
        <v>6.9999999999999999E-4</v>
      </c>
      <c r="U68" s="78">
        <v>2.9999999999999997E-4</v>
      </c>
    </row>
    <row r="69" spans="2:21">
      <c r="B69" t="s">
        <v>467</v>
      </c>
      <c r="C69" t="s">
        <v>468</v>
      </c>
      <c r="D69" t="s">
        <v>100</v>
      </c>
      <c r="E69" t="s">
        <v>123</v>
      </c>
      <c r="F69" t="s">
        <v>469</v>
      </c>
      <c r="G69" t="s">
        <v>470</v>
      </c>
      <c r="H69" t="s">
        <v>471</v>
      </c>
      <c r="I69" t="s">
        <v>150</v>
      </c>
      <c r="J69"/>
      <c r="K69" s="77">
        <v>5.63</v>
      </c>
      <c r="L69" t="s">
        <v>102</v>
      </c>
      <c r="M69" s="78">
        <v>1.95E-2</v>
      </c>
      <c r="N69" s="78">
        <v>5.2299999999999999E-2</v>
      </c>
      <c r="O69" s="77">
        <v>8684.11</v>
      </c>
      <c r="P69" s="77">
        <v>83.16</v>
      </c>
      <c r="Q69" s="77">
        <v>0.43526999999999999</v>
      </c>
      <c r="R69" s="77">
        <v>7.6569758759999997</v>
      </c>
      <c r="S69" s="78">
        <v>0</v>
      </c>
      <c r="T69" s="78">
        <v>1E-4</v>
      </c>
      <c r="U69" s="78">
        <v>0</v>
      </c>
    </row>
    <row r="70" spans="2:21">
      <c r="B70" t="s">
        <v>472</v>
      </c>
      <c r="C70" t="s">
        <v>473</v>
      </c>
      <c r="D70" t="s">
        <v>100</v>
      </c>
      <c r="E70" t="s">
        <v>123</v>
      </c>
      <c r="F70" t="s">
        <v>474</v>
      </c>
      <c r="G70" t="s">
        <v>353</v>
      </c>
      <c r="H70" t="s">
        <v>399</v>
      </c>
      <c r="I70" t="s">
        <v>206</v>
      </c>
      <c r="J70"/>
      <c r="K70" s="77">
        <v>3.32</v>
      </c>
      <c r="L70" t="s">
        <v>102</v>
      </c>
      <c r="M70" s="78">
        <v>1.5800000000000002E-2</v>
      </c>
      <c r="N70" s="78">
        <v>2.4500000000000001E-2</v>
      </c>
      <c r="O70" s="77">
        <v>578754.05000000005</v>
      </c>
      <c r="P70" s="77">
        <v>108.66</v>
      </c>
      <c r="Q70" s="77">
        <v>0</v>
      </c>
      <c r="R70" s="77">
        <v>628.87415073</v>
      </c>
      <c r="S70" s="78">
        <v>1.1999999999999999E-3</v>
      </c>
      <c r="T70" s="78">
        <v>4.8999999999999998E-3</v>
      </c>
      <c r="U70" s="78">
        <v>2.0999999999999999E-3</v>
      </c>
    </row>
    <row r="71" spans="2:21">
      <c r="B71" t="s">
        <v>475</v>
      </c>
      <c r="C71" t="s">
        <v>476</v>
      </c>
      <c r="D71" t="s">
        <v>100</v>
      </c>
      <c r="E71" t="s">
        <v>123</v>
      </c>
      <c r="F71" t="s">
        <v>474</v>
      </c>
      <c r="G71" t="s">
        <v>353</v>
      </c>
      <c r="H71" t="s">
        <v>399</v>
      </c>
      <c r="I71" t="s">
        <v>206</v>
      </c>
      <c r="J71"/>
      <c r="K71" s="77">
        <v>5.75</v>
      </c>
      <c r="L71" t="s">
        <v>102</v>
      </c>
      <c r="M71" s="78">
        <v>8.3999999999999995E-3</v>
      </c>
      <c r="N71" s="78">
        <v>2.6700000000000002E-2</v>
      </c>
      <c r="O71" s="77">
        <v>465782.46</v>
      </c>
      <c r="P71" s="77">
        <v>98.94</v>
      </c>
      <c r="Q71" s="77">
        <v>0</v>
      </c>
      <c r="R71" s="77">
        <v>460.84516592400001</v>
      </c>
      <c r="S71" s="78">
        <v>1E-3</v>
      </c>
      <c r="T71" s="78">
        <v>3.5999999999999999E-3</v>
      </c>
      <c r="U71" s="78">
        <v>1.5E-3</v>
      </c>
    </row>
    <row r="72" spans="2:21">
      <c r="B72" t="s">
        <v>477</v>
      </c>
      <c r="C72" t="s">
        <v>478</v>
      </c>
      <c r="D72" t="s">
        <v>100</v>
      </c>
      <c r="E72" t="s">
        <v>123</v>
      </c>
      <c r="F72" t="s">
        <v>335</v>
      </c>
      <c r="G72" t="s">
        <v>336</v>
      </c>
      <c r="H72" t="s">
        <v>399</v>
      </c>
      <c r="I72" t="s">
        <v>206</v>
      </c>
      <c r="J72"/>
      <c r="K72" s="77">
        <v>1.64</v>
      </c>
      <c r="L72" t="s">
        <v>102</v>
      </c>
      <c r="M72" s="78">
        <v>2.4199999999999999E-2</v>
      </c>
      <c r="N72" s="78">
        <v>3.49E-2</v>
      </c>
      <c r="O72" s="77">
        <v>6.69</v>
      </c>
      <c r="P72" s="77">
        <v>5473005</v>
      </c>
      <c r="Q72" s="77">
        <v>0</v>
      </c>
      <c r="R72" s="77">
        <v>366.14403449999998</v>
      </c>
      <c r="S72" s="78">
        <v>2.0000000000000001E-4</v>
      </c>
      <c r="T72" s="78">
        <v>2.8999999999999998E-3</v>
      </c>
      <c r="U72" s="78">
        <v>1.1999999999999999E-3</v>
      </c>
    </row>
    <row r="73" spans="2:21">
      <c r="B73" t="s">
        <v>479</v>
      </c>
      <c r="C73" t="s">
        <v>480</v>
      </c>
      <c r="D73" t="s">
        <v>100</v>
      </c>
      <c r="E73" t="s">
        <v>123</v>
      </c>
      <c r="F73" t="s">
        <v>335</v>
      </c>
      <c r="G73" t="s">
        <v>336</v>
      </c>
      <c r="H73" t="s">
        <v>399</v>
      </c>
      <c r="I73" t="s">
        <v>206</v>
      </c>
      <c r="J73"/>
      <c r="K73" s="77">
        <v>1.24</v>
      </c>
      <c r="L73" t="s">
        <v>102</v>
      </c>
      <c r="M73" s="78">
        <v>1.95E-2</v>
      </c>
      <c r="N73" s="78">
        <v>3.1699999999999999E-2</v>
      </c>
      <c r="O73" s="77">
        <v>5.68</v>
      </c>
      <c r="P73" s="77">
        <v>5440000</v>
      </c>
      <c r="Q73" s="77">
        <v>0</v>
      </c>
      <c r="R73" s="77">
        <v>308.99200000000002</v>
      </c>
      <c r="S73" s="78">
        <v>2.0000000000000001E-4</v>
      </c>
      <c r="T73" s="78">
        <v>2.3999999999999998E-3</v>
      </c>
      <c r="U73" s="78">
        <v>1E-3</v>
      </c>
    </row>
    <row r="74" spans="2:21">
      <c r="B74" t="s">
        <v>481</v>
      </c>
      <c r="C74" t="s">
        <v>482</v>
      </c>
      <c r="D74" t="s">
        <v>100</v>
      </c>
      <c r="E74" t="s">
        <v>123</v>
      </c>
      <c r="F74" t="s">
        <v>335</v>
      </c>
      <c r="G74" t="s">
        <v>336</v>
      </c>
      <c r="H74" t="s">
        <v>399</v>
      </c>
      <c r="I74" t="s">
        <v>206</v>
      </c>
      <c r="J74"/>
      <c r="K74" s="77">
        <v>0.08</v>
      </c>
      <c r="L74" t="s">
        <v>102</v>
      </c>
      <c r="M74" s="78">
        <v>1.6400000000000001E-2</v>
      </c>
      <c r="N74" s="78">
        <v>6.5199999999999994E-2</v>
      </c>
      <c r="O74" s="77">
        <v>4.58</v>
      </c>
      <c r="P74" s="77">
        <v>5516000</v>
      </c>
      <c r="Q74" s="77">
        <v>0</v>
      </c>
      <c r="R74" s="77">
        <v>252.6328</v>
      </c>
      <c r="S74" s="78">
        <v>4.0000000000000002E-4</v>
      </c>
      <c r="T74" s="78">
        <v>2E-3</v>
      </c>
      <c r="U74" s="78">
        <v>8.0000000000000004E-4</v>
      </c>
    </row>
    <row r="75" spans="2:21">
      <c r="B75" t="s">
        <v>483</v>
      </c>
      <c r="C75" t="s">
        <v>484</v>
      </c>
      <c r="D75" t="s">
        <v>100</v>
      </c>
      <c r="E75" t="s">
        <v>123</v>
      </c>
      <c r="F75" t="s">
        <v>335</v>
      </c>
      <c r="G75" t="s">
        <v>336</v>
      </c>
      <c r="H75" t="s">
        <v>399</v>
      </c>
      <c r="I75" t="s">
        <v>206</v>
      </c>
      <c r="J75"/>
      <c r="K75" s="77">
        <v>4.59</v>
      </c>
      <c r="L75" t="s">
        <v>102</v>
      </c>
      <c r="M75" s="78">
        <v>1.4999999999999999E-2</v>
      </c>
      <c r="N75" s="78">
        <v>3.3799999999999997E-2</v>
      </c>
      <c r="O75" s="77">
        <v>5.45</v>
      </c>
      <c r="P75" s="77">
        <v>4917657</v>
      </c>
      <c r="Q75" s="77">
        <v>0</v>
      </c>
      <c r="R75" s="77">
        <v>268.01230650000002</v>
      </c>
      <c r="S75" s="78">
        <v>2.0000000000000001E-4</v>
      </c>
      <c r="T75" s="78">
        <v>2.0999999999999999E-3</v>
      </c>
      <c r="U75" s="78">
        <v>8.9999999999999998E-4</v>
      </c>
    </row>
    <row r="76" spans="2:21">
      <c r="B76" t="s">
        <v>485</v>
      </c>
      <c r="C76" t="s">
        <v>486</v>
      </c>
      <c r="D76" t="s">
        <v>100</v>
      </c>
      <c r="E76" t="s">
        <v>123</v>
      </c>
      <c r="F76" t="s">
        <v>335</v>
      </c>
      <c r="G76" t="s">
        <v>336</v>
      </c>
      <c r="H76" t="s">
        <v>399</v>
      </c>
      <c r="I76" t="s">
        <v>206</v>
      </c>
      <c r="J76"/>
      <c r="K76" s="77">
        <v>4.74</v>
      </c>
      <c r="L76" t="s">
        <v>102</v>
      </c>
      <c r="M76" s="78">
        <v>2.7799999999999998E-2</v>
      </c>
      <c r="N76" s="78">
        <v>3.4700000000000002E-2</v>
      </c>
      <c r="O76" s="77">
        <v>1.68</v>
      </c>
      <c r="P76" s="77">
        <v>5381286</v>
      </c>
      <c r="Q76" s="77">
        <v>0</v>
      </c>
      <c r="R76" s="77">
        <v>90.405604800000006</v>
      </c>
      <c r="S76" s="78">
        <v>4.0000000000000002E-4</v>
      </c>
      <c r="T76" s="78">
        <v>6.9999999999999999E-4</v>
      </c>
      <c r="U76" s="78">
        <v>2.9999999999999997E-4</v>
      </c>
    </row>
    <row r="77" spans="2:21">
      <c r="B77" t="s">
        <v>487</v>
      </c>
      <c r="C77" t="s">
        <v>488</v>
      </c>
      <c r="D77" t="s">
        <v>100</v>
      </c>
      <c r="E77" t="s">
        <v>123</v>
      </c>
      <c r="F77" t="s">
        <v>359</v>
      </c>
      <c r="G77" t="s">
        <v>336</v>
      </c>
      <c r="H77" t="s">
        <v>399</v>
      </c>
      <c r="I77" t="s">
        <v>206</v>
      </c>
      <c r="J77"/>
      <c r="K77" s="77">
        <v>1.74</v>
      </c>
      <c r="L77" t="s">
        <v>102</v>
      </c>
      <c r="M77" s="78">
        <v>2.0199999999999999E-2</v>
      </c>
      <c r="N77" s="78">
        <v>3.2399999999999998E-2</v>
      </c>
      <c r="O77" s="77">
        <v>4.2699999999999996</v>
      </c>
      <c r="P77" s="77">
        <v>5436000</v>
      </c>
      <c r="Q77" s="77">
        <v>0</v>
      </c>
      <c r="R77" s="77">
        <v>232.1172</v>
      </c>
      <c r="S77" s="78">
        <v>2.0000000000000001E-4</v>
      </c>
      <c r="T77" s="78">
        <v>1.8E-3</v>
      </c>
      <c r="U77" s="78">
        <v>8.0000000000000004E-4</v>
      </c>
    </row>
    <row r="78" spans="2:21">
      <c r="B78" t="s">
        <v>489</v>
      </c>
      <c r="C78" t="s">
        <v>490</v>
      </c>
      <c r="D78" t="s">
        <v>100</v>
      </c>
      <c r="E78" t="s">
        <v>123</v>
      </c>
      <c r="F78" t="s">
        <v>359</v>
      </c>
      <c r="G78" t="s">
        <v>336</v>
      </c>
      <c r="H78" t="s">
        <v>399</v>
      </c>
      <c r="I78" t="s">
        <v>206</v>
      </c>
      <c r="J78"/>
      <c r="K78" s="77">
        <v>0.5</v>
      </c>
      <c r="L78" t="s">
        <v>102</v>
      </c>
      <c r="M78" s="78">
        <v>1.5900000000000001E-2</v>
      </c>
      <c r="N78" s="78">
        <v>3.2000000000000001E-2</v>
      </c>
      <c r="O78" s="77">
        <v>5.15</v>
      </c>
      <c r="P78" s="77">
        <v>5522400</v>
      </c>
      <c r="Q78" s="77">
        <v>0</v>
      </c>
      <c r="R78" s="77">
        <v>284.40359999999998</v>
      </c>
      <c r="S78" s="78">
        <v>2.9999999999999997E-4</v>
      </c>
      <c r="T78" s="78">
        <v>2.2000000000000001E-3</v>
      </c>
      <c r="U78" s="78">
        <v>8.9999999999999998E-4</v>
      </c>
    </row>
    <row r="79" spans="2:21">
      <c r="B79" t="s">
        <v>491</v>
      </c>
      <c r="C79" t="s">
        <v>492</v>
      </c>
      <c r="D79" t="s">
        <v>100</v>
      </c>
      <c r="E79" t="s">
        <v>123</v>
      </c>
      <c r="F79" t="s">
        <v>359</v>
      </c>
      <c r="G79" t="s">
        <v>336</v>
      </c>
      <c r="H79" t="s">
        <v>399</v>
      </c>
      <c r="I79" t="s">
        <v>206</v>
      </c>
      <c r="J79"/>
      <c r="K79" s="77">
        <v>2.81</v>
      </c>
      <c r="L79" t="s">
        <v>102</v>
      </c>
      <c r="M79" s="78">
        <v>2.5899999999999999E-2</v>
      </c>
      <c r="N79" s="78">
        <v>3.15E-2</v>
      </c>
      <c r="O79" s="77">
        <v>8.34</v>
      </c>
      <c r="P79" s="77">
        <v>5445000</v>
      </c>
      <c r="Q79" s="77">
        <v>0</v>
      </c>
      <c r="R79" s="77">
        <v>454.113</v>
      </c>
      <c r="S79" s="78">
        <v>4.0000000000000002E-4</v>
      </c>
      <c r="T79" s="78">
        <v>3.5999999999999999E-3</v>
      </c>
      <c r="U79" s="78">
        <v>1.5E-3</v>
      </c>
    </row>
    <row r="80" spans="2:21">
      <c r="B80" t="s">
        <v>493</v>
      </c>
      <c r="C80" t="s">
        <v>494</v>
      </c>
      <c r="D80" t="s">
        <v>100</v>
      </c>
      <c r="E80" t="s">
        <v>123</v>
      </c>
      <c r="F80" t="s">
        <v>356</v>
      </c>
      <c r="G80" t="s">
        <v>336</v>
      </c>
      <c r="H80" t="s">
        <v>399</v>
      </c>
      <c r="I80" t="s">
        <v>206</v>
      </c>
      <c r="J80"/>
      <c r="K80" s="77">
        <v>2.96</v>
      </c>
      <c r="L80" t="s">
        <v>102</v>
      </c>
      <c r="M80" s="78">
        <v>2.9700000000000001E-2</v>
      </c>
      <c r="N80" s="78">
        <v>2.8400000000000002E-2</v>
      </c>
      <c r="O80" s="77">
        <v>3.42</v>
      </c>
      <c r="P80" s="77">
        <v>5686000</v>
      </c>
      <c r="Q80" s="77">
        <v>0</v>
      </c>
      <c r="R80" s="77">
        <v>194.46119999999999</v>
      </c>
      <c r="S80" s="78">
        <v>2.0000000000000001E-4</v>
      </c>
      <c r="T80" s="78">
        <v>1.5E-3</v>
      </c>
      <c r="U80" s="78">
        <v>5.9999999999999995E-4</v>
      </c>
    </row>
    <row r="81" spans="2:21">
      <c r="B81" t="s">
        <v>495</v>
      </c>
      <c r="C81" t="s">
        <v>496</v>
      </c>
      <c r="D81" t="s">
        <v>100</v>
      </c>
      <c r="E81" t="s">
        <v>123</v>
      </c>
      <c r="F81" t="s">
        <v>356</v>
      </c>
      <c r="G81" t="s">
        <v>336</v>
      </c>
      <c r="H81" t="s">
        <v>399</v>
      </c>
      <c r="I81" t="s">
        <v>206</v>
      </c>
      <c r="J81"/>
      <c r="K81" s="77">
        <v>4.62</v>
      </c>
      <c r="L81" t="s">
        <v>102</v>
      </c>
      <c r="M81" s="78">
        <v>8.3999999999999995E-3</v>
      </c>
      <c r="N81" s="78">
        <v>3.3799999999999997E-2</v>
      </c>
      <c r="O81" s="77">
        <v>2.13</v>
      </c>
      <c r="P81" s="77">
        <v>4796011</v>
      </c>
      <c r="Q81" s="77">
        <v>0</v>
      </c>
      <c r="R81" s="77">
        <v>102.1550343</v>
      </c>
      <c r="S81" s="78">
        <v>2.9999999999999997E-4</v>
      </c>
      <c r="T81" s="78">
        <v>8.0000000000000004E-4</v>
      </c>
      <c r="U81" s="78">
        <v>2.9999999999999997E-4</v>
      </c>
    </row>
    <row r="82" spans="2:21">
      <c r="B82" t="s">
        <v>497</v>
      </c>
      <c r="C82" t="s">
        <v>498</v>
      </c>
      <c r="D82" t="s">
        <v>100</v>
      </c>
      <c r="E82" t="s">
        <v>123</v>
      </c>
      <c r="F82" t="s">
        <v>356</v>
      </c>
      <c r="G82" t="s">
        <v>336</v>
      </c>
      <c r="H82" t="s">
        <v>399</v>
      </c>
      <c r="I82" t="s">
        <v>206</v>
      </c>
      <c r="J82"/>
      <c r="K82" s="77">
        <v>4.99</v>
      </c>
      <c r="L82" t="s">
        <v>102</v>
      </c>
      <c r="M82" s="78">
        <v>3.09E-2</v>
      </c>
      <c r="N82" s="78">
        <v>3.3399999999999999E-2</v>
      </c>
      <c r="O82" s="77">
        <v>5.08</v>
      </c>
      <c r="P82" s="77">
        <v>5154899</v>
      </c>
      <c r="Q82" s="77">
        <v>0</v>
      </c>
      <c r="R82" s="77">
        <v>261.86886920000001</v>
      </c>
      <c r="S82" s="78">
        <v>2.9999999999999997E-4</v>
      </c>
      <c r="T82" s="78">
        <v>2E-3</v>
      </c>
      <c r="U82" s="78">
        <v>8.9999999999999998E-4</v>
      </c>
    </row>
    <row r="83" spans="2:21">
      <c r="B83" t="s">
        <v>499</v>
      </c>
      <c r="C83" t="s">
        <v>500</v>
      </c>
      <c r="D83" t="s">
        <v>100</v>
      </c>
      <c r="E83" t="s">
        <v>123</v>
      </c>
      <c r="F83" t="s">
        <v>501</v>
      </c>
      <c r="G83" t="s">
        <v>127</v>
      </c>
      <c r="H83" t="s">
        <v>399</v>
      </c>
      <c r="I83" t="s">
        <v>206</v>
      </c>
      <c r="J83"/>
      <c r="K83" s="77">
        <v>1.57</v>
      </c>
      <c r="L83" t="s">
        <v>102</v>
      </c>
      <c r="M83" s="78">
        <v>1.7999999999999999E-2</v>
      </c>
      <c r="N83" s="78">
        <v>2.87E-2</v>
      </c>
      <c r="O83" s="77">
        <v>413283.6</v>
      </c>
      <c r="P83" s="77">
        <v>109.27</v>
      </c>
      <c r="Q83" s="77">
        <v>0</v>
      </c>
      <c r="R83" s="77">
        <v>451.59498972</v>
      </c>
      <c r="S83" s="78">
        <v>4.0000000000000002E-4</v>
      </c>
      <c r="T83" s="78">
        <v>3.5000000000000001E-3</v>
      </c>
      <c r="U83" s="78">
        <v>1.5E-3</v>
      </c>
    </row>
    <row r="84" spans="2:21">
      <c r="B84" t="s">
        <v>502</v>
      </c>
      <c r="C84" t="s">
        <v>503</v>
      </c>
      <c r="D84" t="s">
        <v>100</v>
      </c>
      <c r="E84" t="s">
        <v>123</v>
      </c>
      <c r="F84" t="s">
        <v>501</v>
      </c>
      <c r="G84" t="s">
        <v>127</v>
      </c>
      <c r="H84" t="s">
        <v>399</v>
      </c>
      <c r="I84" t="s">
        <v>206</v>
      </c>
      <c r="J84"/>
      <c r="K84" s="77">
        <v>4.0599999999999996</v>
      </c>
      <c r="L84" t="s">
        <v>102</v>
      </c>
      <c r="M84" s="78">
        <v>2.1999999999999999E-2</v>
      </c>
      <c r="N84" s="78">
        <v>2.8899999999999999E-2</v>
      </c>
      <c r="O84" s="77">
        <v>262448.69</v>
      </c>
      <c r="P84" s="77">
        <v>99.54</v>
      </c>
      <c r="Q84" s="77">
        <v>0</v>
      </c>
      <c r="R84" s="77">
        <v>261.241426026</v>
      </c>
      <c r="S84" s="78">
        <v>8.9999999999999998E-4</v>
      </c>
      <c r="T84" s="78">
        <v>2E-3</v>
      </c>
      <c r="U84" s="78">
        <v>8.9999999999999998E-4</v>
      </c>
    </row>
    <row r="85" spans="2:21">
      <c r="B85" t="s">
        <v>504</v>
      </c>
      <c r="C85" t="s">
        <v>505</v>
      </c>
      <c r="D85" t="s">
        <v>100</v>
      </c>
      <c r="E85" t="s">
        <v>123</v>
      </c>
      <c r="F85" t="s">
        <v>398</v>
      </c>
      <c r="G85" t="s">
        <v>353</v>
      </c>
      <c r="H85" t="s">
        <v>506</v>
      </c>
      <c r="I85" t="s">
        <v>206</v>
      </c>
      <c r="J85"/>
      <c r="K85" s="77">
        <v>2.19</v>
      </c>
      <c r="L85" t="s">
        <v>102</v>
      </c>
      <c r="M85" s="78">
        <v>1.95E-2</v>
      </c>
      <c r="N85" s="78">
        <v>2.93E-2</v>
      </c>
      <c r="O85" s="77">
        <v>346748.85</v>
      </c>
      <c r="P85" s="77">
        <v>109.19</v>
      </c>
      <c r="Q85" s="77">
        <v>0</v>
      </c>
      <c r="R85" s="77">
        <v>378.61506931500003</v>
      </c>
      <c r="S85" s="78">
        <v>5.9999999999999995E-4</v>
      </c>
      <c r="T85" s="78">
        <v>3.0000000000000001E-3</v>
      </c>
      <c r="U85" s="78">
        <v>1.2999999999999999E-3</v>
      </c>
    </row>
    <row r="86" spans="2:21">
      <c r="B86" t="s">
        <v>507</v>
      </c>
      <c r="C86" t="s">
        <v>508</v>
      </c>
      <c r="D86" t="s">
        <v>100</v>
      </c>
      <c r="E86" t="s">
        <v>123</v>
      </c>
      <c r="F86" t="s">
        <v>398</v>
      </c>
      <c r="G86" t="s">
        <v>353</v>
      </c>
      <c r="H86" t="s">
        <v>506</v>
      </c>
      <c r="I86" t="s">
        <v>206</v>
      </c>
      <c r="J86"/>
      <c r="K86" s="77">
        <v>1.34</v>
      </c>
      <c r="L86" t="s">
        <v>102</v>
      </c>
      <c r="M86" s="78">
        <v>2.5000000000000001E-2</v>
      </c>
      <c r="N86" s="78">
        <v>2.75E-2</v>
      </c>
      <c r="O86" s="77">
        <v>0.02</v>
      </c>
      <c r="P86" s="77">
        <v>110.7</v>
      </c>
      <c r="Q86" s="77">
        <v>0</v>
      </c>
      <c r="R86" s="77">
        <v>2.2140000000000001E-5</v>
      </c>
      <c r="S86" s="78">
        <v>0</v>
      </c>
      <c r="T86" s="78">
        <v>0</v>
      </c>
      <c r="U86" s="78">
        <v>0</v>
      </c>
    </row>
    <row r="87" spans="2:21">
      <c r="B87" t="s">
        <v>509</v>
      </c>
      <c r="C87" t="s">
        <v>510</v>
      </c>
      <c r="D87" t="s">
        <v>100</v>
      </c>
      <c r="E87" t="s">
        <v>123</v>
      </c>
      <c r="F87" t="s">
        <v>398</v>
      </c>
      <c r="G87" t="s">
        <v>353</v>
      </c>
      <c r="H87" t="s">
        <v>511</v>
      </c>
      <c r="I87" t="s">
        <v>150</v>
      </c>
      <c r="J87"/>
      <c r="K87" s="77">
        <v>5.37</v>
      </c>
      <c r="L87" t="s">
        <v>102</v>
      </c>
      <c r="M87" s="78">
        <v>1.17E-2</v>
      </c>
      <c r="N87" s="78">
        <v>3.6700000000000003E-2</v>
      </c>
      <c r="O87" s="77">
        <v>92061.89</v>
      </c>
      <c r="P87" s="77">
        <v>96.7</v>
      </c>
      <c r="Q87" s="77">
        <v>0</v>
      </c>
      <c r="R87" s="77">
        <v>89.023847630000006</v>
      </c>
      <c r="S87" s="78">
        <v>1E-4</v>
      </c>
      <c r="T87" s="78">
        <v>6.9999999999999999E-4</v>
      </c>
      <c r="U87" s="78">
        <v>2.9999999999999997E-4</v>
      </c>
    </row>
    <row r="88" spans="2:21">
      <c r="B88" t="s">
        <v>512</v>
      </c>
      <c r="C88" t="s">
        <v>513</v>
      </c>
      <c r="D88" t="s">
        <v>100</v>
      </c>
      <c r="E88" t="s">
        <v>123</v>
      </c>
      <c r="F88" t="s">
        <v>398</v>
      </c>
      <c r="G88" t="s">
        <v>353</v>
      </c>
      <c r="H88" t="s">
        <v>511</v>
      </c>
      <c r="I88" t="s">
        <v>150</v>
      </c>
      <c r="J88"/>
      <c r="K88" s="77">
        <v>5.38</v>
      </c>
      <c r="L88" t="s">
        <v>102</v>
      </c>
      <c r="M88" s="78">
        <v>1.3299999999999999E-2</v>
      </c>
      <c r="N88" s="78">
        <v>3.6900000000000002E-2</v>
      </c>
      <c r="O88" s="77">
        <v>1319940.45</v>
      </c>
      <c r="P88" s="77">
        <v>97.7</v>
      </c>
      <c r="Q88" s="77">
        <v>0</v>
      </c>
      <c r="R88" s="77">
        <v>1289.5818196499999</v>
      </c>
      <c r="S88" s="78">
        <v>1.1000000000000001E-3</v>
      </c>
      <c r="T88" s="78">
        <v>1.01E-2</v>
      </c>
      <c r="U88" s="78">
        <v>4.3E-3</v>
      </c>
    </row>
    <row r="89" spans="2:21">
      <c r="B89" t="s">
        <v>514</v>
      </c>
      <c r="C89" t="s">
        <v>515</v>
      </c>
      <c r="D89" t="s">
        <v>100</v>
      </c>
      <c r="E89" t="s">
        <v>123</v>
      </c>
      <c r="F89" t="s">
        <v>398</v>
      </c>
      <c r="G89" t="s">
        <v>353</v>
      </c>
      <c r="H89" t="s">
        <v>506</v>
      </c>
      <c r="I89" t="s">
        <v>206</v>
      </c>
      <c r="J89"/>
      <c r="K89" s="77">
        <v>6.02</v>
      </c>
      <c r="L89" t="s">
        <v>102</v>
      </c>
      <c r="M89" s="78">
        <v>1.8700000000000001E-2</v>
      </c>
      <c r="N89" s="78">
        <v>3.7499999999999999E-2</v>
      </c>
      <c r="O89" s="77">
        <v>765512.89</v>
      </c>
      <c r="P89" s="77">
        <v>95.12</v>
      </c>
      <c r="Q89" s="77">
        <v>0</v>
      </c>
      <c r="R89" s="77">
        <v>728.15586096799996</v>
      </c>
      <c r="S89" s="78">
        <v>1.4E-3</v>
      </c>
      <c r="T89" s="78">
        <v>5.7000000000000002E-3</v>
      </c>
      <c r="U89" s="78">
        <v>2.3999999999999998E-3</v>
      </c>
    </row>
    <row r="90" spans="2:21">
      <c r="B90" t="s">
        <v>516</v>
      </c>
      <c r="C90" t="s">
        <v>517</v>
      </c>
      <c r="D90" t="s">
        <v>100</v>
      </c>
      <c r="E90" t="s">
        <v>123</v>
      </c>
      <c r="F90" t="s">
        <v>398</v>
      </c>
      <c r="G90" t="s">
        <v>353</v>
      </c>
      <c r="H90" t="s">
        <v>506</v>
      </c>
      <c r="I90" t="s">
        <v>206</v>
      </c>
      <c r="J90"/>
      <c r="K90" s="77">
        <v>3.7</v>
      </c>
      <c r="L90" t="s">
        <v>102</v>
      </c>
      <c r="M90" s="78">
        <v>3.3500000000000002E-2</v>
      </c>
      <c r="N90" s="78">
        <v>3.1E-2</v>
      </c>
      <c r="O90" s="77">
        <v>316887.53000000003</v>
      </c>
      <c r="P90" s="77">
        <v>112.51</v>
      </c>
      <c r="Q90" s="77">
        <v>0</v>
      </c>
      <c r="R90" s="77">
        <v>356.53016000299999</v>
      </c>
      <c r="S90" s="78">
        <v>8.0000000000000004E-4</v>
      </c>
      <c r="T90" s="78">
        <v>2.8E-3</v>
      </c>
      <c r="U90" s="78">
        <v>1.1999999999999999E-3</v>
      </c>
    </row>
    <row r="91" spans="2:21">
      <c r="B91" t="s">
        <v>518</v>
      </c>
      <c r="C91" t="s">
        <v>519</v>
      </c>
      <c r="D91" t="s">
        <v>100</v>
      </c>
      <c r="E91" t="s">
        <v>123</v>
      </c>
      <c r="F91" t="s">
        <v>520</v>
      </c>
      <c r="G91" t="s">
        <v>353</v>
      </c>
      <c r="H91" t="s">
        <v>506</v>
      </c>
      <c r="I91" t="s">
        <v>206</v>
      </c>
      <c r="J91"/>
      <c r="K91" s="77">
        <v>2.48</v>
      </c>
      <c r="L91" t="s">
        <v>102</v>
      </c>
      <c r="M91" s="78">
        <v>1.4E-2</v>
      </c>
      <c r="N91" s="78">
        <v>2.9600000000000001E-2</v>
      </c>
      <c r="O91" s="77">
        <v>390288.25</v>
      </c>
      <c r="P91" s="77">
        <v>107.24</v>
      </c>
      <c r="Q91" s="77">
        <v>0</v>
      </c>
      <c r="R91" s="77">
        <v>418.54511930000001</v>
      </c>
      <c r="S91" s="78">
        <v>4.0000000000000002E-4</v>
      </c>
      <c r="T91" s="78">
        <v>3.3E-3</v>
      </c>
      <c r="U91" s="78">
        <v>1.4E-3</v>
      </c>
    </row>
    <row r="92" spans="2:21">
      <c r="B92" t="s">
        <v>521</v>
      </c>
      <c r="C92" t="s">
        <v>522</v>
      </c>
      <c r="D92" t="s">
        <v>100</v>
      </c>
      <c r="E92" t="s">
        <v>123</v>
      </c>
      <c r="F92" t="s">
        <v>443</v>
      </c>
      <c r="G92" t="s">
        <v>353</v>
      </c>
      <c r="H92" t="s">
        <v>506</v>
      </c>
      <c r="I92" t="s">
        <v>206</v>
      </c>
      <c r="J92"/>
      <c r="K92" s="77">
        <v>2.4300000000000002</v>
      </c>
      <c r="L92" t="s">
        <v>102</v>
      </c>
      <c r="M92" s="78">
        <v>2.1499999999999998E-2</v>
      </c>
      <c r="N92" s="78">
        <v>2.9499999999999998E-2</v>
      </c>
      <c r="O92" s="77">
        <v>1405279.86</v>
      </c>
      <c r="P92" s="77">
        <v>110.12</v>
      </c>
      <c r="Q92" s="77">
        <v>0</v>
      </c>
      <c r="R92" s="77">
        <v>1547.4941818320001</v>
      </c>
      <c r="S92" s="78">
        <v>6.9999999999999999E-4</v>
      </c>
      <c r="T92" s="78">
        <v>1.21E-2</v>
      </c>
      <c r="U92" s="78">
        <v>5.1999999999999998E-3</v>
      </c>
    </row>
    <row r="93" spans="2:21">
      <c r="B93" t="s">
        <v>523</v>
      </c>
      <c r="C93" t="s">
        <v>524</v>
      </c>
      <c r="D93" t="s">
        <v>100</v>
      </c>
      <c r="E93" t="s">
        <v>123</v>
      </c>
      <c r="F93" t="s">
        <v>443</v>
      </c>
      <c r="G93" t="s">
        <v>353</v>
      </c>
      <c r="H93" t="s">
        <v>506</v>
      </c>
      <c r="I93" t="s">
        <v>206</v>
      </c>
      <c r="J93"/>
      <c r="K93" s="77">
        <v>7.46</v>
      </c>
      <c r="L93" t="s">
        <v>102</v>
      </c>
      <c r="M93" s="78">
        <v>1.15E-2</v>
      </c>
      <c r="N93" s="78">
        <v>3.5200000000000002E-2</v>
      </c>
      <c r="O93" s="77">
        <v>722139.68</v>
      </c>
      <c r="P93" s="77">
        <v>92.66</v>
      </c>
      <c r="Q93" s="77">
        <v>4.5819799999999997</v>
      </c>
      <c r="R93" s="77">
        <v>673.71660748800002</v>
      </c>
      <c r="S93" s="78">
        <v>1.6000000000000001E-3</v>
      </c>
      <c r="T93" s="78">
        <v>5.3E-3</v>
      </c>
      <c r="U93" s="78">
        <v>2.2000000000000001E-3</v>
      </c>
    </row>
    <row r="94" spans="2:21">
      <c r="B94" t="s">
        <v>525</v>
      </c>
      <c r="C94" t="s">
        <v>526</v>
      </c>
      <c r="D94" t="s">
        <v>100</v>
      </c>
      <c r="E94" t="s">
        <v>123</v>
      </c>
      <c r="F94" t="s">
        <v>527</v>
      </c>
      <c r="G94" t="s">
        <v>528</v>
      </c>
      <c r="H94" t="s">
        <v>506</v>
      </c>
      <c r="I94" t="s">
        <v>206</v>
      </c>
      <c r="J94"/>
      <c r="K94" s="77">
        <v>5.92</v>
      </c>
      <c r="L94" t="s">
        <v>102</v>
      </c>
      <c r="M94" s="78">
        <v>5.1499999999999997E-2</v>
      </c>
      <c r="N94" s="78">
        <v>2.92E-2</v>
      </c>
      <c r="O94" s="77">
        <v>1643697.68</v>
      </c>
      <c r="P94" s="77">
        <v>151.80000000000001</v>
      </c>
      <c r="Q94" s="77">
        <v>0</v>
      </c>
      <c r="R94" s="77">
        <v>2495.13307824</v>
      </c>
      <c r="S94" s="78">
        <v>5.0000000000000001E-4</v>
      </c>
      <c r="T94" s="78">
        <v>1.95E-2</v>
      </c>
      <c r="U94" s="78">
        <v>8.3000000000000001E-3</v>
      </c>
    </row>
    <row r="95" spans="2:21">
      <c r="B95" t="s">
        <v>529</v>
      </c>
      <c r="C95" t="s">
        <v>530</v>
      </c>
      <c r="D95" t="s">
        <v>100</v>
      </c>
      <c r="E95" t="s">
        <v>123</v>
      </c>
      <c r="F95" t="s">
        <v>531</v>
      </c>
      <c r="G95" t="s">
        <v>132</v>
      </c>
      <c r="H95" t="s">
        <v>506</v>
      </c>
      <c r="I95" t="s">
        <v>206</v>
      </c>
      <c r="J95"/>
      <c r="K95" s="77">
        <v>1.4</v>
      </c>
      <c r="L95" t="s">
        <v>102</v>
      </c>
      <c r="M95" s="78">
        <v>2.1999999999999999E-2</v>
      </c>
      <c r="N95" s="78">
        <v>2.4400000000000002E-2</v>
      </c>
      <c r="O95" s="77">
        <v>308804.44</v>
      </c>
      <c r="P95" s="77">
        <v>110.51</v>
      </c>
      <c r="Q95" s="77">
        <v>0</v>
      </c>
      <c r="R95" s="77">
        <v>341.25978664399997</v>
      </c>
      <c r="S95" s="78">
        <v>4.0000000000000002E-4</v>
      </c>
      <c r="T95" s="78">
        <v>2.7000000000000001E-3</v>
      </c>
      <c r="U95" s="78">
        <v>1.1000000000000001E-3</v>
      </c>
    </row>
    <row r="96" spans="2:21">
      <c r="B96" t="s">
        <v>532</v>
      </c>
      <c r="C96" t="s">
        <v>533</v>
      </c>
      <c r="D96" t="s">
        <v>100</v>
      </c>
      <c r="E96" t="s">
        <v>123</v>
      </c>
      <c r="F96" t="s">
        <v>531</v>
      </c>
      <c r="G96" t="s">
        <v>132</v>
      </c>
      <c r="H96" t="s">
        <v>506</v>
      </c>
      <c r="I96" t="s">
        <v>206</v>
      </c>
      <c r="J96"/>
      <c r="K96" s="77">
        <v>4.71</v>
      </c>
      <c r="L96" t="s">
        <v>102</v>
      </c>
      <c r="M96" s="78">
        <v>1.7000000000000001E-2</v>
      </c>
      <c r="N96" s="78">
        <v>2.29E-2</v>
      </c>
      <c r="O96" s="77">
        <v>264783.76</v>
      </c>
      <c r="P96" s="77">
        <v>106.05</v>
      </c>
      <c r="Q96" s="77">
        <v>0</v>
      </c>
      <c r="R96" s="77">
        <v>280.80317747999999</v>
      </c>
      <c r="S96" s="78">
        <v>2.0000000000000001E-4</v>
      </c>
      <c r="T96" s="78">
        <v>2.2000000000000001E-3</v>
      </c>
      <c r="U96" s="78">
        <v>8.9999999999999998E-4</v>
      </c>
    </row>
    <row r="97" spans="2:21">
      <c r="B97" t="s">
        <v>534</v>
      </c>
      <c r="C97" t="s">
        <v>535</v>
      </c>
      <c r="D97" t="s">
        <v>100</v>
      </c>
      <c r="E97" t="s">
        <v>123</v>
      </c>
      <c r="F97" t="s">
        <v>531</v>
      </c>
      <c r="G97" t="s">
        <v>132</v>
      </c>
      <c r="H97" t="s">
        <v>506</v>
      </c>
      <c r="I97" t="s">
        <v>206</v>
      </c>
      <c r="J97"/>
      <c r="K97" s="77">
        <v>9.58</v>
      </c>
      <c r="L97" t="s">
        <v>102</v>
      </c>
      <c r="M97" s="78">
        <v>5.7999999999999996E-3</v>
      </c>
      <c r="N97" s="78">
        <v>2.5100000000000001E-2</v>
      </c>
      <c r="O97" s="77">
        <v>130801.32</v>
      </c>
      <c r="P97" s="77">
        <v>89.93</v>
      </c>
      <c r="Q97" s="77">
        <v>0</v>
      </c>
      <c r="R97" s="77">
        <v>117.62962707600001</v>
      </c>
      <c r="S97" s="78">
        <v>2.9999999999999997E-4</v>
      </c>
      <c r="T97" s="78">
        <v>8.9999999999999998E-4</v>
      </c>
      <c r="U97" s="78">
        <v>4.0000000000000002E-4</v>
      </c>
    </row>
    <row r="98" spans="2:21">
      <c r="B98" t="s">
        <v>536</v>
      </c>
      <c r="C98" t="s">
        <v>537</v>
      </c>
      <c r="D98" t="s">
        <v>100</v>
      </c>
      <c r="E98" t="s">
        <v>123</v>
      </c>
      <c r="F98" t="s">
        <v>538</v>
      </c>
      <c r="G98" t="s">
        <v>336</v>
      </c>
      <c r="H98" t="s">
        <v>506</v>
      </c>
      <c r="I98" t="s">
        <v>206</v>
      </c>
      <c r="J98"/>
      <c r="K98" s="77">
        <v>1.01</v>
      </c>
      <c r="L98" t="s">
        <v>102</v>
      </c>
      <c r="M98" s="78">
        <v>2.1999999999999999E-2</v>
      </c>
      <c r="N98" s="78">
        <v>2.6499999999999999E-2</v>
      </c>
      <c r="O98" s="77">
        <v>1.24</v>
      </c>
      <c r="P98" s="77">
        <v>5614899</v>
      </c>
      <c r="Q98" s="77">
        <v>0</v>
      </c>
      <c r="R98" s="77">
        <v>69.624747600000006</v>
      </c>
      <c r="S98" s="78">
        <v>2.0000000000000001E-4</v>
      </c>
      <c r="T98" s="78">
        <v>5.0000000000000001E-4</v>
      </c>
      <c r="U98" s="78">
        <v>2.0000000000000001E-4</v>
      </c>
    </row>
    <row r="99" spans="2:21">
      <c r="B99" t="s">
        <v>539</v>
      </c>
      <c r="C99" t="s">
        <v>540</v>
      </c>
      <c r="D99" t="s">
        <v>100</v>
      </c>
      <c r="E99" t="s">
        <v>123</v>
      </c>
      <c r="F99" t="s">
        <v>538</v>
      </c>
      <c r="G99" t="s">
        <v>336</v>
      </c>
      <c r="H99" t="s">
        <v>506</v>
      </c>
      <c r="I99" t="s">
        <v>206</v>
      </c>
      <c r="J99"/>
      <c r="K99" s="77">
        <v>4.6399999999999997</v>
      </c>
      <c r="L99" t="s">
        <v>102</v>
      </c>
      <c r="M99" s="78">
        <v>1.09E-2</v>
      </c>
      <c r="N99" s="78">
        <v>3.4599999999999999E-2</v>
      </c>
      <c r="O99" s="77">
        <v>6.68</v>
      </c>
      <c r="P99" s="77">
        <v>4800000</v>
      </c>
      <c r="Q99" s="77">
        <v>0</v>
      </c>
      <c r="R99" s="77">
        <v>320.64</v>
      </c>
      <c r="S99" s="78">
        <v>4.0000000000000002E-4</v>
      </c>
      <c r="T99" s="78">
        <v>2.5000000000000001E-3</v>
      </c>
      <c r="U99" s="78">
        <v>1.1000000000000001E-3</v>
      </c>
    </row>
    <row r="100" spans="2:21">
      <c r="B100" t="s">
        <v>541</v>
      </c>
      <c r="C100" t="s">
        <v>542</v>
      </c>
      <c r="D100" t="s">
        <v>100</v>
      </c>
      <c r="E100" t="s">
        <v>123</v>
      </c>
      <c r="F100" t="s">
        <v>538</v>
      </c>
      <c r="G100" t="s">
        <v>336</v>
      </c>
      <c r="H100" t="s">
        <v>506</v>
      </c>
      <c r="I100" t="s">
        <v>206</v>
      </c>
      <c r="J100"/>
      <c r="K100" s="77">
        <v>5.28</v>
      </c>
      <c r="L100" t="s">
        <v>102</v>
      </c>
      <c r="M100" s="78">
        <v>2.9899999999999999E-2</v>
      </c>
      <c r="N100" s="78">
        <v>3.5499999999999997E-2</v>
      </c>
      <c r="O100" s="77">
        <v>5.48</v>
      </c>
      <c r="P100" s="77">
        <v>5048968</v>
      </c>
      <c r="Q100" s="77">
        <v>0</v>
      </c>
      <c r="R100" s="77">
        <v>276.68344639999998</v>
      </c>
      <c r="S100" s="78">
        <v>2.9999999999999997E-4</v>
      </c>
      <c r="T100" s="78">
        <v>2.2000000000000001E-3</v>
      </c>
      <c r="U100" s="78">
        <v>8.9999999999999998E-4</v>
      </c>
    </row>
    <row r="101" spans="2:21">
      <c r="B101" t="s">
        <v>543</v>
      </c>
      <c r="C101" t="s">
        <v>544</v>
      </c>
      <c r="D101" t="s">
        <v>100</v>
      </c>
      <c r="E101" t="s">
        <v>123</v>
      </c>
      <c r="F101" t="s">
        <v>538</v>
      </c>
      <c r="G101" t="s">
        <v>336</v>
      </c>
      <c r="H101" t="s">
        <v>506</v>
      </c>
      <c r="I101" t="s">
        <v>206</v>
      </c>
      <c r="J101"/>
      <c r="K101" s="77">
        <v>2.92</v>
      </c>
      <c r="L101" t="s">
        <v>102</v>
      </c>
      <c r="M101" s="78">
        <v>2.3199999999999998E-2</v>
      </c>
      <c r="N101" s="78">
        <v>3.15E-2</v>
      </c>
      <c r="O101" s="77">
        <v>0.79</v>
      </c>
      <c r="P101" s="77">
        <v>5402041</v>
      </c>
      <c r="Q101" s="77">
        <v>0</v>
      </c>
      <c r="R101" s="77">
        <v>42.6761239</v>
      </c>
      <c r="S101" s="78">
        <v>1E-4</v>
      </c>
      <c r="T101" s="78">
        <v>2.9999999999999997E-4</v>
      </c>
      <c r="U101" s="78">
        <v>1E-4</v>
      </c>
    </row>
    <row r="102" spans="2:21">
      <c r="B102" t="s">
        <v>545</v>
      </c>
      <c r="C102" t="s">
        <v>546</v>
      </c>
      <c r="D102" t="s">
        <v>100</v>
      </c>
      <c r="E102" t="s">
        <v>123</v>
      </c>
      <c r="F102" t="s">
        <v>547</v>
      </c>
      <c r="G102" t="s">
        <v>336</v>
      </c>
      <c r="H102" t="s">
        <v>506</v>
      </c>
      <c r="I102" t="s">
        <v>206</v>
      </c>
      <c r="J102"/>
      <c r="K102" s="77">
        <v>2.93</v>
      </c>
      <c r="L102" t="s">
        <v>102</v>
      </c>
      <c r="M102" s="78">
        <v>2.4199999999999999E-2</v>
      </c>
      <c r="N102" s="78">
        <v>3.27E-2</v>
      </c>
      <c r="O102" s="77">
        <v>7.77</v>
      </c>
      <c r="P102" s="77">
        <v>5395500</v>
      </c>
      <c r="Q102" s="77">
        <v>10.39142</v>
      </c>
      <c r="R102" s="77">
        <v>429.62177000000003</v>
      </c>
      <c r="S102" s="78">
        <v>2.9999999999999997E-4</v>
      </c>
      <c r="T102" s="78">
        <v>3.3999999999999998E-3</v>
      </c>
      <c r="U102" s="78">
        <v>1.4E-3</v>
      </c>
    </row>
    <row r="103" spans="2:21">
      <c r="B103" t="s">
        <v>548</v>
      </c>
      <c r="C103" t="s">
        <v>549</v>
      </c>
      <c r="D103" t="s">
        <v>100</v>
      </c>
      <c r="E103" t="s">
        <v>123</v>
      </c>
      <c r="F103" t="s">
        <v>547</v>
      </c>
      <c r="G103" t="s">
        <v>336</v>
      </c>
      <c r="H103" t="s">
        <v>506</v>
      </c>
      <c r="I103" t="s">
        <v>206</v>
      </c>
      <c r="J103"/>
      <c r="K103" s="77">
        <v>2.29</v>
      </c>
      <c r="L103" t="s">
        <v>102</v>
      </c>
      <c r="M103" s="78">
        <v>1.46E-2</v>
      </c>
      <c r="N103" s="78">
        <v>3.0200000000000001E-2</v>
      </c>
      <c r="O103" s="77">
        <v>8.08</v>
      </c>
      <c r="P103" s="77">
        <v>5353345</v>
      </c>
      <c r="Q103" s="77">
        <v>0</v>
      </c>
      <c r="R103" s="77">
        <v>432.550276</v>
      </c>
      <c r="S103" s="78">
        <v>2.9999999999999997E-4</v>
      </c>
      <c r="T103" s="78">
        <v>3.3999999999999998E-3</v>
      </c>
      <c r="U103" s="78">
        <v>1.4E-3</v>
      </c>
    </row>
    <row r="104" spans="2:21">
      <c r="B104" t="s">
        <v>550</v>
      </c>
      <c r="C104" t="s">
        <v>551</v>
      </c>
      <c r="D104" t="s">
        <v>100</v>
      </c>
      <c r="E104" t="s">
        <v>123</v>
      </c>
      <c r="F104" t="s">
        <v>547</v>
      </c>
      <c r="G104" t="s">
        <v>336</v>
      </c>
      <c r="H104" t="s">
        <v>506</v>
      </c>
      <c r="I104" t="s">
        <v>206</v>
      </c>
      <c r="J104"/>
      <c r="K104" s="77">
        <v>4.32</v>
      </c>
      <c r="L104" t="s">
        <v>102</v>
      </c>
      <c r="M104" s="78">
        <v>2E-3</v>
      </c>
      <c r="N104" s="78">
        <v>3.4500000000000003E-2</v>
      </c>
      <c r="O104" s="77">
        <v>4.6399999999999997</v>
      </c>
      <c r="P104" s="77">
        <v>4700163</v>
      </c>
      <c r="Q104" s="77">
        <v>0</v>
      </c>
      <c r="R104" s="77">
        <v>218.08756320000001</v>
      </c>
      <c r="S104" s="78">
        <v>4.0000000000000002E-4</v>
      </c>
      <c r="T104" s="78">
        <v>1.6999999999999999E-3</v>
      </c>
      <c r="U104" s="78">
        <v>6.9999999999999999E-4</v>
      </c>
    </row>
    <row r="105" spans="2:21">
      <c r="B105" t="s">
        <v>552</v>
      </c>
      <c r="C105" t="s">
        <v>553</v>
      </c>
      <c r="D105" t="s">
        <v>100</v>
      </c>
      <c r="E105" t="s">
        <v>123</v>
      </c>
      <c r="F105" t="s">
        <v>547</v>
      </c>
      <c r="G105" t="s">
        <v>336</v>
      </c>
      <c r="H105" t="s">
        <v>506</v>
      </c>
      <c r="I105" t="s">
        <v>206</v>
      </c>
      <c r="J105"/>
      <c r="K105" s="77">
        <v>4.97</v>
      </c>
      <c r="L105" t="s">
        <v>102</v>
      </c>
      <c r="M105" s="78">
        <v>3.1699999999999999E-2</v>
      </c>
      <c r="N105" s="78">
        <v>3.6499999999999998E-2</v>
      </c>
      <c r="O105" s="77">
        <v>6.29</v>
      </c>
      <c r="P105" s="77">
        <v>5103222</v>
      </c>
      <c r="Q105" s="77">
        <v>0</v>
      </c>
      <c r="R105" s="77">
        <v>320.9926638</v>
      </c>
      <c r="S105" s="78">
        <v>4.0000000000000002E-4</v>
      </c>
      <c r="T105" s="78">
        <v>2.5000000000000001E-3</v>
      </c>
      <c r="U105" s="78">
        <v>1.1000000000000001E-3</v>
      </c>
    </row>
    <row r="106" spans="2:21">
      <c r="B106" t="s">
        <v>554</v>
      </c>
      <c r="C106" t="s">
        <v>555</v>
      </c>
      <c r="D106" t="s">
        <v>100</v>
      </c>
      <c r="E106" t="s">
        <v>123</v>
      </c>
      <c r="F106" t="s">
        <v>556</v>
      </c>
      <c r="G106" t="s">
        <v>470</v>
      </c>
      <c r="H106" t="s">
        <v>506</v>
      </c>
      <c r="I106" t="s">
        <v>206</v>
      </c>
      <c r="J106"/>
      <c r="K106" s="77">
        <v>5.53</v>
      </c>
      <c r="L106" t="s">
        <v>102</v>
      </c>
      <c r="M106" s="78">
        <v>4.4000000000000003E-3</v>
      </c>
      <c r="N106" s="78">
        <v>2.58E-2</v>
      </c>
      <c r="O106" s="77">
        <v>319518.44</v>
      </c>
      <c r="P106" s="77">
        <v>98.15</v>
      </c>
      <c r="Q106" s="77">
        <v>0</v>
      </c>
      <c r="R106" s="77">
        <v>313.60734886</v>
      </c>
      <c r="S106" s="78">
        <v>4.0000000000000002E-4</v>
      </c>
      <c r="T106" s="78">
        <v>2.5000000000000001E-3</v>
      </c>
      <c r="U106" s="78">
        <v>1E-3</v>
      </c>
    </row>
    <row r="107" spans="2:21">
      <c r="B107" t="s">
        <v>557</v>
      </c>
      <c r="C107" t="s">
        <v>558</v>
      </c>
      <c r="D107" t="s">
        <v>100</v>
      </c>
      <c r="E107" t="s">
        <v>123</v>
      </c>
      <c r="F107" t="s">
        <v>559</v>
      </c>
      <c r="G107" t="s">
        <v>470</v>
      </c>
      <c r="H107" t="s">
        <v>506</v>
      </c>
      <c r="I107" t="s">
        <v>206</v>
      </c>
      <c r="J107"/>
      <c r="K107" s="77">
        <v>0.91</v>
      </c>
      <c r="L107" t="s">
        <v>102</v>
      </c>
      <c r="M107" s="78">
        <v>3.85E-2</v>
      </c>
      <c r="N107" s="78">
        <v>2.4299999999999999E-2</v>
      </c>
      <c r="O107" s="77">
        <v>209556.61</v>
      </c>
      <c r="P107" s="77">
        <v>115.9</v>
      </c>
      <c r="Q107" s="77">
        <v>0</v>
      </c>
      <c r="R107" s="77">
        <v>242.87611099</v>
      </c>
      <c r="S107" s="78">
        <v>8.0000000000000004E-4</v>
      </c>
      <c r="T107" s="78">
        <v>1.9E-3</v>
      </c>
      <c r="U107" s="78">
        <v>8.0000000000000004E-4</v>
      </c>
    </row>
    <row r="108" spans="2:21">
      <c r="B108" t="s">
        <v>560</v>
      </c>
      <c r="C108" t="s">
        <v>561</v>
      </c>
      <c r="D108" t="s">
        <v>100</v>
      </c>
      <c r="E108" t="s">
        <v>123</v>
      </c>
      <c r="F108" t="s">
        <v>474</v>
      </c>
      <c r="G108" t="s">
        <v>353</v>
      </c>
      <c r="H108" t="s">
        <v>511</v>
      </c>
      <c r="I108" t="s">
        <v>150</v>
      </c>
      <c r="J108"/>
      <c r="K108" s="77">
        <v>4.34</v>
      </c>
      <c r="L108" t="s">
        <v>102</v>
      </c>
      <c r="M108" s="78">
        <v>2.4E-2</v>
      </c>
      <c r="N108" s="78">
        <v>2.81E-2</v>
      </c>
      <c r="O108" s="77">
        <v>611189.24</v>
      </c>
      <c r="P108" s="77">
        <v>110.68</v>
      </c>
      <c r="Q108" s="77">
        <v>0</v>
      </c>
      <c r="R108" s="77">
        <v>676.46425083199995</v>
      </c>
      <c r="S108" s="78">
        <v>5.9999999999999995E-4</v>
      </c>
      <c r="T108" s="78">
        <v>5.3E-3</v>
      </c>
      <c r="U108" s="78">
        <v>2.3E-3</v>
      </c>
    </row>
    <row r="109" spans="2:21">
      <c r="B109" t="s">
        <v>562</v>
      </c>
      <c r="C109" t="s">
        <v>563</v>
      </c>
      <c r="D109" t="s">
        <v>100</v>
      </c>
      <c r="E109" t="s">
        <v>123</v>
      </c>
      <c r="F109" t="s">
        <v>474</v>
      </c>
      <c r="G109" t="s">
        <v>353</v>
      </c>
      <c r="H109" t="s">
        <v>511</v>
      </c>
      <c r="I109" t="s">
        <v>150</v>
      </c>
      <c r="J109"/>
      <c r="K109" s="77">
        <v>0.5</v>
      </c>
      <c r="L109" t="s">
        <v>102</v>
      </c>
      <c r="M109" s="78">
        <v>3.4799999999999998E-2</v>
      </c>
      <c r="N109" s="78">
        <v>3.2800000000000003E-2</v>
      </c>
      <c r="O109" s="77">
        <v>3820.94</v>
      </c>
      <c r="P109" s="77">
        <v>110.02</v>
      </c>
      <c r="Q109" s="77">
        <v>7.3069999999999996E-2</v>
      </c>
      <c r="R109" s="77">
        <v>4.2768681879999999</v>
      </c>
      <c r="S109" s="78">
        <v>0</v>
      </c>
      <c r="T109" s="78">
        <v>0</v>
      </c>
      <c r="U109" s="78">
        <v>0</v>
      </c>
    </row>
    <row r="110" spans="2:21">
      <c r="B110" t="s">
        <v>564</v>
      </c>
      <c r="C110" t="s">
        <v>565</v>
      </c>
      <c r="D110" t="s">
        <v>100</v>
      </c>
      <c r="E110" t="s">
        <v>123</v>
      </c>
      <c r="F110" t="s">
        <v>474</v>
      </c>
      <c r="G110" t="s">
        <v>353</v>
      </c>
      <c r="H110" t="s">
        <v>511</v>
      </c>
      <c r="I110" t="s">
        <v>150</v>
      </c>
      <c r="J110"/>
      <c r="K110" s="77">
        <v>6.52</v>
      </c>
      <c r="L110" t="s">
        <v>102</v>
      </c>
      <c r="M110" s="78">
        <v>1.4999999999999999E-2</v>
      </c>
      <c r="N110" s="78">
        <v>0.03</v>
      </c>
      <c r="O110" s="77">
        <v>392747.37</v>
      </c>
      <c r="P110" s="77">
        <v>97.16</v>
      </c>
      <c r="Q110" s="77">
        <v>0</v>
      </c>
      <c r="R110" s="77">
        <v>381.59334469200002</v>
      </c>
      <c r="S110" s="78">
        <v>1.5E-3</v>
      </c>
      <c r="T110" s="78">
        <v>3.0000000000000001E-3</v>
      </c>
      <c r="U110" s="78">
        <v>1.2999999999999999E-3</v>
      </c>
    </row>
    <row r="111" spans="2:21">
      <c r="B111" t="s">
        <v>566</v>
      </c>
      <c r="C111" t="s">
        <v>567</v>
      </c>
      <c r="D111" t="s">
        <v>100</v>
      </c>
      <c r="E111" t="s">
        <v>123</v>
      </c>
      <c r="F111" t="s">
        <v>568</v>
      </c>
      <c r="G111" t="s">
        <v>470</v>
      </c>
      <c r="H111" t="s">
        <v>506</v>
      </c>
      <c r="I111" t="s">
        <v>206</v>
      </c>
      <c r="J111"/>
      <c r="K111" s="77">
        <v>4.2300000000000004</v>
      </c>
      <c r="L111" t="s">
        <v>102</v>
      </c>
      <c r="M111" s="78">
        <v>4.7E-2</v>
      </c>
      <c r="N111" s="78">
        <v>4.9799999999999997E-2</v>
      </c>
      <c r="O111" s="77">
        <v>319569.82</v>
      </c>
      <c r="P111" s="77">
        <v>100.57</v>
      </c>
      <c r="Q111" s="77">
        <v>0</v>
      </c>
      <c r="R111" s="77">
        <v>321.39136797399999</v>
      </c>
      <c r="S111" s="78">
        <v>5.9999999999999995E-4</v>
      </c>
      <c r="T111" s="78">
        <v>2.5000000000000001E-3</v>
      </c>
      <c r="U111" s="78">
        <v>1.1000000000000001E-3</v>
      </c>
    </row>
    <row r="112" spans="2:21">
      <c r="B112" t="s">
        <v>569</v>
      </c>
      <c r="C112" t="s">
        <v>570</v>
      </c>
      <c r="D112" t="s">
        <v>100</v>
      </c>
      <c r="E112" t="s">
        <v>123</v>
      </c>
      <c r="F112" t="s">
        <v>571</v>
      </c>
      <c r="G112" t="s">
        <v>470</v>
      </c>
      <c r="H112" t="s">
        <v>506</v>
      </c>
      <c r="I112" t="s">
        <v>206</v>
      </c>
      <c r="J112"/>
      <c r="K112" s="77">
        <v>2.0299999999999998</v>
      </c>
      <c r="L112" t="s">
        <v>102</v>
      </c>
      <c r="M112" s="78">
        <v>2.4799999999999999E-2</v>
      </c>
      <c r="N112" s="78">
        <v>2.35E-2</v>
      </c>
      <c r="O112" s="77">
        <v>270498.12</v>
      </c>
      <c r="P112" s="77">
        <v>112.11</v>
      </c>
      <c r="Q112" s="77">
        <v>0</v>
      </c>
      <c r="R112" s="77">
        <v>303.25544233199997</v>
      </c>
      <c r="S112" s="78">
        <v>5.9999999999999995E-4</v>
      </c>
      <c r="T112" s="78">
        <v>2.3999999999999998E-3</v>
      </c>
      <c r="U112" s="78">
        <v>1E-3</v>
      </c>
    </row>
    <row r="113" spans="2:21">
      <c r="B113" t="s">
        <v>572</v>
      </c>
      <c r="C113" t="s">
        <v>573</v>
      </c>
      <c r="D113" t="s">
        <v>100</v>
      </c>
      <c r="E113" t="s">
        <v>123</v>
      </c>
      <c r="F113" t="s">
        <v>339</v>
      </c>
      <c r="G113" t="s">
        <v>336</v>
      </c>
      <c r="H113" t="s">
        <v>506</v>
      </c>
      <c r="I113" t="s">
        <v>206</v>
      </c>
      <c r="J113"/>
      <c r="K113" s="77">
        <v>0.31</v>
      </c>
      <c r="L113" t="s">
        <v>102</v>
      </c>
      <c r="M113" s="78">
        <v>1.8200000000000001E-2</v>
      </c>
      <c r="N113" s="78">
        <v>4.1000000000000002E-2</v>
      </c>
      <c r="O113" s="77">
        <v>3.18</v>
      </c>
      <c r="P113" s="77">
        <v>5536999</v>
      </c>
      <c r="Q113" s="77">
        <v>0</v>
      </c>
      <c r="R113" s="77">
        <v>176.0765682</v>
      </c>
      <c r="S113" s="78">
        <v>2.0000000000000001E-4</v>
      </c>
      <c r="T113" s="78">
        <v>1.4E-3</v>
      </c>
      <c r="U113" s="78">
        <v>5.9999999999999995E-4</v>
      </c>
    </row>
    <row r="114" spans="2:21">
      <c r="B114" t="s">
        <v>574</v>
      </c>
      <c r="C114" t="s">
        <v>575</v>
      </c>
      <c r="D114" t="s">
        <v>100</v>
      </c>
      <c r="E114" t="s">
        <v>123</v>
      </c>
      <c r="F114" t="s">
        <v>339</v>
      </c>
      <c r="G114" t="s">
        <v>336</v>
      </c>
      <c r="H114" t="s">
        <v>506</v>
      </c>
      <c r="I114" t="s">
        <v>206</v>
      </c>
      <c r="J114"/>
      <c r="K114" s="77">
        <v>1.47</v>
      </c>
      <c r="L114" t="s">
        <v>102</v>
      </c>
      <c r="M114" s="78">
        <v>1.9E-2</v>
      </c>
      <c r="N114" s="78">
        <v>3.2500000000000001E-2</v>
      </c>
      <c r="O114" s="77">
        <v>8.41</v>
      </c>
      <c r="P114" s="77">
        <v>5388408</v>
      </c>
      <c r="Q114" s="77">
        <v>0</v>
      </c>
      <c r="R114" s="77">
        <v>453.16511279999997</v>
      </c>
      <c r="S114" s="78">
        <v>4.0000000000000002E-4</v>
      </c>
      <c r="T114" s="78">
        <v>3.5000000000000001E-3</v>
      </c>
      <c r="U114" s="78">
        <v>1.5E-3</v>
      </c>
    </row>
    <row r="115" spans="2:21">
      <c r="B115" t="s">
        <v>576</v>
      </c>
      <c r="C115" t="s">
        <v>577</v>
      </c>
      <c r="D115" t="s">
        <v>100</v>
      </c>
      <c r="E115" t="s">
        <v>123</v>
      </c>
      <c r="F115" t="s">
        <v>339</v>
      </c>
      <c r="G115" t="s">
        <v>336</v>
      </c>
      <c r="H115" t="s">
        <v>506</v>
      </c>
      <c r="I115" t="s">
        <v>206</v>
      </c>
      <c r="J115"/>
      <c r="K115" s="77">
        <v>4.63</v>
      </c>
      <c r="L115" t="s">
        <v>102</v>
      </c>
      <c r="M115" s="78">
        <v>3.3099999999999997E-2</v>
      </c>
      <c r="N115" s="78">
        <v>3.5299999999999998E-2</v>
      </c>
      <c r="O115" s="77">
        <v>4.79</v>
      </c>
      <c r="P115" s="77">
        <v>5086667</v>
      </c>
      <c r="Q115" s="77">
        <v>0</v>
      </c>
      <c r="R115" s="77">
        <v>243.65134929999999</v>
      </c>
      <c r="S115" s="78">
        <v>2.9999999999999997E-4</v>
      </c>
      <c r="T115" s="78">
        <v>1.9E-3</v>
      </c>
      <c r="U115" s="78">
        <v>8.0000000000000004E-4</v>
      </c>
    </row>
    <row r="116" spans="2:21">
      <c r="B116" t="s">
        <v>578</v>
      </c>
      <c r="C116" t="s">
        <v>579</v>
      </c>
      <c r="D116" t="s">
        <v>100</v>
      </c>
      <c r="E116" t="s">
        <v>123</v>
      </c>
      <c r="F116" t="s">
        <v>339</v>
      </c>
      <c r="G116" t="s">
        <v>336</v>
      </c>
      <c r="H116" t="s">
        <v>506</v>
      </c>
      <c r="I116" t="s">
        <v>206</v>
      </c>
      <c r="J116"/>
      <c r="K116" s="77">
        <v>2.93</v>
      </c>
      <c r="L116" t="s">
        <v>102</v>
      </c>
      <c r="M116" s="78">
        <v>1.89E-2</v>
      </c>
      <c r="N116" s="78">
        <v>3.3399999999999999E-2</v>
      </c>
      <c r="O116" s="77">
        <v>3.16</v>
      </c>
      <c r="P116" s="77">
        <v>5300000</v>
      </c>
      <c r="Q116" s="77">
        <v>0</v>
      </c>
      <c r="R116" s="77">
        <v>167.48</v>
      </c>
      <c r="S116" s="78">
        <v>4.0000000000000002E-4</v>
      </c>
      <c r="T116" s="78">
        <v>1.2999999999999999E-3</v>
      </c>
      <c r="U116" s="78">
        <v>5.9999999999999995E-4</v>
      </c>
    </row>
    <row r="117" spans="2:21">
      <c r="B117" t="s">
        <v>580</v>
      </c>
      <c r="C117" t="s">
        <v>581</v>
      </c>
      <c r="D117" t="s">
        <v>100</v>
      </c>
      <c r="E117" t="s">
        <v>123</v>
      </c>
      <c r="F117" t="s">
        <v>582</v>
      </c>
      <c r="G117" t="s">
        <v>353</v>
      </c>
      <c r="H117" t="s">
        <v>511</v>
      </c>
      <c r="I117" t="s">
        <v>150</v>
      </c>
      <c r="J117"/>
      <c r="K117" s="77">
        <v>1.03</v>
      </c>
      <c r="L117" t="s">
        <v>102</v>
      </c>
      <c r="M117" s="78">
        <v>2.75E-2</v>
      </c>
      <c r="N117" s="78">
        <v>2.5999999999999999E-2</v>
      </c>
      <c r="O117" s="77">
        <v>59866.02</v>
      </c>
      <c r="P117" s="77">
        <v>111.78</v>
      </c>
      <c r="Q117" s="77">
        <v>0</v>
      </c>
      <c r="R117" s="77">
        <v>66.918237156000004</v>
      </c>
      <c r="S117" s="78">
        <v>2.0000000000000001E-4</v>
      </c>
      <c r="T117" s="78">
        <v>5.0000000000000001E-4</v>
      </c>
      <c r="U117" s="78">
        <v>2.0000000000000001E-4</v>
      </c>
    </row>
    <row r="118" spans="2:21">
      <c r="B118" t="s">
        <v>583</v>
      </c>
      <c r="C118" t="s">
        <v>584</v>
      </c>
      <c r="D118" t="s">
        <v>100</v>
      </c>
      <c r="E118" t="s">
        <v>123</v>
      </c>
      <c r="F118" t="s">
        <v>582</v>
      </c>
      <c r="G118" t="s">
        <v>353</v>
      </c>
      <c r="H118" t="s">
        <v>511</v>
      </c>
      <c r="I118" t="s">
        <v>150</v>
      </c>
      <c r="J118"/>
      <c r="K118" s="77">
        <v>4.09</v>
      </c>
      <c r="L118" t="s">
        <v>102</v>
      </c>
      <c r="M118" s="78">
        <v>1.9599999999999999E-2</v>
      </c>
      <c r="N118" s="78">
        <v>2.8500000000000001E-2</v>
      </c>
      <c r="O118" s="77">
        <v>446708.82</v>
      </c>
      <c r="P118" s="77">
        <v>107.72</v>
      </c>
      <c r="Q118" s="77">
        <v>0</v>
      </c>
      <c r="R118" s="77">
        <v>481.19474090400001</v>
      </c>
      <c r="S118" s="78">
        <v>4.0000000000000002E-4</v>
      </c>
      <c r="T118" s="78">
        <v>3.8E-3</v>
      </c>
      <c r="U118" s="78">
        <v>1.6000000000000001E-3</v>
      </c>
    </row>
    <row r="119" spans="2:21">
      <c r="B119" t="s">
        <v>585</v>
      </c>
      <c r="C119" t="s">
        <v>586</v>
      </c>
      <c r="D119" t="s">
        <v>100</v>
      </c>
      <c r="E119" t="s">
        <v>123</v>
      </c>
      <c r="F119" t="s">
        <v>582</v>
      </c>
      <c r="G119" t="s">
        <v>353</v>
      </c>
      <c r="H119" t="s">
        <v>511</v>
      </c>
      <c r="I119" t="s">
        <v>150</v>
      </c>
      <c r="J119"/>
      <c r="K119" s="77">
        <v>6.29</v>
      </c>
      <c r="L119" t="s">
        <v>102</v>
      </c>
      <c r="M119" s="78">
        <v>1.5800000000000002E-2</v>
      </c>
      <c r="N119" s="78">
        <v>2.98E-2</v>
      </c>
      <c r="O119" s="77">
        <v>1004582.39</v>
      </c>
      <c r="P119" s="77">
        <v>101.77</v>
      </c>
      <c r="Q119" s="77">
        <v>0</v>
      </c>
      <c r="R119" s="77">
        <v>1022.363498303</v>
      </c>
      <c r="S119" s="78">
        <v>8.0000000000000004E-4</v>
      </c>
      <c r="T119" s="78">
        <v>8.0000000000000002E-3</v>
      </c>
      <c r="U119" s="78">
        <v>3.3999999999999998E-3</v>
      </c>
    </row>
    <row r="120" spans="2:21">
      <c r="B120" t="s">
        <v>587</v>
      </c>
      <c r="C120" t="s">
        <v>588</v>
      </c>
      <c r="D120" t="s">
        <v>100</v>
      </c>
      <c r="E120" t="s">
        <v>123</v>
      </c>
      <c r="F120" t="s">
        <v>589</v>
      </c>
      <c r="G120" t="s">
        <v>470</v>
      </c>
      <c r="H120" t="s">
        <v>506</v>
      </c>
      <c r="I120" t="s">
        <v>206</v>
      </c>
      <c r="J120"/>
      <c r="K120" s="77">
        <v>3.23</v>
      </c>
      <c r="L120" t="s">
        <v>102</v>
      </c>
      <c r="M120" s="78">
        <v>2.2499999999999999E-2</v>
      </c>
      <c r="N120" s="78">
        <v>2.1399999999999999E-2</v>
      </c>
      <c r="O120" s="77">
        <v>142141.88</v>
      </c>
      <c r="P120" s="77">
        <v>112.72</v>
      </c>
      <c r="Q120" s="77">
        <v>0</v>
      </c>
      <c r="R120" s="77">
        <v>160.22232713599999</v>
      </c>
      <c r="S120" s="78">
        <v>2.9999999999999997E-4</v>
      </c>
      <c r="T120" s="78">
        <v>1.2999999999999999E-3</v>
      </c>
      <c r="U120" s="78">
        <v>5.0000000000000001E-4</v>
      </c>
    </row>
    <row r="121" spans="2:21">
      <c r="B121" t="s">
        <v>590</v>
      </c>
      <c r="C121" t="s">
        <v>591</v>
      </c>
      <c r="D121" t="s">
        <v>100</v>
      </c>
      <c r="E121" t="s">
        <v>123</v>
      </c>
      <c r="F121" t="s">
        <v>592</v>
      </c>
      <c r="G121" t="s">
        <v>112</v>
      </c>
      <c r="H121" t="s">
        <v>593</v>
      </c>
      <c r="I121" t="s">
        <v>206</v>
      </c>
      <c r="J121"/>
      <c r="K121" s="77">
        <v>4.67</v>
      </c>
      <c r="L121" t="s">
        <v>102</v>
      </c>
      <c r="M121" s="78">
        <v>7.4999999999999997E-3</v>
      </c>
      <c r="N121" s="78">
        <v>4.1099999999999998E-2</v>
      </c>
      <c r="O121" s="77">
        <v>188677.06</v>
      </c>
      <c r="P121" s="77">
        <v>93.2</v>
      </c>
      <c r="Q121" s="77">
        <v>16.298690000000001</v>
      </c>
      <c r="R121" s="77">
        <v>192.14570992</v>
      </c>
      <c r="S121" s="78">
        <v>4.0000000000000002E-4</v>
      </c>
      <c r="T121" s="78">
        <v>1.5E-3</v>
      </c>
      <c r="U121" s="78">
        <v>5.9999999999999995E-4</v>
      </c>
    </row>
    <row r="122" spans="2:21">
      <c r="B122" t="s">
        <v>594</v>
      </c>
      <c r="C122" t="s">
        <v>595</v>
      </c>
      <c r="D122" t="s">
        <v>100</v>
      </c>
      <c r="E122" t="s">
        <v>123</v>
      </c>
      <c r="F122" t="s">
        <v>592</v>
      </c>
      <c r="G122" t="s">
        <v>112</v>
      </c>
      <c r="H122" t="s">
        <v>593</v>
      </c>
      <c r="I122" t="s">
        <v>206</v>
      </c>
      <c r="J122"/>
      <c r="K122" s="77">
        <v>5.32</v>
      </c>
      <c r="L122" t="s">
        <v>102</v>
      </c>
      <c r="M122" s="78">
        <v>7.4999999999999997E-3</v>
      </c>
      <c r="N122" s="78">
        <v>4.3099999999999999E-2</v>
      </c>
      <c r="O122" s="77">
        <v>1042964.38</v>
      </c>
      <c r="P122" s="77">
        <v>88.98</v>
      </c>
      <c r="Q122" s="77">
        <v>0</v>
      </c>
      <c r="R122" s="77">
        <v>928.02970532400002</v>
      </c>
      <c r="S122" s="78">
        <v>1.1999999999999999E-3</v>
      </c>
      <c r="T122" s="78">
        <v>7.3000000000000001E-3</v>
      </c>
      <c r="U122" s="78">
        <v>3.0999999999999999E-3</v>
      </c>
    </row>
    <row r="123" spans="2:21">
      <c r="B123" t="s">
        <v>596</v>
      </c>
      <c r="C123" t="s">
        <v>597</v>
      </c>
      <c r="D123" t="s">
        <v>100</v>
      </c>
      <c r="E123" t="s">
        <v>123</v>
      </c>
      <c r="F123" t="s">
        <v>598</v>
      </c>
      <c r="G123" t="s">
        <v>599</v>
      </c>
      <c r="H123" t="s">
        <v>600</v>
      </c>
      <c r="I123" t="s">
        <v>150</v>
      </c>
      <c r="J123"/>
      <c r="K123" s="77">
        <v>4.4000000000000004</v>
      </c>
      <c r="L123" t="s">
        <v>102</v>
      </c>
      <c r="M123" s="78">
        <v>0.04</v>
      </c>
      <c r="N123" s="78">
        <v>5.6300000000000003E-2</v>
      </c>
      <c r="O123" s="77">
        <v>555773.6</v>
      </c>
      <c r="P123" s="77">
        <v>93.51</v>
      </c>
      <c r="Q123" s="77">
        <v>11.11547</v>
      </c>
      <c r="R123" s="77">
        <v>530.81936336000001</v>
      </c>
      <c r="S123" s="78">
        <v>1.2999999999999999E-3</v>
      </c>
      <c r="T123" s="78">
        <v>4.1999999999999997E-3</v>
      </c>
      <c r="U123" s="78">
        <v>1.8E-3</v>
      </c>
    </row>
    <row r="124" spans="2:21">
      <c r="B124" t="s">
        <v>601</v>
      </c>
      <c r="C124" t="s">
        <v>602</v>
      </c>
      <c r="D124" t="s">
        <v>100</v>
      </c>
      <c r="E124" t="s">
        <v>123</v>
      </c>
      <c r="F124" t="s">
        <v>520</v>
      </c>
      <c r="G124" t="s">
        <v>353</v>
      </c>
      <c r="H124" t="s">
        <v>593</v>
      </c>
      <c r="I124" t="s">
        <v>206</v>
      </c>
      <c r="J124"/>
      <c r="K124" s="77">
        <v>1.96</v>
      </c>
      <c r="L124" t="s">
        <v>102</v>
      </c>
      <c r="M124" s="78">
        <v>2.0500000000000001E-2</v>
      </c>
      <c r="N124" s="78">
        <v>3.3799999999999997E-2</v>
      </c>
      <c r="O124" s="77">
        <v>51765.86</v>
      </c>
      <c r="P124" s="77">
        <v>109.1</v>
      </c>
      <c r="Q124" s="77">
        <v>8.3962800000000009</v>
      </c>
      <c r="R124" s="77">
        <v>64.872833259999993</v>
      </c>
      <c r="S124" s="78">
        <v>1E-4</v>
      </c>
      <c r="T124" s="78">
        <v>5.0000000000000001E-4</v>
      </c>
      <c r="U124" s="78">
        <v>2.0000000000000001E-4</v>
      </c>
    </row>
    <row r="125" spans="2:21">
      <c r="B125" t="s">
        <v>603</v>
      </c>
      <c r="C125" t="s">
        <v>604</v>
      </c>
      <c r="D125" t="s">
        <v>100</v>
      </c>
      <c r="E125" t="s">
        <v>123</v>
      </c>
      <c r="F125" t="s">
        <v>520</v>
      </c>
      <c r="G125" t="s">
        <v>353</v>
      </c>
      <c r="H125" t="s">
        <v>593</v>
      </c>
      <c r="I125" t="s">
        <v>206</v>
      </c>
      <c r="J125"/>
      <c r="K125" s="77">
        <v>0.85</v>
      </c>
      <c r="L125" t="s">
        <v>102</v>
      </c>
      <c r="M125" s="78">
        <v>3.4500000000000003E-2</v>
      </c>
      <c r="N125" s="78">
        <v>3.1199999999999999E-2</v>
      </c>
      <c r="O125" s="77">
        <v>3060.8</v>
      </c>
      <c r="P125" s="77">
        <v>110.85</v>
      </c>
      <c r="Q125" s="77">
        <v>0</v>
      </c>
      <c r="R125" s="77">
        <v>3.3928967999999999</v>
      </c>
      <c r="S125" s="78">
        <v>0</v>
      </c>
      <c r="T125" s="78">
        <v>0</v>
      </c>
      <c r="U125" s="78">
        <v>0</v>
      </c>
    </row>
    <row r="126" spans="2:21">
      <c r="B126" t="s">
        <v>605</v>
      </c>
      <c r="C126" t="s">
        <v>606</v>
      </c>
      <c r="D126" t="s">
        <v>100</v>
      </c>
      <c r="E126" t="s">
        <v>123</v>
      </c>
      <c r="F126" t="s">
        <v>520</v>
      </c>
      <c r="G126" t="s">
        <v>353</v>
      </c>
      <c r="H126" t="s">
        <v>593</v>
      </c>
      <c r="I126" t="s">
        <v>206</v>
      </c>
      <c r="J126"/>
      <c r="K126" s="77">
        <v>2.4300000000000002</v>
      </c>
      <c r="L126" t="s">
        <v>102</v>
      </c>
      <c r="M126" s="78">
        <v>2.0500000000000001E-2</v>
      </c>
      <c r="N126" s="78">
        <v>3.6499999999999998E-2</v>
      </c>
      <c r="O126" s="77">
        <v>333221.21000000002</v>
      </c>
      <c r="P126" s="77">
        <v>108.48</v>
      </c>
      <c r="Q126" s="77">
        <v>0</v>
      </c>
      <c r="R126" s="77">
        <v>361.47836860799998</v>
      </c>
      <c r="S126" s="78">
        <v>4.0000000000000002E-4</v>
      </c>
      <c r="T126" s="78">
        <v>2.8E-3</v>
      </c>
      <c r="U126" s="78">
        <v>1.1999999999999999E-3</v>
      </c>
    </row>
    <row r="127" spans="2:21">
      <c r="B127" t="s">
        <v>607</v>
      </c>
      <c r="C127" t="s">
        <v>608</v>
      </c>
      <c r="D127" t="s">
        <v>100</v>
      </c>
      <c r="E127" t="s">
        <v>123</v>
      </c>
      <c r="F127" t="s">
        <v>520</v>
      </c>
      <c r="G127" t="s">
        <v>353</v>
      </c>
      <c r="H127" t="s">
        <v>593</v>
      </c>
      <c r="I127" t="s">
        <v>206</v>
      </c>
      <c r="J127"/>
      <c r="K127" s="77">
        <v>5.5</v>
      </c>
      <c r="L127" t="s">
        <v>102</v>
      </c>
      <c r="M127" s="78">
        <v>8.3999999999999995E-3</v>
      </c>
      <c r="N127" s="78">
        <v>3.8300000000000001E-2</v>
      </c>
      <c r="O127" s="77">
        <v>549868.53</v>
      </c>
      <c r="P127" s="77">
        <v>94.09</v>
      </c>
      <c r="Q127" s="77">
        <v>0</v>
      </c>
      <c r="R127" s="77">
        <v>517.37129987699996</v>
      </c>
      <c r="S127" s="78">
        <v>8.0000000000000004E-4</v>
      </c>
      <c r="T127" s="78">
        <v>4.0000000000000001E-3</v>
      </c>
      <c r="U127" s="78">
        <v>1.6999999999999999E-3</v>
      </c>
    </row>
    <row r="128" spans="2:21">
      <c r="B128" t="s">
        <v>609</v>
      </c>
      <c r="C128" t="s">
        <v>610</v>
      </c>
      <c r="D128" t="s">
        <v>100</v>
      </c>
      <c r="E128" t="s">
        <v>123</v>
      </c>
      <c r="F128" t="s">
        <v>520</v>
      </c>
      <c r="G128" t="s">
        <v>353</v>
      </c>
      <c r="H128" t="s">
        <v>593</v>
      </c>
      <c r="I128" t="s">
        <v>206</v>
      </c>
      <c r="J128"/>
      <c r="K128" s="77">
        <v>6.32</v>
      </c>
      <c r="L128" t="s">
        <v>102</v>
      </c>
      <c r="M128" s="78">
        <v>5.0000000000000001E-3</v>
      </c>
      <c r="N128" s="78">
        <v>3.4099999999999998E-2</v>
      </c>
      <c r="O128" s="77">
        <v>98552.74</v>
      </c>
      <c r="P128" s="77">
        <v>90.77</v>
      </c>
      <c r="Q128" s="77">
        <v>0</v>
      </c>
      <c r="R128" s="77">
        <v>89.456322098000001</v>
      </c>
      <c r="S128" s="78">
        <v>5.0000000000000001E-4</v>
      </c>
      <c r="T128" s="78">
        <v>6.9999999999999999E-4</v>
      </c>
      <c r="U128" s="78">
        <v>2.9999999999999997E-4</v>
      </c>
    </row>
    <row r="129" spans="2:21">
      <c r="B129" t="s">
        <v>611</v>
      </c>
      <c r="C129" t="s">
        <v>612</v>
      </c>
      <c r="D129" t="s">
        <v>100</v>
      </c>
      <c r="E129" t="s">
        <v>123</v>
      </c>
      <c r="F129" t="s">
        <v>520</v>
      </c>
      <c r="G129" t="s">
        <v>353</v>
      </c>
      <c r="H129" t="s">
        <v>593</v>
      </c>
      <c r="I129" t="s">
        <v>206</v>
      </c>
      <c r="J129"/>
      <c r="K129" s="77">
        <v>6.19</v>
      </c>
      <c r="L129" t="s">
        <v>102</v>
      </c>
      <c r="M129" s="78">
        <v>9.7000000000000003E-3</v>
      </c>
      <c r="N129" s="78">
        <v>3.9800000000000002E-2</v>
      </c>
      <c r="O129" s="77">
        <v>270826.99</v>
      </c>
      <c r="P129" s="77">
        <v>90.71</v>
      </c>
      <c r="Q129" s="77">
        <v>0</v>
      </c>
      <c r="R129" s="77">
        <v>245.66716262899999</v>
      </c>
      <c r="S129" s="78">
        <v>5.9999999999999995E-4</v>
      </c>
      <c r="T129" s="78">
        <v>1.9E-3</v>
      </c>
      <c r="U129" s="78">
        <v>8.0000000000000004E-4</v>
      </c>
    </row>
    <row r="130" spans="2:21">
      <c r="B130" t="s">
        <v>613</v>
      </c>
      <c r="C130" t="s">
        <v>614</v>
      </c>
      <c r="D130" t="s">
        <v>100</v>
      </c>
      <c r="E130" t="s">
        <v>123</v>
      </c>
      <c r="F130" t="s">
        <v>615</v>
      </c>
      <c r="G130" t="s">
        <v>616</v>
      </c>
      <c r="H130" t="s">
        <v>600</v>
      </c>
      <c r="I130" t="s">
        <v>150</v>
      </c>
      <c r="J130"/>
      <c r="K130" s="77">
        <v>1.54</v>
      </c>
      <c r="L130" t="s">
        <v>102</v>
      </c>
      <c r="M130" s="78">
        <v>1.8499999999999999E-2</v>
      </c>
      <c r="N130" s="78">
        <v>3.5099999999999999E-2</v>
      </c>
      <c r="O130" s="77">
        <v>416859.71</v>
      </c>
      <c r="P130" s="77">
        <v>107.74</v>
      </c>
      <c r="Q130" s="77">
        <v>91.392989999999998</v>
      </c>
      <c r="R130" s="77">
        <v>540.51764155399997</v>
      </c>
      <c r="S130" s="78">
        <v>6.9999999999999999E-4</v>
      </c>
      <c r="T130" s="78">
        <v>4.1999999999999997E-3</v>
      </c>
      <c r="U130" s="78">
        <v>1.8E-3</v>
      </c>
    </row>
    <row r="131" spans="2:21">
      <c r="B131" t="s">
        <v>617</v>
      </c>
      <c r="C131" t="s">
        <v>618</v>
      </c>
      <c r="D131" t="s">
        <v>100</v>
      </c>
      <c r="E131" t="s">
        <v>123</v>
      </c>
      <c r="F131" t="s">
        <v>615</v>
      </c>
      <c r="G131" t="s">
        <v>616</v>
      </c>
      <c r="H131" t="s">
        <v>600</v>
      </c>
      <c r="I131" t="s">
        <v>150</v>
      </c>
      <c r="J131"/>
      <c r="K131" s="77">
        <v>4.1399999999999997</v>
      </c>
      <c r="L131" t="s">
        <v>102</v>
      </c>
      <c r="M131" s="78">
        <v>0.01</v>
      </c>
      <c r="N131" s="78">
        <v>4.6800000000000001E-2</v>
      </c>
      <c r="O131" s="77">
        <v>1052934.8</v>
      </c>
      <c r="P131" s="77">
        <v>93.07</v>
      </c>
      <c r="Q131" s="77">
        <v>0</v>
      </c>
      <c r="R131" s="77">
        <v>979.96641836000003</v>
      </c>
      <c r="S131" s="78">
        <v>8.9999999999999998E-4</v>
      </c>
      <c r="T131" s="78">
        <v>7.7000000000000002E-3</v>
      </c>
      <c r="U131" s="78">
        <v>3.3E-3</v>
      </c>
    </row>
    <row r="132" spans="2:21">
      <c r="B132" t="s">
        <v>619</v>
      </c>
      <c r="C132" t="s">
        <v>620</v>
      </c>
      <c r="D132" t="s">
        <v>100</v>
      </c>
      <c r="E132" t="s">
        <v>123</v>
      </c>
      <c r="F132" t="s">
        <v>615</v>
      </c>
      <c r="G132" t="s">
        <v>616</v>
      </c>
      <c r="H132" t="s">
        <v>600</v>
      </c>
      <c r="I132" t="s">
        <v>150</v>
      </c>
      <c r="J132"/>
      <c r="K132" s="77">
        <v>2.8</v>
      </c>
      <c r="L132" t="s">
        <v>102</v>
      </c>
      <c r="M132" s="78">
        <v>3.5400000000000001E-2</v>
      </c>
      <c r="N132" s="78">
        <v>4.41E-2</v>
      </c>
      <c r="O132" s="77">
        <v>729452.85</v>
      </c>
      <c r="P132" s="77">
        <v>101.14</v>
      </c>
      <c r="Q132" s="77">
        <v>0</v>
      </c>
      <c r="R132" s="77">
        <v>737.76861249000001</v>
      </c>
      <c r="S132" s="78">
        <v>1.1000000000000001E-3</v>
      </c>
      <c r="T132" s="78">
        <v>5.7999999999999996E-3</v>
      </c>
      <c r="U132" s="78">
        <v>2.5000000000000001E-3</v>
      </c>
    </row>
    <row r="133" spans="2:21">
      <c r="B133" t="s">
        <v>621</v>
      </c>
      <c r="C133" t="s">
        <v>622</v>
      </c>
      <c r="D133" t="s">
        <v>100</v>
      </c>
      <c r="E133" t="s">
        <v>123</v>
      </c>
      <c r="F133" t="s">
        <v>615</v>
      </c>
      <c r="G133" t="s">
        <v>616</v>
      </c>
      <c r="H133" t="s">
        <v>600</v>
      </c>
      <c r="I133" t="s">
        <v>150</v>
      </c>
      <c r="J133"/>
      <c r="K133" s="77">
        <v>1.1299999999999999</v>
      </c>
      <c r="L133" t="s">
        <v>102</v>
      </c>
      <c r="M133" s="78">
        <v>0.01</v>
      </c>
      <c r="N133" s="78">
        <v>4.0099999999999997E-2</v>
      </c>
      <c r="O133" s="77">
        <v>827132.23</v>
      </c>
      <c r="P133" s="77">
        <v>106.2</v>
      </c>
      <c r="Q133" s="77">
        <v>0</v>
      </c>
      <c r="R133" s="77">
        <v>878.41442826000002</v>
      </c>
      <c r="S133" s="78">
        <v>8.9999999999999998E-4</v>
      </c>
      <c r="T133" s="78">
        <v>6.8999999999999999E-3</v>
      </c>
      <c r="U133" s="78">
        <v>2.8999999999999998E-3</v>
      </c>
    </row>
    <row r="134" spans="2:21">
      <c r="B134" t="s">
        <v>623</v>
      </c>
      <c r="C134" t="s">
        <v>624</v>
      </c>
      <c r="D134" t="s">
        <v>100</v>
      </c>
      <c r="E134" t="s">
        <v>123</v>
      </c>
      <c r="F134" t="s">
        <v>625</v>
      </c>
      <c r="G134" t="s">
        <v>367</v>
      </c>
      <c r="H134" t="s">
        <v>593</v>
      </c>
      <c r="I134" t="s">
        <v>206</v>
      </c>
      <c r="J134"/>
      <c r="K134" s="77">
        <v>2.81</v>
      </c>
      <c r="L134" t="s">
        <v>102</v>
      </c>
      <c r="M134" s="78">
        <v>1.9400000000000001E-2</v>
      </c>
      <c r="N134" s="78">
        <v>2.5499999999999998E-2</v>
      </c>
      <c r="O134" s="77">
        <v>72905.960000000006</v>
      </c>
      <c r="P134" s="77">
        <v>109.66</v>
      </c>
      <c r="Q134" s="77">
        <v>0</v>
      </c>
      <c r="R134" s="77">
        <v>79.948675735999998</v>
      </c>
      <c r="S134" s="78">
        <v>2.0000000000000001E-4</v>
      </c>
      <c r="T134" s="78">
        <v>5.9999999999999995E-4</v>
      </c>
      <c r="U134" s="78">
        <v>2.9999999999999997E-4</v>
      </c>
    </row>
    <row r="135" spans="2:21">
      <c r="B135" t="s">
        <v>626</v>
      </c>
      <c r="C135" t="s">
        <v>627</v>
      </c>
      <c r="D135" t="s">
        <v>100</v>
      </c>
      <c r="E135" t="s">
        <v>123</v>
      </c>
      <c r="F135" t="s">
        <v>625</v>
      </c>
      <c r="G135" t="s">
        <v>367</v>
      </c>
      <c r="H135" t="s">
        <v>593</v>
      </c>
      <c r="I135" t="s">
        <v>206</v>
      </c>
      <c r="J135"/>
      <c r="K135" s="77">
        <v>3.78</v>
      </c>
      <c r="L135" t="s">
        <v>102</v>
      </c>
      <c r="M135" s="78">
        <v>1.23E-2</v>
      </c>
      <c r="N135" s="78">
        <v>2.5399999999999999E-2</v>
      </c>
      <c r="O135" s="77">
        <v>714883.79</v>
      </c>
      <c r="P135" s="77">
        <v>105.9</v>
      </c>
      <c r="Q135" s="77">
        <v>0</v>
      </c>
      <c r="R135" s="77">
        <v>757.06193360999998</v>
      </c>
      <c r="S135" s="78">
        <v>5.9999999999999995E-4</v>
      </c>
      <c r="T135" s="78">
        <v>5.8999999999999999E-3</v>
      </c>
      <c r="U135" s="78">
        <v>2.5000000000000001E-3</v>
      </c>
    </row>
    <row r="136" spans="2:21">
      <c r="B136" t="s">
        <v>628</v>
      </c>
      <c r="C136" t="s">
        <v>629</v>
      </c>
      <c r="D136" t="s">
        <v>100</v>
      </c>
      <c r="E136" t="s">
        <v>123</v>
      </c>
      <c r="F136" t="s">
        <v>630</v>
      </c>
      <c r="G136" t="s">
        <v>127</v>
      </c>
      <c r="H136" t="s">
        <v>593</v>
      </c>
      <c r="I136" t="s">
        <v>206</v>
      </c>
      <c r="J136"/>
      <c r="K136" s="77">
        <v>1.75</v>
      </c>
      <c r="L136" t="s">
        <v>102</v>
      </c>
      <c r="M136" s="78">
        <v>1.8499999999999999E-2</v>
      </c>
      <c r="N136" s="78">
        <v>3.7699999999999997E-2</v>
      </c>
      <c r="O136" s="77">
        <v>72633.210000000006</v>
      </c>
      <c r="P136" s="77">
        <v>105.7</v>
      </c>
      <c r="Q136" s="77">
        <v>0</v>
      </c>
      <c r="R136" s="77">
        <v>76.773302970000003</v>
      </c>
      <c r="S136" s="78">
        <v>1E-4</v>
      </c>
      <c r="T136" s="78">
        <v>5.9999999999999995E-4</v>
      </c>
      <c r="U136" s="78">
        <v>2.9999999999999997E-4</v>
      </c>
    </row>
    <row r="137" spans="2:21">
      <c r="B137" t="s">
        <v>631</v>
      </c>
      <c r="C137" t="s">
        <v>632</v>
      </c>
      <c r="D137" t="s">
        <v>100</v>
      </c>
      <c r="E137" t="s">
        <v>123</v>
      </c>
      <c r="F137" t="s">
        <v>630</v>
      </c>
      <c r="G137" t="s">
        <v>127</v>
      </c>
      <c r="H137" t="s">
        <v>593</v>
      </c>
      <c r="I137" t="s">
        <v>206</v>
      </c>
      <c r="J137"/>
      <c r="K137" s="77">
        <v>2.37</v>
      </c>
      <c r="L137" t="s">
        <v>102</v>
      </c>
      <c r="M137" s="78">
        <v>3.2000000000000001E-2</v>
      </c>
      <c r="N137" s="78">
        <v>3.7900000000000003E-2</v>
      </c>
      <c r="O137" s="77">
        <v>581488.52</v>
      </c>
      <c r="P137" s="77">
        <v>101.66</v>
      </c>
      <c r="Q137" s="77">
        <v>0</v>
      </c>
      <c r="R137" s="77">
        <v>591.14122943200005</v>
      </c>
      <c r="S137" s="78">
        <v>1.6000000000000001E-3</v>
      </c>
      <c r="T137" s="78">
        <v>4.5999999999999999E-3</v>
      </c>
      <c r="U137" s="78">
        <v>2E-3</v>
      </c>
    </row>
    <row r="138" spans="2:21">
      <c r="B138" t="s">
        <v>633</v>
      </c>
      <c r="C138" t="s">
        <v>634</v>
      </c>
      <c r="D138" t="s">
        <v>100</v>
      </c>
      <c r="E138" t="s">
        <v>123</v>
      </c>
      <c r="F138" t="s">
        <v>635</v>
      </c>
      <c r="G138" t="s">
        <v>127</v>
      </c>
      <c r="H138" t="s">
        <v>593</v>
      </c>
      <c r="I138" t="s">
        <v>206</v>
      </c>
      <c r="J138"/>
      <c r="K138" s="77">
        <v>0.75</v>
      </c>
      <c r="L138" t="s">
        <v>102</v>
      </c>
      <c r="M138" s="78">
        <v>3.15E-2</v>
      </c>
      <c r="N138" s="78">
        <v>2.9700000000000001E-2</v>
      </c>
      <c r="O138" s="77">
        <v>225094.54</v>
      </c>
      <c r="P138" s="77">
        <v>111.26</v>
      </c>
      <c r="Q138" s="77">
        <v>0</v>
      </c>
      <c r="R138" s="77">
        <v>250.44018520399999</v>
      </c>
      <c r="S138" s="78">
        <v>1.6999999999999999E-3</v>
      </c>
      <c r="T138" s="78">
        <v>2E-3</v>
      </c>
      <c r="U138" s="78">
        <v>8.0000000000000004E-4</v>
      </c>
    </row>
    <row r="139" spans="2:21">
      <c r="B139" t="s">
        <v>636</v>
      </c>
      <c r="C139" t="s">
        <v>637</v>
      </c>
      <c r="D139" t="s">
        <v>100</v>
      </c>
      <c r="E139" t="s">
        <v>123</v>
      </c>
      <c r="F139" t="s">
        <v>635</v>
      </c>
      <c r="G139" t="s">
        <v>127</v>
      </c>
      <c r="H139" t="s">
        <v>593</v>
      </c>
      <c r="I139" t="s">
        <v>206</v>
      </c>
      <c r="J139"/>
      <c r="K139" s="77">
        <v>3.08</v>
      </c>
      <c r="L139" t="s">
        <v>102</v>
      </c>
      <c r="M139" s="78">
        <v>0.01</v>
      </c>
      <c r="N139" s="78">
        <v>3.5099999999999999E-2</v>
      </c>
      <c r="O139" s="77">
        <v>510358.54</v>
      </c>
      <c r="P139" s="77">
        <v>99.47</v>
      </c>
      <c r="Q139" s="77">
        <v>140.38150999999999</v>
      </c>
      <c r="R139" s="77">
        <v>648.03514973799997</v>
      </c>
      <c r="S139" s="78">
        <v>1.4E-3</v>
      </c>
      <c r="T139" s="78">
        <v>5.1000000000000004E-3</v>
      </c>
      <c r="U139" s="78">
        <v>2.2000000000000001E-3</v>
      </c>
    </row>
    <row r="140" spans="2:21">
      <c r="B140" t="s">
        <v>638</v>
      </c>
      <c r="C140" t="s">
        <v>639</v>
      </c>
      <c r="D140" t="s">
        <v>100</v>
      </c>
      <c r="E140" t="s">
        <v>123</v>
      </c>
      <c r="F140" t="s">
        <v>635</v>
      </c>
      <c r="G140" t="s">
        <v>127</v>
      </c>
      <c r="H140" t="s">
        <v>593</v>
      </c>
      <c r="I140" t="s">
        <v>206</v>
      </c>
      <c r="J140"/>
      <c r="K140" s="77">
        <v>3.45</v>
      </c>
      <c r="L140" t="s">
        <v>102</v>
      </c>
      <c r="M140" s="78">
        <v>3.2300000000000002E-2</v>
      </c>
      <c r="N140" s="78">
        <v>3.85E-2</v>
      </c>
      <c r="O140" s="77">
        <v>585007.29</v>
      </c>
      <c r="P140" s="77">
        <v>101.9</v>
      </c>
      <c r="Q140" s="77">
        <v>0</v>
      </c>
      <c r="R140" s="77">
        <v>596.12242850999996</v>
      </c>
      <c r="S140" s="78">
        <v>1.1999999999999999E-3</v>
      </c>
      <c r="T140" s="78">
        <v>4.7000000000000002E-3</v>
      </c>
      <c r="U140" s="78">
        <v>2E-3</v>
      </c>
    </row>
    <row r="141" spans="2:21">
      <c r="B141" t="s">
        <v>640</v>
      </c>
      <c r="C141" t="s">
        <v>641</v>
      </c>
      <c r="D141" t="s">
        <v>100</v>
      </c>
      <c r="E141" t="s">
        <v>123</v>
      </c>
      <c r="F141" t="s">
        <v>642</v>
      </c>
      <c r="G141" t="s">
        <v>353</v>
      </c>
      <c r="H141" t="s">
        <v>600</v>
      </c>
      <c r="I141" t="s">
        <v>150</v>
      </c>
      <c r="J141"/>
      <c r="K141" s="77">
        <v>2.2400000000000002</v>
      </c>
      <c r="L141" t="s">
        <v>102</v>
      </c>
      <c r="M141" s="78">
        <v>2.5000000000000001E-2</v>
      </c>
      <c r="N141" s="78">
        <v>3.15E-2</v>
      </c>
      <c r="O141" s="77">
        <v>265546.65000000002</v>
      </c>
      <c r="P141" s="77">
        <v>110.23</v>
      </c>
      <c r="Q141" s="77">
        <v>3.7105399999999999</v>
      </c>
      <c r="R141" s="77">
        <v>296.42261229500002</v>
      </c>
      <c r="S141" s="78">
        <v>6.9999999999999999E-4</v>
      </c>
      <c r="T141" s="78">
        <v>2.3E-3</v>
      </c>
      <c r="U141" s="78">
        <v>1E-3</v>
      </c>
    </row>
    <row r="142" spans="2:21">
      <c r="B142" t="s">
        <v>643</v>
      </c>
      <c r="C142" t="s">
        <v>644</v>
      </c>
      <c r="D142" t="s">
        <v>100</v>
      </c>
      <c r="E142" t="s">
        <v>123</v>
      </c>
      <c r="F142" t="s">
        <v>642</v>
      </c>
      <c r="G142" t="s">
        <v>353</v>
      </c>
      <c r="H142" t="s">
        <v>600</v>
      </c>
      <c r="I142" t="s">
        <v>150</v>
      </c>
      <c r="J142"/>
      <c r="K142" s="77">
        <v>5.25</v>
      </c>
      <c r="L142" t="s">
        <v>102</v>
      </c>
      <c r="M142" s="78">
        <v>1.9E-2</v>
      </c>
      <c r="N142" s="78">
        <v>3.56E-2</v>
      </c>
      <c r="O142" s="77">
        <v>312740.76</v>
      </c>
      <c r="P142" s="77">
        <v>101.98</v>
      </c>
      <c r="Q142" s="77">
        <v>3.30138</v>
      </c>
      <c r="R142" s="77">
        <v>322.23440704799998</v>
      </c>
      <c r="S142" s="78">
        <v>1E-3</v>
      </c>
      <c r="T142" s="78">
        <v>2.5000000000000001E-3</v>
      </c>
      <c r="U142" s="78">
        <v>1.1000000000000001E-3</v>
      </c>
    </row>
    <row r="143" spans="2:21">
      <c r="B143" t="s">
        <v>645</v>
      </c>
      <c r="C143" t="s">
        <v>646</v>
      </c>
      <c r="D143" t="s">
        <v>100</v>
      </c>
      <c r="E143" t="s">
        <v>123</v>
      </c>
      <c r="F143" t="s">
        <v>642</v>
      </c>
      <c r="G143" t="s">
        <v>353</v>
      </c>
      <c r="H143" t="s">
        <v>600</v>
      </c>
      <c r="I143" t="s">
        <v>150</v>
      </c>
      <c r="J143"/>
      <c r="K143" s="77">
        <v>7.03</v>
      </c>
      <c r="L143" t="s">
        <v>102</v>
      </c>
      <c r="M143" s="78">
        <v>3.8999999999999998E-3</v>
      </c>
      <c r="N143" s="78">
        <v>3.8199999999999998E-2</v>
      </c>
      <c r="O143" s="77">
        <v>323924.45</v>
      </c>
      <c r="P143" s="77">
        <v>84.23</v>
      </c>
      <c r="Q143" s="77">
        <v>0.68133999999999995</v>
      </c>
      <c r="R143" s="77">
        <v>273.522904235</v>
      </c>
      <c r="S143" s="78">
        <v>1.4E-3</v>
      </c>
      <c r="T143" s="78">
        <v>2.0999999999999999E-3</v>
      </c>
      <c r="U143" s="78">
        <v>8.9999999999999998E-4</v>
      </c>
    </row>
    <row r="144" spans="2:21">
      <c r="B144" t="s">
        <v>647</v>
      </c>
      <c r="C144" t="s">
        <v>648</v>
      </c>
      <c r="D144" t="s">
        <v>100</v>
      </c>
      <c r="E144" t="s">
        <v>123</v>
      </c>
      <c r="F144" t="s">
        <v>649</v>
      </c>
      <c r="G144" t="s">
        <v>650</v>
      </c>
      <c r="H144" t="s">
        <v>651</v>
      </c>
      <c r="I144" t="s">
        <v>206</v>
      </c>
      <c r="J144"/>
      <c r="K144" s="77">
        <v>3.54</v>
      </c>
      <c r="L144" t="s">
        <v>102</v>
      </c>
      <c r="M144" s="78">
        <v>1.3299999999999999E-2</v>
      </c>
      <c r="N144" s="78">
        <v>3.5499999999999997E-2</v>
      </c>
      <c r="O144" s="77">
        <v>361919.77</v>
      </c>
      <c r="P144" s="77">
        <v>102.71</v>
      </c>
      <c r="Q144" s="77">
        <v>0</v>
      </c>
      <c r="R144" s="77">
        <v>371.72779576699998</v>
      </c>
      <c r="S144" s="78">
        <v>1.1000000000000001E-3</v>
      </c>
      <c r="T144" s="78">
        <v>2.8999999999999998E-3</v>
      </c>
      <c r="U144" s="78">
        <v>1.1999999999999999E-3</v>
      </c>
    </row>
    <row r="145" spans="2:21">
      <c r="B145" t="s">
        <v>652</v>
      </c>
      <c r="C145" t="s">
        <v>653</v>
      </c>
      <c r="D145" t="s">
        <v>100</v>
      </c>
      <c r="E145" t="s">
        <v>123</v>
      </c>
      <c r="F145" t="s">
        <v>654</v>
      </c>
      <c r="G145" t="s">
        <v>132</v>
      </c>
      <c r="H145" t="s">
        <v>651</v>
      </c>
      <c r="I145" t="s">
        <v>206</v>
      </c>
      <c r="J145"/>
      <c r="K145" s="77">
        <v>1.01</v>
      </c>
      <c r="L145" t="s">
        <v>102</v>
      </c>
      <c r="M145" s="78">
        <v>1.9800000000000002E-2</v>
      </c>
      <c r="N145" s="78">
        <v>2.98E-2</v>
      </c>
      <c r="O145" s="77">
        <v>150592.25</v>
      </c>
      <c r="P145" s="77">
        <v>109.45</v>
      </c>
      <c r="Q145" s="77">
        <v>169.78522000000001</v>
      </c>
      <c r="R145" s="77">
        <v>334.60843762500002</v>
      </c>
      <c r="S145" s="78">
        <v>1E-3</v>
      </c>
      <c r="T145" s="78">
        <v>2.5999999999999999E-3</v>
      </c>
      <c r="U145" s="78">
        <v>1.1000000000000001E-3</v>
      </c>
    </row>
    <row r="146" spans="2:21">
      <c r="B146" t="s">
        <v>655</v>
      </c>
      <c r="C146" t="s">
        <v>656</v>
      </c>
      <c r="D146" t="s">
        <v>100</v>
      </c>
      <c r="E146" t="s">
        <v>123</v>
      </c>
      <c r="F146" t="s">
        <v>657</v>
      </c>
      <c r="G146" t="s">
        <v>650</v>
      </c>
      <c r="H146" t="s">
        <v>658</v>
      </c>
      <c r="I146" t="s">
        <v>150</v>
      </c>
      <c r="J146"/>
      <c r="K146" s="77">
        <v>2.66</v>
      </c>
      <c r="L146" t="s">
        <v>102</v>
      </c>
      <c r="M146" s="78">
        <v>2.5700000000000001E-2</v>
      </c>
      <c r="N146" s="78">
        <v>3.9399999999999998E-2</v>
      </c>
      <c r="O146" s="77">
        <v>710032.45</v>
      </c>
      <c r="P146" s="77">
        <v>108.2</v>
      </c>
      <c r="Q146" s="77">
        <v>0</v>
      </c>
      <c r="R146" s="77">
        <v>768.25511089999998</v>
      </c>
      <c r="S146" s="78">
        <v>5.9999999999999995E-4</v>
      </c>
      <c r="T146" s="78">
        <v>6.0000000000000001E-3</v>
      </c>
      <c r="U146" s="78">
        <v>2.5999999999999999E-3</v>
      </c>
    </row>
    <row r="147" spans="2:21">
      <c r="B147" t="s">
        <v>659</v>
      </c>
      <c r="C147" t="s">
        <v>660</v>
      </c>
      <c r="D147" t="s">
        <v>100</v>
      </c>
      <c r="E147" t="s">
        <v>123</v>
      </c>
      <c r="F147" t="s">
        <v>657</v>
      </c>
      <c r="G147" t="s">
        <v>650</v>
      </c>
      <c r="H147" t="s">
        <v>658</v>
      </c>
      <c r="I147" t="s">
        <v>150</v>
      </c>
      <c r="J147"/>
      <c r="K147" s="77">
        <v>1.49</v>
      </c>
      <c r="L147" t="s">
        <v>102</v>
      </c>
      <c r="M147" s="78">
        <v>1.2200000000000001E-2</v>
      </c>
      <c r="N147" s="78">
        <v>3.6299999999999999E-2</v>
      </c>
      <c r="O147" s="77">
        <v>103091.58</v>
      </c>
      <c r="P147" s="77">
        <v>106.66</v>
      </c>
      <c r="Q147" s="77">
        <v>0.69462000000000002</v>
      </c>
      <c r="R147" s="77">
        <v>110.652099228</v>
      </c>
      <c r="S147" s="78">
        <v>2.0000000000000001E-4</v>
      </c>
      <c r="T147" s="78">
        <v>8.9999999999999998E-4</v>
      </c>
      <c r="U147" s="78">
        <v>4.0000000000000002E-4</v>
      </c>
    </row>
    <row r="148" spans="2:21">
      <c r="B148" t="s">
        <v>661</v>
      </c>
      <c r="C148" t="s">
        <v>662</v>
      </c>
      <c r="D148" t="s">
        <v>100</v>
      </c>
      <c r="E148" t="s">
        <v>123</v>
      </c>
      <c r="F148" t="s">
        <v>657</v>
      </c>
      <c r="G148" t="s">
        <v>650</v>
      </c>
      <c r="H148" t="s">
        <v>658</v>
      </c>
      <c r="I148" t="s">
        <v>150</v>
      </c>
      <c r="J148"/>
      <c r="K148" s="77">
        <v>5.34</v>
      </c>
      <c r="L148" t="s">
        <v>102</v>
      </c>
      <c r="M148" s="78">
        <v>1.09E-2</v>
      </c>
      <c r="N148" s="78">
        <v>3.9899999999999998E-2</v>
      </c>
      <c r="O148" s="77">
        <v>274760.57</v>
      </c>
      <c r="P148" s="77">
        <v>93.67</v>
      </c>
      <c r="Q148" s="77">
        <v>1.6311899999999999</v>
      </c>
      <c r="R148" s="77">
        <v>258.999415919</v>
      </c>
      <c r="S148" s="78">
        <v>5.0000000000000001E-4</v>
      </c>
      <c r="T148" s="78">
        <v>2E-3</v>
      </c>
      <c r="U148" s="78">
        <v>8.9999999999999998E-4</v>
      </c>
    </row>
    <row r="149" spans="2:21">
      <c r="B149" t="s">
        <v>663</v>
      </c>
      <c r="C149" t="s">
        <v>664</v>
      </c>
      <c r="D149" t="s">
        <v>100</v>
      </c>
      <c r="E149" t="s">
        <v>123</v>
      </c>
      <c r="F149" t="s">
        <v>657</v>
      </c>
      <c r="G149" t="s">
        <v>650</v>
      </c>
      <c r="H149" t="s">
        <v>658</v>
      </c>
      <c r="I149" t="s">
        <v>150</v>
      </c>
      <c r="J149"/>
      <c r="K149" s="77">
        <v>6.26</v>
      </c>
      <c r="L149" t="s">
        <v>102</v>
      </c>
      <c r="M149" s="78">
        <v>1.54E-2</v>
      </c>
      <c r="N149" s="78">
        <v>4.1700000000000001E-2</v>
      </c>
      <c r="O149" s="77">
        <v>307723.17</v>
      </c>
      <c r="P149" s="77">
        <v>91.75</v>
      </c>
      <c r="Q149" s="77">
        <v>0</v>
      </c>
      <c r="R149" s="77">
        <v>282.33600847500003</v>
      </c>
      <c r="S149" s="78">
        <v>8.9999999999999998E-4</v>
      </c>
      <c r="T149" s="78">
        <v>2.2000000000000001E-3</v>
      </c>
      <c r="U149" s="78">
        <v>8.9999999999999998E-4</v>
      </c>
    </row>
    <row r="150" spans="2:21">
      <c r="B150" t="s">
        <v>665</v>
      </c>
      <c r="C150" t="s">
        <v>666</v>
      </c>
      <c r="D150" t="s">
        <v>100</v>
      </c>
      <c r="E150" t="s">
        <v>123</v>
      </c>
      <c r="F150" t="s">
        <v>667</v>
      </c>
      <c r="G150" t="s">
        <v>599</v>
      </c>
      <c r="H150" t="s">
        <v>651</v>
      </c>
      <c r="I150" t="s">
        <v>206</v>
      </c>
      <c r="J150"/>
      <c r="K150" s="77">
        <v>4.4800000000000004</v>
      </c>
      <c r="L150" t="s">
        <v>102</v>
      </c>
      <c r="M150" s="78">
        <v>7.4999999999999997E-3</v>
      </c>
      <c r="N150" s="78">
        <v>3.7900000000000003E-2</v>
      </c>
      <c r="O150" s="77">
        <v>1377994.1</v>
      </c>
      <c r="P150" s="77">
        <v>94.32</v>
      </c>
      <c r="Q150" s="77">
        <v>5.5739900000000002</v>
      </c>
      <c r="R150" s="77">
        <v>1305.2980251199999</v>
      </c>
      <c r="S150" s="78">
        <v>8.9999999999999998E-4</v>
      </c>
      <c r="T150" s="78">
        <v>1.0200000000000001E-2</v>
      </c>
      <c r="U150" s="78">
        <v>4.4000000000000003E-3</v>
      </c>
    </row>
    <row r="151" spans="2:21">
      <c r="B151" t="s">
        <v>668</v>
      </c>
      <c r="C151" t="s">
        <v>669</v>
      </c>
      <c r="D151" t="s">
        <v>100</v>
      </c>
      <c r="E151" t="s">
        <v>123</v>
      </c>
      <c r="F151" t="s">
        <v>670</v>
      </c>
      <c r="G151" t="s">
        <v>353</v>
      </c>
      <c r="H151" t="s">
        <v>651</v>
      </c>
      <c r="I151" t="s">
        <v>206</v>
      </c>
      <c r="J151"/>
      <c r="K151" s="77">
        <v>3.76</v>
      </c>
      <c r="L151" t="s">
        <v>102</v>
      </c>
      <c r="M151" s="78">
        <v>1.7999999999999999E-2</v>
      </c>
      <c r="N151" s="78">
        <v>3.2899999999999999E-2</v>
      </c>
      <c r="O151" s="77">
        <v>41035.199999999997</v>
      </c>
      <c r="P151" s="77">
        <v>105.55</v>
      </c>
      <c r="Q151" s="77">
        <v>0.20580000000000001</v>
      </c>
      <c r="R151" s="77">
        <v>43.518453600000001</v>
      </c>
      <c r="S151" s="78">
        <v>0</v>
      </c>
      <c r="T151" s="78">
        <v>2.9999999999999997E-4</v>
      </c>
      <c r="U151" s="78">
        <v>1E-4</v>
      </c>
    </row>
    <row r="152" spans="2:21">
      <c r="B152" t="s">
        <v>671</v>
      </c>
      <c r="C152" t="s">
        <v>672</v>
      </c>
      <c r="D152" t="s">
        <v>100</v>
      </c>
      <c r="E152" t="s">
        <v>123</v>
      </c>
      <c r="F152" t="s">
        <v>673</v>
      </c>
      <c r="G152" t="s">
        <v>353</v>
      </c>
      <c r="H152" t="s">
        <v>651</v>
      </c>
      <c r="I152" t="s">
        <v>206</v>
      </c>
      <c r="J152"/>
      <c r="K152" s="77">
        <v>5</v>
      </c>
      <c r="L152" t="s">
        <v>102</v>
      </c>
      <c r="M152" s="78">
        <v>3.6200000000000003E-2</v>
      </c>
      <c r="N152" s="78">
        <v>4.1300000000000003E-2</v>
      </c>
      <c r="O152" s="77">
        <v>1126105.1399999999</v>
      </c>
      <c r="P152" s="77">
        <v>99.51</v>
      </c>
      <c r="Q152" s="77">
        <v>21.536439999999999</v>
      </c>
      <c r="R152" s="77">
        <v>1142.123664814</v>
      </c>
      <c r="S152" s="78">
        <v>5.9999999999999995E-4</v>
      </c>
      <c r="T152" s="78">
        <v>8.8999999999999999E-3</v>
      </c>
      <c r="U152" s="78">
        <v>3.8E-3</v>
      </c>
    </row>
    <row r="153" spans="2:21">
      <c r="B153" t="s">
        <v>674</v>
      </c>
      <c r="C153" t="s">
        <v>675</v>
      </c>
      <c r="D153" t="s">
        <v>100</v>
      </c>
      <c r="E153" t="s">
        <v>123</v>
      </c>
      <c r="F153" t="s">
        <v>676</v>
      </c>
      <c r="G153" t="s">
        <v>367</v>
      </c>
      <c r="H153" t="s">
        <v>677</v>
      </c>
      <c r="I153" t="s">
        <v>206</v>
      </c>
      <c r="J153"/>
      <c r="K153" s="77">
        <v>3.72</v>
      </c>
      <c r="L153" t="s">
        <v>102</v>
      </c>
      <c r="M153" s="78">
        <v>2.75E-2</v>
      </c>
      <c r="N153" s="78">
        <v>3.5799999999999998E-2</v>
      </c>
      <c r="O153" s="77">
        <v>756892.29</v>
      </c>
      <c r="P153" s="77">
        <v>107.45</v>
      </c>
      <c r="Q153" s="77">
        <v>0</v>
      </c>
      <c r="R153" s="77">
        <v>813.28076560500006</v>
      </c>
      <c r="S153" s="78">
        <v>8.0000000000000004E-4</v>
      </c>
      <c r="T153" s="78">
        <v>6.4000000000000003E-3</v>
      </c>
      <c r="U153" s="78">
        <v>2.7000000000000001E-3</v>
      </c>
    </row>
    <row r="154" spans="2:21">
      <c r="B154" t="s">
        <v>678</v>
      </c>
      <c r="C154" t="s">
        <v>679</v>
      </c>
      <c r="D154" t="s">
        <v>100</v>
      </c>
      <c r="E154" t="s">
        <v>123</v>
      </c>
      <c r="F154" t="s">
        <v>649</v>
      </c>
      <c r="G154" t="s">
        <v>650</v>
      </c>
      <c r="H154" t="s">
        <v>677</v>
      </c>
      <c r="I154" t="s">
        <v>206</v>
      </c>
      <c r="J154"/>
      <c r="K154" s="77">
        <v>3.91</v>
      </c>
      <c r="L154" t="s">
        <v>102</v>
      </c>
      <c r="M154" s="78">
        <v>1.7899999999999999E-2</v>
      </c>
      <c r="N154" s="78">
        <v>8.5000000000000006E-2</v>
      </c>
      <c r="O154" s="77">
        <v>247144.92</v>
      </c>
      <c r="P154" s="77">
        <v>84.13</v>
      </c>
      <c r="Q154" s="77">
        <v>0</v>
      </c>
      <c r="R154" s="77">
        <v>207.92302119600001</v>
      </c>
      <c r="S154" s="78">
        <v>2.0000000000000001E-4</v>
      </c>
      <c r="T154" s="78">
        <v>1.6000000000000001E-3</v>
      </c>
      <c r="U154" s="78">
        <v>6.9999999999999999E-4</v>
      </c>
    </row>
    <row r="155" spans="2:21">
      <c r="B155" t="s">
        <v>680</v>
      </c>
      <c r="C155" t="s">
        <v>681</v>
      </c>
      <c r="D155" t="s">
        <v>100</v>
      </c>
      <c r="E155" t="s">
        <v>123</v>
      </c>
      <c r="F155" t="s">
        <v>649</v>
      </c>
      <c r="G155" t="s">
        <v>650</v>
      </c>
      <c r="H155" t="s">
        <v>677</v>
      </c>
      <c r="I155" t="s">
        <v>206</v>
      </c>
      <c r="J155"/>
      <c r="K155" s="77">
        <v>3.3</v>
      </c>
      <c r="L155" t="s">
        <v>102</v>
      </c>
      <c r="M155" s="78">
        <v>3.2800000000000003E-2</v>
      </c>
      <c r="N155" s="78">
        <v>9.4299999999999995E-2</v>
      </c>
      <c r="O155" s="77">
        <v>530964.75</v>
      </c>
      <c r="P155" s="77">
        <v>92.19</v>
      </c>
      <c r="Q155" s="77">
        <v>47.486359999999998</v>
      </c>
      <c r="R155" s="77">
        <v>536.98276302500005</v>
      </c>
      <c r="S155" s="78">
        <v>4.0000000000000002E-4</v>
      </c>
      <c r="T155" s="78">
        <v>4.1999999999999997E-3</v>
      </c>
      <c r="U155" s="78">
        <v>1.8E-3</v>
      </c>
    </row>
    <row r="156" spans="2:21">
      <c r="B156" t="s">
        <v>682</v>
      </c>
      <c r="C156" t="s">
        <v>683</v>
      </c>
      <c r="D156" t="s">
        <v>100</v>
      </c>
      <c r="E156" t="s">
        <v>123</v>
      </c>
      <c r="F156" t="s">
        <v>649</v>
      </c>
      <c r="G156" t="s">
        <v>650</v>
      </c>
      <c r="H156" t="s">
        <v>677</v>
      </c>
      <c r="I156" t="s">
        <v>206</v>
      </c>
      <c r="J156"/>
      <c r="K156" s="77">
        <v>2.63</v>
      </c>
      <c r="L156" t="s">
        <v>102</v>
      </c>
      <c r="M156" s="78">
        <v>0.04</v>
      </c>
      <c r="N156" s="78">
        <v>9.3299999999999994E-2</v>
      </c>
      <c r="O156" s="77">
        <v>543352.78</v>
      </c>
      <c r="P156" s="77">
        <v>96.6</v>
      </c>
      <c r="Q156" s="77">
        <v>79.859650000000002</v>
      </c>
      <c r="R156" s="77">
        <v>604.73843548000002</v>
      </c>
      <c r="S156" s="78">
        <v>2.0000000000000001E-4</v>
      </c>
      <c r="T156" s="78">
        <v>4.7000000000000002E-3</v>
      </c>
      <c r="U156" s="78">
        <v>2E-3</v>
      </c>
    </row>
    <row r="157" spans="2:21">
      <c r="B157" t="s">
        <v>684</v>
      </c>
      <c r="C157" t="s">
        <v>685</v>
      </c>
      <c r="D157" t="s">
        <v>100</v>
      </c>
      <c r="E157" t="s">
        <v>123</v>
      </c>
      <c r="F157" t="s">
        <v>686</v>
      </c>
      <c r="G157" t="s">
        <v>889</v>
      </c>
      <c r="H157" t="s">
        <v>687</v>
      </c>
      <c r="I157" t="s">
        <v>150</v>
      </c>
      <c r="J157"/>
      <c r="K157" s="77">
        <v>4.2699999999999996</v>
      </c>
      <c r="L157" t="s">
        <v>102</v>
      </c>
      <c r="M157" s="78">
        <v>3.2500000000000001E-2</v>
      </c>
      <c r="N157" s="78">
        <v>4.9399999999999999E-2</v>
      </c>
      <c r="O157" s="77">
        <v>273328.42</v>
      </c>
      <c r="P157" s="77">
        <v>97.23</v>
      </c>
      <c r="Q157" s="77">
        <v>4.6281299999999996</v>
      </c>
      <c r="R157" s="77">
        <v>270.38535276599998</v>
      </c>
      <c r="S157" s="78">
        <v>1.1000000000000001E-3</v>
      </c>
      <c r="T157" s="78">
        <v>2.0999999999999999E-3</v>
      </c>
      <c r="U157" s="78">
        <v>8.9999999999999998E-4</v>
      </c>
    </row>
    <row r="158" spans="2:21">
      <c r="B158" t="s">
        <v>688</v>
      </c>
      <c r="C158" t="s">
        <v>689</v>
      </c>
      <c r="D158" t="s">
        <v>100</v>
      </c>
      <c r="E158" t="s">
        <v>123</v>
      </c>
      <c r="F158" t="s">
        <v>670</v>
      </c>
      <c r="G158" t="s">
        <v>353</v>
      </c>
      <c r="H158" t="s">
        <v>677</v>
      </c>
      <c r="I158" t="s">
        <v>206</v>
      </c>
      <c r="J158"/>
      <c r="K158" s="77">
        <v>3.01</v>
      </c>
      <c r="L158" t="s">
        <v>102</v>
      </c>
      <c r="M158" s="78">
        <v>3.3000000000000002E-2</v>
      </c>
      <c r="N158" s="78">
        <v>4.9799999999999997E-2</v>
      </c>
      <c r="O158" s="77">
        <v>642526.36</v>
      </c>
      <c r="P158" s="77">
        <v>105.04</v>
      </c>
      <c r="Q158" s="77">
        <v>11.68708</v>
      </c>
      <c r="R158" s="77">
        <v>686.59676854400004</v>
      </c>
      <c r="S158" s="78">
        <v>1E-3</v>
      </c>
      <c r="T158" s="78">
        <v>5.4000000000000003E-3</v>
      </c>
      <c r="U158" s="78">
        <v>2.3E-3</v>
      </c>
    </row>
    <row r="159" spans="2:21">
      <c r="B159" t="s">
        <v>690</v>
      </c>
      <c r="C159" t="s">
        <v>691</v>
      </c>
      <c r="D159" t="s">
        <v>100</v>
      </c>
      <c r="E159" t="s">
        <v>123</v>
      </c>
      <c r="F159" t="s">
        <v>692</v>
      </c>
      <c r="G159" t="s">
        <v>353</v>
      </c>
      <c r="H159" t="s">
        <v>677</v>
      </c>
      <c r="I159" t="s">
        <v>206</v>
      </c>
      <c r="J159"/>
      <c r="K159" s="77">
        <v>2.5</v>
      </c>
      <c r="L159" t="s">
        <v>102</v>
      </c>
      <c r="M159" s="78">
        <v>1E-3</v>
      </c>
      <c r="N159" s="78">
        <v>2.75E-2</v>
      </c>
      <c r="O159" s="77">
        <v>676404.26</v>
      </c>
      <c r="P159" s="77">
        <v>103.46</v>
      </c>
      <c r="Q159" s="77">
        <v>0.37357000000000001</v>
      </c>
      <c r="R159" s="77">
        <v>700.18141739600003</v>
      </c>
      <c r="S159" s="78">
        <v>1.1999999999999999E-3</v>
      </c>
      <c r="T159" s="78">
        <v>5.4999999999999997E-3</v>
      </c>
      <c r="U159" s="78">
        <v>2.3E-3</v>
      </c>
    </row>
    <row r="160" spans="2:21">
      <c r="B160" t="s">
        <v>693</v>
      </c>
      <c r="C160" t="s">
        <v>694</v>
      </c>
      <c r="D160" t="s">
        <v>100</v>
      </c>
      <c r="E160" t="s">
        <v>123</v>
      </c>
      <c r="F160" t="s">
        <v>692</v>
      </c>
      <c r="G160" t="s">
        <v>353</v>
      </c>
      <c r="H160" t="s">
        <v>677</v>
      </c>
      <c r="I160" t="s">
        <v>206</v>
      </c>
      <c r="J160"/>
      <c r="K160" s="77">
        <v>5.21</v>
      </c>
      <c r="L160" t="s">
        <v>102</v>
      </c>
      <c r="M160" s="78">
        <v>3.0000000000000001E-3</v>
      </c>
      <c r="N160" s="78">
        <v>3.73E-2</v>
      </c>
      <c r="O160" s="77">
        <v>381448.3</v>
      </c>
      <c r="P160" s="77">
        <v>91.84</v>
      </c>
      <c r="Q160" s="77">
        <v>0</v>
      </c>
      <c r="R160" s="77">
        <v>350.32211871999999</v>
      </c>
      <c r="S160" s="78">
        <v>1.1000000000000001E-3</v>
      </c>
      <c r="T160" s="78">
        <v>2.7000000000000001E-3</v>
      </c>
      <c r="U160" s="78">
        <v>1.1999999999999999E-3</v>
      </c>
    </row>
    <row r="161" spans="2:21">
      <c r="B161" t="s">
        <v>695</v>
      </c>
      <c r="C161" t="s">
        <v>696</v>
      </c>
      <c r="D161" t="s">
        <v>100</v>
      </c>
      <c r="E161" t="s">
        <v>123</v>
      </c>
      <c r="F161" t="s">
        <v>692</v>
      </c>
      <c r="G161" t="s">
        <v>353</v>
      </c>
      <c r="H161" t="s">
        <v>677</v>
      </c>
      <c r="I161" t="s">
        <v>206</v>
      </c>
      <c r="J161"/>
      <c r="K161" s="77">
        <v>3.73</v>
      </c>
      <c r="L161" t="s">
        <v>102</v>
      </c>
      <c r="M161" s="78">
        <v>3.0000000000000001E-3</v>
      </c>
      <c r="N161" s="78">
        <v>3.6200000000000003E-2</v>
      </c>
      <c r="O161" s="77">
        <v>554022.91</v>
      </c>
      <c r="P161" s="77">
        <v>94.5</v>
      </c>
      <c r="Q161" s="77">
        <v>0</v>
      </c>
      <c r="R161" s="77">
        <v>523.55164994999996</v>
      </c>
      <c r="S161" s="78">
        <v>1.1000000000000001E-3</v>
      </c>
      <c r="T161" s="78">
        <v>4.1000000000000003E-3</v>
      </c>
      <c r="U161" s="78">
        <v>1.6999999999999999E-3</v>
      </c>
    </row>
    <row r="162" spans="2:21">
      <c r="B162" t="s">
        <v>697</v>
      </c>
      <c r="C162" t="s">
        <v>698</v>
      </c>
      <c r="D162" t="s">
        <v>100</v>
      </c>
      <c r="E162" t="s">
        <v>123</v>
      </c>
      <c r="F162" t="s">
        <v>692</v>
      </c>
      <c r="G162" t="s">
        <v>353</v>
      </c>
      <c r="H162" t="s">
        <v>677</v>
      </c>
      <c r="I162" t="s">
        <v>206</v>
      </c>
      <c r="J162"/>
      <c r="K162" s="77">
        <v>3.24</v>
      </c>
      <c r="L162" t="s">
        <v>102</v>
      </c>
      <c r="M162" s="78">
        <v>3.0000000000000001E-3</v>
      </c>
      <c r="N162" s="78">
        <v>3.5499999999999997E-2</v>
      </c>
      <c r="O162" s="77">
        <v>213250.33</v>
      </c>
      <c r="P162" s="77">
        <v>92.47</v>
      </c>
      <c r="Q162" s="77">
        <v>0</v>
      </c>
      <c r="R162" s="77">
        <v>197.19258015099999</v>
      </c>
      <c r="S162" s="78">
        <v>8.9999999999999998E-4</v>
      </c>
      <c r="T162" s="78">
        <v>1.5E-3</v>
      </c>
      <c r="U162" s="78">
        <v>6.9999999999999999E-4</v>
      </c>
    </row>
    <row r="163" spans="2:21">
      <c r="B163" t="s">
        <v>699</v>
      </c>
      <c r="C163" t="s">
        <v>700</v>
      </c>
      <c r="D163" t="s">
        <v>100</v>
      </c>
      <c r="E163" t="s">
        <v>123</v>
      </c>
      <c r="F163" t="s">
        <v>701</v>
      </c>
      <c r="G163" t="s">
        <v>702</v>
      </c>
      <c r="H163" t="s">
        <v>210</v>
      </c>
      <c r="I163" t="s">
        <v>211</v>
      </c>
      <c r="J163"/>
      <c r="K163" s="77">
        <v>3.27</v>
      </c>
      <c r="L163" t="s">
        <v>102</v>
      </c>
      <c r="M163" s="78">
        <v>1.4800000000000001E-2</v>
      </c>
      <c r="N163" s="78">
        <v>4.2999999999999997E-2</v>
      </c>
      <c r="O163" s="77">
        <v>1127010.9099999999</v>
      </c>
      <c r="P163" s="77">
        <v>99.03</v>
      </c>
      <c r="Q163" s="77">
        <v>145.78262000000001</v>
      </c>
      <c r="R163" s="77">
        <v>1261.8615241729999</v>
      </c>
      <c r="S163" s="78">
        <v>1.2999999999999999E-3</v>
      </c>
      <c r="T163" s="78">
        <v>9.9000000000000008E-3</v>
      </c>
      <c r="U163" s="78">
        <v>4.1999999999999997E-3</v>
      </c>
    </row>
    <row r="164" spans="2:21">
      <c r="B164" t="s">
        <v>703</v>
      </c>
      <c r="C164" t="s">
        <v>704</v>
      </c>
      <c r="D164" t="s">
        <v>100</v>
      </c>
      <c r="E164" t="s">
        <v>123</v>
      </c>
      <c r="F164" t="s">
        <v>705</v>
      </c>
      <c r="G164" t="s">
        <v>112</v>
      </c>
      <c r="H164" t="s">
        <v>210</v>
      </c>
      <c r="I164" t="s">
        <v>211</v>
      </c>
      <c r="J164"/>
      <c r="K164" s="77">
        <v>1.51</v>
      </c>
      <c r="L164" t="s">
        <v>102</v>
      </c>
      <c r="M164" s="78">
        <v>4.9000000000000002E-2</v>
      </c>
      <c r="N164" s="78">
        <v>1E-4</v>
      </c>
      <c r="O164" s="77">
        <v>186630.87</v>
      </c>
      <c r="P164" s="77">
        <v>23.05</v>
      </c>
      <c r="Q164" s="77">
        <v>0</v>
      </c>
      <c r="R164" s="77">
        <v>43.018415535000003</v>
      </c>
      <c r="S164" s="78">
        <v>4.0000000000000002E-4</v>
      </c>
      <c r="T164" s="78">
        <v>2.9999999999999997E-4</v>
      </c>
      <c r="U164" s="78">
        <v>1E-4</v>
      </c>
    </row>
    <row r="165" spans="2:21">
      <c r="B165" t="s">
        <v>706</v>
      </c>
      <c r="C165" t="s">
        <v>707</v>
      </c>
      <c r="D165" t="s">
        <v>123</v>
      </c>
      <c r="E165" t="s">
        <v>123</v>
      </c>
      <c r="F165" t="s">
        <v>708</v>
      </c>
      <c r="G165" t="s">
        <v>650</v>
      </c>
      <c r="H165" t="s">
        <v>210</v>
      </c>
      <c r="I165" t="s">
        <v>211</v>
      </c>
      <c r="J165"/>
      <c r="K165" s="77">
        <v>0.01</v>
      </c>
      <c r="L165" t="s">
        <v>102</v>
      </c>
      <c r="M165" s="78">
        <v>0.03</v>
      </c>
      <c r="N165" s="78">
        <v>1E-4</v>
      </c>
      <c r="O165" s="77">
        <v>694.71</v>
      </c>
      <c r="P165" s="77">
        <v>29.41732</v>
      </c>
      <c r="Q165" s="77">
        <v>0</v>
      </c>
      <c r="R165" s="77">
        <v>0.20436506377200001</v>
      </c>
      <c r="S165" s="78">
        <v>0</v>
      </c>
      <c r="T165" s="78">
        <v>0</v>
      </c>
      <c r="U165" s="78">
        <v>0</v>
      </c>
    </row>
    <row r="166" spans="2:21">
      <c r="B166" t="s">
        <v>709</v>
      </c>
      <c r="C166" t="s">
        <v>710</v>
      </c>
      <c r="D166" t="s">
        <v>100</v>
      </c>
      <c r="E166" t="s">
        <v>123</v>
      </c>
      <c r="F166" t="s">
        <v>711</v>
      </c>
      <c r="G166" t="s">
        <v>353</v>
      </c>
      <c r="H166" t="s">
        <v>210</v>
      </c>
      <c r="I166" t="s">
        <v>211</v>
      </c>
      <c r="J166"/>
      <c r="K166" s="77">
        <v>3.42</v>
      </c>
      <c r="L166" t="s">
        <v>102</v>
      </c>
      <c r="M166" s="78">
        <v>1.9E-2</v>
      </c>
      <c r="N166" s="78">
        <v>3.5000000000000003E-2</v>
      </c>
      <c r="O166" s="77">
        <v>555773.6</v>
      </c>
      <c r="P166" s="77">
        <v>101</v>
      </c>
      <c r="Q166" s="77">
        <v>0</v>
      </c>
      <c r="R166" s="77">
        <v>561.33133599999996</v>
      </c>
      <c r="S166" s="78">
        <v>1E-3</v>
      </c>
      <c r="T166" s="78">
        <v>4.4000000000000003E-3</v>
      </c>
      <c r="U166" s="78">
        <v>1.9E-3</v>
      </c>
    </row>
    <row r="167" spans="2:21">
      <c r="B167" t="s">
        <v>712</v>
      </c>
      <c r="C167" t="s">
        <v>713</v>
      </c>
      <c r="D167" t="s">
        <v>100</v>
      </c>
      <c r="E167" t="s">
        <v>123</v>
      </c>
      <c r="F167" t="s">
        <v>714</v>
      </c>
      <c r="G167" t="s">
        <v>353</v>
      </c>
      <c r="H167" t="s">
        <v>210</v>
      </c>
      <c r="I167" t="s">
        <v>211</v>
      </c>
      <c r="J167"/>
      <c r="K167" s="77">
        <v>3.75</v>
      </c>
      <c r="L167" t="s">
        <v>102</v>
      </c>
      <c r="M167" s="78">
        <v>2.75E-2</v>
      </c>
      <c r="N167" s="78">
        <v>2.86E-2</v>
      </c>
      <c r="O167" s="77">
        <v>582098.59</v>
      </c>
      <c r="P167" s="77">
        <v>109.41</v>
      </c>
      <c r="Q167" s="77">
        <v>8.7889599999999994</v>
      </c>
      <c r="R167" s="77">
        <v>645.66302731899998</v>
      </c>
      <c r="S167" s="78">
        <v>1.1000000000000001E-3</v>
      </c>
      <c r="T167" s="78">
        <v>5.0000000000000001E-3</v>
      </c>
      <c r="U167" s="78">
        <v>2.2000000000000001E-3</v>
      </c>
    </row>
    <row r="168" spans="2:21">
      <c r="B168" t="s">
        <v>715</v>
      </c>
      <c r="C168" t="s">
        <v>716</v>
      </c>
      <c r="D168" t="s">
        <v>100</v>
      </c>
      <c r="E168" t="s">
        <v>123</v>
      </c>
      <c r="F168" t="s">
        <v>714</v>
      </c>
      <c r="G168" t="s">
        <v>353</v>
      </c>
      <c r="H168" t="s">
        <v>210</v>
      </c>
      <c r="I168" t="s">
        <v>211</v>
      </c>
      <c r="J168"/>
      <c r="K168" s="77">
        <v>5.41</v>
      </c>
      <c r="L168" t="s">
        <v>102</v>
      </c>
      <c r="M168" s="78">
        <v>8.5000000000000006E-3</v>
      </c>
      <c r="N168" s="78">
        <v>3.0200000000000001E-2</v>
      </c>
      <c r="O168" s="77">
        <v>447829.16</v>
      </c>
      <c r="P168" s="77">
        <v>97.44</v>
      </c>
      <c r="Q168" s="77">
        <v>0</v>
      </c>
      <c r="R168" s="77">
        <v>436.36473350400001</v>
      </c>
      <c r="S168" s="78">
        <v>8.9999999999999998E-4</v>
      </c>
      <c r="T168" s="78">
        <v>3.3999999999999998E-3</v>
      </c>
      <c r="U168" s="78">
        <v>1.5E-3</v>
      </c>
    </row>
    <row r="169" spans="2:21">
      <c r="B169" t="s">
        <v>717</v>
      </c>
      <c r="C169" t="s">
        <v>718</v>
      </c>
      <c r="D169" t="s">
        <v>100</v>
      </c>
      <c r="E169" t="s">
        <v>123</v>
      </c>
      <c r="F169" t="s">
        <v>714</v>
      </c>
      <c r="G169" t="s">
        <v>353</v>
      </c>
      <c r="H169" t="s">
        <v>210</v>
      </c>
      <c r="I169" t="s">
        <v>211</v>
      </c>
      <c r="J169"/>
      <c r="K169" s="77">
        <v>6.73</v>
      </c>
      <c r="L169" t="s">
        <v>102</v>
      </c>
      <c r="M169" s="78">
        <v>3.1800000000000002E-2</v>
      </c>
      <c r="N169" s="78">
        <v>3.61E-2</v>
      </c>
      <c r="O169" s="77">
        <v>190331.62</v>
      </c>
      <c r="P169" s="77">
        <v>100.16</v>
      </c>
      <c r="Q169" s="77">
        <v>0</v>
      </c>
      <c r="R169" s="77">
        <v>190.63615059200001</v>
      </c>
      <c r="S169" s="78">
        <v>1E-3</v>
      </c>
      <c r="T169" s="78">
        <v>1.5E-3</v>
      </c>
      <c r="U169" s="78">
        <v>5.9999999999999995E-4</v>
      </c>
    </row>
    <row r="170" spans="2:21">
      <c r="B170" t="s">
        <v>719</v>
      </c>
      <c r="C170" t="s">
        <v>720</v>
      </c>
      <c r="D170" t="s">
        <v>100</v>
      </c>
      <c r="E170" t="s">
        <v>123</v>
      </c>
      <c r="F170" t="s">
        <v>721</v>
      </c>
      <c r="G170" t="s">
        <v>367</v>
      </c>
      <c r="H170" t="s">
        <v>210</v>
      </c>
      <c r="I170" t="s">
        <v>211</v>
      </c>
      <c r="J170"/>
      <c r="K170" s="77">
        <v>2.5099999999999998</v>
      </c>
      <c r="L170" t="s">
        <v>102</v>
      </c>
      <c r="M170" s="78">
        <v>1.6400000000000001E-2</v>
      </c>
      <c r="N170" s="78">
        <v>2.8799999999999999E-2</v>
      </c>
      <c r="O170" s="77">
        <v>248280.55</v>
      </c>
      <c r="P170" s="77">
        <v>107.69</v>
      </c>
      <c r="Q170" s="77">
        <v>0</v>
      </c>
      <c r="R170" s="77">
        <v>267.37332429499997</v>
      </c>
      <c r="S170" s="78">
        <v>1E-3</v>
      </c>
      <c r="T170" s="78">
        <v>2.0999999999999999E-3</v>
      </c>
      <c r="U170" s="78">
        <v>8.9999999999999998E-4</v>
      </c>
    </row>
    <row r="171" spans="2:21">
      <c r="B171" s="84" t="s">
        <v>252</v>
      </c>
      <c r="C171" s="16"/>
      <c r="D171" s="16"/>
      <c r="E171" s="16"/>
      <c r="F171" s="16"/>
      <c r="K171" s="85">
        <v>3.98</v>
      </c>
      <c r="N171" s="86">
        <v>5.6899999999999999E-2</v>
      </c>
      <c r="O171" s="85">
        <v>19449290.789999999</v>
      </c>
      <c r="Q171" s="85">
        <v>304.9794</v>
      </c>
      <c r="R171" s="85">
        <v>18123.516617230001</v>
      </c>
      <c r="T171" s="86">
        <v>0.14169999999999999</v>
      </c>
      <c r="U171" s="86">
        <v>6.0400000000000002E-2</v>
      </c>
    </row>
    <row r="172" spans="2:21">
      <c r="B172" t="s">
        <v>722</v>
      </c>
      <c r="C172" t="s">
        <v>723</v>
      </c>
      <c r="D172" t="s">
        <v>100</v>
      </c>
      <c r="E172" t="s">
        <v>123</v>
      </c>
      <c r="F172" t="s">
        <v>547</v>
      </c>
      <c r="G172" t="s">
        <v>336</v>
      </c>
      <c r="H172" t="s">
        <v>205</v>
      </c>
      <c r="I172" t="s">
        <v>206</v>
      </c>
      <c r="J172"/>
      <c r="K172" s="77">
        <v>3.58</v>
      </c>
      <c r="L172" t="s">
        <v>102</v>
      </c>
      <c r="M172" s="78">
        <v>2.6800000000000001E-2</v>
      </c>
      <c r="N172" s="78">
        <v>4.5699999999999998E-2</v>
      </c>
      <c r="O172" s="77">
        <v>0.02</v>
      </c>
      <c r="P172" s="77">
        <v>95.02</v>
      </c>
      <c r="Q172" s="77">
        <v>0</v>
      </c>
      <c r="R172" s="77">
        <v>1.9004E-5</v>
      </c>
      <c r="S172" s="78">
        <v>0</v>
      </c>
      <c r="T172" s="78">
        <v>0</v>
      </c>
      <c r="U172" s="78">
        <v>0</v>
      </c>
    </row>
    <row r="173" spans="2:21">
      <c r="B173" t="s">
        <v>724</v>
      </c>
      <c r="C173" t="s">
        <v>725</v>
      </c>
      <c r="D173" t="s">
        <v>100</v>
      </c>
      <c r="E173" t="s">
        <v>123</v>
      </c>
      <c r="F173" t="s">
        <v>726</v>
      </c>
      <c r="G173" t="s">
        <v>727</v>
      </c>
      <c r="H173" t="s">
        <v>382</v>
      </c>
      <c r="I173" t="s">
        <v>206</v>
      </c>
      <c r="J173"/>
      <c r="K173" s="77">
        <v>0.42</v>
      </c>
      <c r="L173" t="s">
        <v>102</v>
      </c>
      <c r="M173" s="78">
        <v>1.0500000000000001E-2</v>
      </c>
      <c r="N173" s="78">
        <v>4.8399999999999999E-2</v>
      </c>
      <c r="O173" s="77">
        <v>0.05</v>
      </c>
      <c r="P173" s="77">
        <v>100.82</v>
      </c>
      <c r="Q173" s="77">
        <v>0</v>
      </c>
      <c r="R173" s="77">
        <v>5.041E-5</v>
      </c>
      <c r="S173" s="78">
        <v>0</v>
      </c>
      <c r="T173" s="78">
        <v>0</v>
      </c>
      <c r="U173" s="78">
        <v>0</v>
      </c>
    </row>
    <row r="174" spans="2:21">
      <c r="B174" t="s">
        <v>728</v>
      </c>
      <c r="C174" t="s">
        <v>729</v>
      </c>
      <c r="D174" t="s">
        <v>100</v>
      </c>
      <c r="E174" t="s">
        <v>123</v>
      </c>
      <c r="F174" t="s">
        <v>730</v>
      </c>
      <c r="G174" t="s">
        <v>528</v>
      </c>
      <c r="H174" t="s">
        <v>399</v>
      </c>
      <c r="I174" t="s">
        <v>206</v>
      </c>
      <c r="J174"/>
      <c r="K174" s="77">
        <v>8.4700000000000006</v>
      </c>
      <c r="L174" t="s">
        <v>102</v>
      </c>
      <c r="M174" s="78">
        <v>2.4E-2</v>
      </c>
      <c r="N174" s="78">
        <v>5.0299999999999997E-2</v>
      </c>
      <c r="O174" s="77">
        <v>0.03</v>
      </c>
      <c r="P174" s="77">
        <v>80.430000000000007</v>
      </c>
      <c r="Q174" s="77">
        <v>0</v>
      </c>
      <c r="R174" s="77">
        <v>2.4128999999999999E-5</v>
      </c>
      <c r="S174" s="78">
        <v>0</v>
      </c>
      <c r="T174" s="78">
        <v>0</v>
      </c>
      <c r="U174" s="78">
        <v>0</v>
      </c>
    </row>
    <row r="175" spans="2:21">
      <c r="B175" t="s">
        <v>731</v>
      </c>
      <c r="C175" t="s">
        <v>732</v>
      </c>
      <c r="D175" t="s">
        <v>100</v>
      </c>
      <c r="E175" t="s">
        <v>123</v>
      </c>
      <c r="F175" t="s">
        <v>398</v>
      </c>
      <c r="G175" t="s">
        <v>353</v>
      </c>
      <c r="H175" t="s">
        <v>399</v>
      </c>
      <c r="I175" t="s">
        <v>206</v>
      </c>
      <c r="J175"/>
      <c r="K175" s="77">
        <v>0.01</v>
      </c>
      <c r="L175" t="s">
        <v>102</v>
      </c>
      <c r="M175" s="78">
        <v>3.5000000000000003E-2</v>
      </c>
      <c r="N175" s="78">
        <v>0.14069999999999999</v>
      </c>
      <c r="O175" s="77">
        <v>131951.44</v>
      </c>
      <c r="P175" s="77">
        <v>101.64</v>
      </c>
      <c r="Q175" s="77">
        <v>0</v>
      </c>
      <c r="R175" s="77">
        <v>134.11544361599999</v>
      </c>
      <c r="S175" s="78">
        <v>1.1999999999999999E-3</v>
      </c>
      <c r="T175" s="78">
        <v>1E-3</v>
      </c>
      <c r="U175" s="78">
        <v>4.0000000000000002E-4</v>
      </c>
    </row>
    <row r="176" spans="2:21">
      <c r="B176" t="s">
        <v>733</v>
      </c>
      <c r="C176" t="s">
        <v>734</v>
      </c>
      <c r="D176" t="s">
        <v>100</v>
      </c>
      <c r="E176" t="s">
        <v>123</v>
      </c>
      <c r="F176" t="s">
        <v>406</v>
      </c>
      <c r="G176" t="s">
        <v>353</v>
      </c>
      <c r="H176" t="s">
        <v>399</v>
      </c>
      <c r="I176" t="s">
        <v>206</v>
      </c>
      <c r="J176"/>
      <c r="K176" s="77">
        <v>6.06</v>
      </c>
      <c r="L176" t="s">
        <v>102</v>
      </c>
      <c r="M176" s="78">
        <v>2.5499999999999998E-2</v>
      </c>
      <c r="N176" s="78">
        <v>5.2400000000000002E-2</v>
      </c>
      <c r="O176" s="77">
        <v>1016747.34</v>
      </c>
      <c r="P176" s="77">
        <v>85.31</v>
      </c>
      <c r="Q176" s="77">
        <v>51.100969999999997</v>
      </c>
      <c r="R176" s="77">
        <v>918.48812575399995</v>
      </c>
      <c r="S176" s="78">
        <v>6.9999999999999999E-4</v>
      </c>
      <c r="T176" s="78">
        <v>7.1999999999999998E-3</v>
      </c>
      <c r="U176" s="78">
        <v>3.0999999999999999E-3</v>
      </c>
    </row>
    <row r="177" spans="2:21">
      <c r="B177" t="s">
        <v>735</v>
      </c>
      <c r="C177" t="s">
        <v>736</v>
      </c>
      <c r="D177" t="s">
        <v>100</v>
      </c>
      <c r="E177" t="s">
        <v>123</v>
      </c>
      <c r="F177" t="s">
        <v>737</v>
      </c>
      <c r="G177" t="s">
        <v>738</v>
      </c>
      <c r="H177" t="s">
        <v>399</v>
      </c>
      <c r="I177" t="s">
        <v>206</v>
      </c>
      <c r="J177"/>
      <c r="K177" s="77">
        <v>4.05</v>
      </c>
      <c r="L177" t="s">
        <v>102</v>
      </c>
      <c r="M177" s="78">
        <v>2.24E-2</v>
      </c>
      <c r="N177" s="78">
        <v>5.0200000000000002E-2</v>
      </c>
      <c r="O177" s="77">
        <v>0.02</v>
      </c>
      <c r="P177" s="77">
        <v>90.04</v>
      </c>
      <c r="Q177" s="77">
        <v>0</v>
      </c>
      <c r="R177" s="77">
        <v>1.8008000000000001E-5</v>
      </c>
      <c r="S177" s="78">
        <v>0</v>
      </c>
      <c r="T177" s="78">
        <v>0</v>
      </c>
      <c r="U177" s="78">
        <v>0</v>
      </c>
    </row>
    <row r="178" spans="2:21">
      <c r="B178" t="s">
        <v>739</v>
      </c>
      <c r="C178" t="s">
        <v>740</v>
      </c>
      <c r="D178" t="s">
        <v>100</v>
      </c>
      <c r="E178" t="s">
        <v>123</v>
      </c>
      <c r="F178" t="s">
        <v>741</v>
      </c>
      <c r="G178" t="s">
        <v>742</v>
      </c>
      <c r="H178" t="s">
        <v>399</v>
      </c>
      <c r="I178" t="s">
        <v>206</v>
      </c>
      <c r="J178"/>
      <c r="K178" s="77">
        <v>4.18</v>
      </c>
      <c r="L178" t="s">
        <v>102</v>
      </c>
      <c r="M178" s="78">
        <v>3.5200000000000002E-2</v>
      </c>
      <c r="N178" s="78">
        <v>4.7500000000000001E-2</v>
      </c>
      <c r="O178" s="77">
        <v>0.04</v>
      </c>
      <c r="P178" s="77">
        <v>96.46</v>
      </c>
      <c r="Q178" s="77">
        <v>0</v>
      </c>
      <c r="R178" s="77">
        <v>3.8584000000000002E-5</v>
      </c>
      <c r="S178" s="78">
        <v>0</v>
      </c>
      <c r="T178" s="78">
        <v>0</v>
      </c>
      <c r="U178" s="78">
        <v>0</v>
      </c>
    </row>
    <row r="179" spans="2:21">
      <c r="B179" t="s">
        <v>743</v>
      </c>
      <c r="C179" t="s">
        <v>744</v>
      </c>
      <c r="D179" t="s">
        <v>100</v>
      </c>
      <c r="E179" t="s">
        <v>123</v>
      </c>
      <c r="F179" t="s">
        <v>458</v>
      </c>
      <c r="G179" t="s">
        <v>353</v>
      </c>
      <c r="H179" t="s">
        <v>399</v>
      </c>
      <c r="I179" t="s">
        <v>206</v>
      </c>
      <c r="J179"/>
      <c r="K179" s="77">
        <v>1.46</v>
      </c>
      <c r="L179" t="s">
        <v>102</v>
      </c>
      <c r="M179" s="78">
        <v>3.39E-2</v>
      </c>
      <c r="N179" s="78">
        <v>5.11E-2</v>
      </c>
      <c r="O179" s="77">
        <v>0.01</v>
      </c>
      <c r="P179" s="77">
        <v>99.19</v>
      </c>
      <c r="Q179" s="77">
        <v>0</v>
      </c>
      <c r="R179" s="77">
        <v>9.9189999999999994E-6</v>
      </c>
      <c r="S179" s="78">
        <v>0</v>
      </c>
      <c r="T179" s="78">
        <v>0</v>
      </c>
      <c r="U179" s="78">
        <v>0</v>
      </c>
    </row>
    <row r="180" spans="2:21">
      <c r="B180" t="s">
        <v>745</v>
      </c>
      <c r="C180" t="s">
        <v>746</v>
      </c>
      <c r="D180" t="s">
        <v>100</v>
      </c>
      <c r="E180" t="s">
        <v>123</v>
      </c>
      <c r="F180" t="s">
        <v>458</v>
      </c>
      <c r="G180" t="s">
        <v>353</v>
      </c>
      <c r="H180" t="s">
        <v>399</v>
      </c>
      <c r="I180" t="s">
        <v>206</v>
      </c>
      <c r="J180"/>
      <c r="K180" s="77">
        <v>6.36</v>
      </c>
      <c r="L180" t="s">
        <v>102</v>
      </c>
      <c r="M180" s="78">
        <v>2.4400000000000002E-2</v>
      </c>
      <c r="N180" s="78">
        <v>5.21E-2</v>
      </c>
      <c r="O180" s="77">
        <v>0.03</v>
      </c>
      <c r="P180" s="77">
        <v>85.25</v>
      </c>
      <c r="Q180" s="77">
        <v>0</v>
      </c>
      <c r="R180" s="77">
        <v>2.5575000000000002E-5</v>
      </c>
      <c r="S180" s="78">
        <v>0</v>
      </c>
      <c r="T180" s="78">
        <v>0</v>
      </c>
      <c r="U180" s="78">
        <v>0</v>
      </c>
    </row>
    <row r="181" spans="2:21">
      <c r="B181" t="s">
        <v>747</v>
      </c>
      <c r="C181" t="s">
        <v>748</v>
      </c>
      <c r="D181" t="s">
        <v>100</v>
      </c>
      <c r="E181" t="s">
        <v>123</v>
      </c>
      <c r="F181" t="s">
        <v>749</v>
      </c>
      <c r="G181" t="s">
        <v>353</v>
      </c>
      <c r="H181" t="s">
        <v>399</v>
      </c>
      <c r="I181" t="s">
        <v>206</v>
      </c>
      <c r="J181"/>
      <c r="K181" s="77">
        <v>1.31</v>
      </c>
      <c r="L181" t="s">
        <v>102</v>
      </c>
      <c r="M181" s="78">
        <v>2.5499999999999998E-2</v>
      </c>
      <c r="N181" s="78">
        <v>4.9399999999999999E-2</v>
      </c>
      <c r="O181" s="77">
        <v>208415.1</v>
      </c>
      <c r="P181" s="77">
        <v>97.06</v>
      </c>
      <c r="Q181" s="77">
        <v>0</v>
      </c>
      <c r="R181" s="77">
        <v>202.28769606</v>
      </c>
      <c r="S181" s="78">
        <v>1E-3</v>
      </c>
      <c r="T181" s="78">
        <v>1.6000000000000001E-3</v>
      </c>
      <c r="U181" s="78">
        <v>6.9999999999999999E-4</v>
      </c>
    </row>
    <row r="182" spans="2:21">
      <c r="B182" t="s">
        <v>750</v>
      </c>
      <c r="C182" t="s">
        <v>751</v>
      </c>
      <c r="D182" t="s">
        <v>100</v>
      </c>
      <c r="E182" t="s">
        <v>123</v>
      </c>
      <c r="F182" t="s">
        <v>752</v>
      </c>
      <c r="G182" t="s">
        <v>470</v>
      </c>
      <c r="H182" t="s">
        <v>471</v>
      </c>
      <c r="I182" t="s">
        <v>150</v>
      </c>
      <c r="J182"/>
      <c r="K182" s="77">
        <v>1</v>
      </c>
      <c r="L182" t="s">
        <v>102</v>
      </c>
      <c r="M182" s="78">
        <v>4.1000000000000002E-2</v>
      </c>
      <c r="N182" s="78">
        <v>5.5E-2</v>
      </c>
      <c r="O182" s="77">
        <v>144748.88</v>
      </c>
      <c r="P182" s="77">
        <v>98.7</v>
      </c>
      <c r="Q182" s="77">
        <v>2.9673500000000002</v>
      </c>
      <c r="R182" s="77">
        <v>145.83449456</v>
      </c>
      <c r="S182" s="78">
        <v>5.0000000000000001E-4</v>
      </c>
      <c r="T182" s="78">
        <v>1.1000000000000001E-3</v>
      </c>
      <c r="U182" s="78">
        <v>5.0000000000000001E-4</v>
      </c>
    </row>
    <row r="183" spans="2:21">
      <c r="B183" t="s">
        <v>753</v>
      </c>
      <c r="C183" t="s">
        <v>754</v>
      </c>
      <c r="D183" t="s">
        <v>100</v>
      </c>
      <c r="E183" t="s">
        <v>123</v>
      </c>
      <c r="F183" t="s">
        <v>501</v>
      </c>
      <c r="G183" t="s">
        <v>127</v>
      </c>
      <c r="H183" t="s">
        <v>399</v>
      </c>
      <c r="I183" t="s">
        <v>206</v>
      </c>
      <c r="J183"/>
      <c r="K183" s="77">
        <v>1.54</v>
      </c>
      <c r="L183" t="s">
        <v>102</v>
      </c>
      <c r="M183" s="78">
        <v>2.7E-2</v>
      </c>
      <c r="N183" s="78">
        <v>5.0500000000000003E-2</v>
      </c>
      <c r="O183" s="77">
        <v>6355.33</v>
      </c>
      <c r="P183" s="77">
        <v>96.65</v>
      </c>
      <c r="Q183" s="77">
        <v>0</v>
      </c>
      <c r="R183" s="77">
        <v>6.1424264449999999</v>
      </c>
      <c r="S183" s="78">
        <v>0</v>
      </c>
      <c r="T183" s="78">
        <v>0</v>
      </c>
      <c r="U183" s="78">
        <v>0</v>
      </c>
    </row>
    <row r="184" spans="2:21">
      <c r="B184" t="s">
        <v>755</v>
      </c>
      <c r="C184" t="s">
        <v>756</v>
      </c>
      <c r="D184" t="s">
        <v>100</v>
      </c>
      <c r="E184" t="s">
        <v>123</v>
      </c>
      <c r="F184" t="s">
        <v>501</v>
      </c>
      <c r="G184" t="s">
        <v>127</v>
      </c>
      <c r="H184" t="s">
        <v>399</v>
      </c>
      <c r="I184" t="s">
        <v>206</v>
      </c>
      <c r="J184"/>
      <c r="K184" s="77">
        <v>3.82</v>
      </c>
      <c r="L184" t="s">
        <v>102</v>
      </c>
      <c r="M184" s="78">
        <v>4.5600000000000002E-2</v>
      </c>
      <c r="N184" s="78">
        <v>5.2600000000000001E-2</v>
      </c>
      <c r="O184" s="77">
        <v>256779.8</v>
      </c>
      <c r="P184" s="77">
        <v>97.85</v>
      </c>
      <c r="Q184" s="77">
        <v>0</v>
      </c>
      <c r="R184" s="77">
        <v>251.2590343</v>
      </c>
      <c r="S184" s="78">
        <v>8.9999999999999998E-4</v>
      </c>
      <c r="T184" s="78">
        <v>2E-3</v>
      </c>
      <c r="U184" s="78">
        <v>8.0000000000000004E-4</v>
      </c>
    </row>
    <row r="185" spans="2:21">
      <c r="B185" t="s">
        <v>757</v>
      </c>
      <c r="C185" t="s">
        <v>758</v>
      </c>
      <c r="D185" t="s">
        <v>100</v>
      </c>
      <c r="E185" t="s">
        <v>123</v>
      </c>
      <c r="F185" t="s">
        <v>531</v>
      </c>
      <c r="G185" t="s">
        <v>132</v>
      </c>
      <c r="H185" t="s">
        <v>506</v>
      </c>
      <c r="I185" t="s">
        <v>206</v>
      </c>
      <c r="J185"/>
      <c r="K185" s="77">
        <v>8.8699999999999992</v>
      </c>
      <c r="L185" t="s">
        <v>102</v>
      </c>
      <c r="M185" s="78">
        <v>2.7900000000000001E-2</v>
      </c>
      <c r="N185" s="78">
        <v>5.1200000000000002E-2</v>
      </c>
      <c r="O185" s="77">
        <v>243150.95</v>
      </c>
      <c r="P185" s="77">
        <v>82.09</v>
      </c>
      <c r="Q185" s="77">
        <v>0</v>
      </c>
      <c r="R185" s="77">
        <v>199.60261485500001</v>
      </c>
      <c r="S185" s="78">
        <v>5.9999999999999995E-4</v>
      </c>
      <c r="T185" s="78">
        <v>1.6000000000000001E-3</v>
      </c>
      <c r="U185" s="78">
        <v>6.9999999999999999E-4</v>
      </c>
    </row>
    <row r="186" spans="2:21">
      <c r="B186" t="s">
        <v>759</v>
      </c>
      <c r="C186" t="s">
        <v>760</v>
      </c>
      <c r="D186" t="s">
        <v>100</v>
      </c>
      <c r="E186" t="s">
        <v>123</v>
      </c>
      <c r="F186" t="s">
        <v>531</v>
      </c>
      <c r="G186" t="s">
        <v>132</v>
      </c>
      <c r="H186" t="s">
        <v>506</v>
      </c>
      <c r="I186" t="s">
        <v>206</v>
      </c>
      <c r="J186"/>
      <c r="K186" s="77">
        <v>1.38</v>
      </c>
      <c r="L186" t="s">
        <v>102</v>
      </c>
      <c r="M186" s="78">
        <v>3.6499999999999998E-2</v>
      </c>
      <c r="N186" s="78">
        <v>5.0299999999999997E-2</v>
      </c>
      <c r="O186" s="77">
        <v>0.02</v>
      </c>
      <c r="P186" s="77">
        <v>98.51</v>
      </c>
      <c r="Q186" s="77">
        <v>0</v>
      </c>
      <c r="R186" s="77">
        <v>1.9701999999999999E-5</v>
      </c>
      <c r="S186" s="78">
        <v>0</v>
      </c>
      <c r="T186" s="78">
        <v>0</v>
      </c>
      <c r="U186" s="78">
        <v>0</v>
      </c>
    </row>
    <row r="187" spans="2:21">
      <c r="B187" t="s">
        <v>761</v>
      </c>
      <c r="C187" t="s">
        <v>762</v>
      </c>
      <c r="D187" t="s">
        <v>100</v>
      </c>
      <c r="E187" t="s">
        <v>123</v>
      </c>
      <c r="F187" t="s">
        <v>763</v>
      </c>
      <c r="G187" t="s">
        <v>128</v>
      </c>
      <c r="H187" t="s">
        <v>511</v>
      </c>
      <c r="I187" t="s">
        <v>150</v>
      </c>
      <c r="J187"/>
      <c r="K187" s="77">
        <v>1.76</v>
      </c>
      <c r="L187" t="s">
        <v>102</v>
      </c>
      <c r="M187" s="78">
        <v>6.0999999999999999E-2</v>
      </c>
      <c r="N187" s="78">
        <v>6.4000000000000001E-2</v>
      </c>
      <c r="O187" s="77">
        <v>521037.75</v>
      </c>
      <c r="P187" s="77">
        <v>100.83</v>
      </c>
      <c r="Q187" s="77">
        <v>0</v>
      </c>
      <c r="R187" s="77">
        <v>525.36236332500005</v>
      </c>
      <c r="S187" s="78">
        <v>1.4E-3</v>
      </c>
      <c r="T187" s="78">
        <v>4.1000000000000003E-3</v>
      </c>
      <c r="U187" s="78">
        <v>1.8E-3</v>
      </c>
    </row>
    <row r="188" spans="2:21">
      <c r="B188" t="s">
        <v>764</v>
      </c>
      <c r="C188" t="s">
        <v>765</v>
      </c>
      <c r="D188" t="s">
        <v>100</v>
      </c>
      <c r="E188" t="s">
        <v>123</v>
      </c>
      <c r="F188" t="s">
        <v>559</v>
      </c>
      <c r="G188" t="s">
        <v>470</v>
      </c>
      <c r="H188" t="s">
        <v>506</v>
      </c>
      <c r="I188" t="s">
        <v>206</v>
      </c>
      <c r="J188"/>
      <c r="K188" s="77">
        <v>7.46</v>
      </c>
      <c r="L188" t="s">
        <v>102</v>
      </c>
      <c r="M188" s="78">
        <v>3.0499999999999999E-2</v>
      </c>
      <c r="N188" s="78">
        <v>5.2299999999999999E-2</v>
      </c>
      <c r="O188" s="77">
        <v>432827.22</v>
      </c>
      <c r="P188" s="77">
        <v>85.55</v>
      </c>
      <c r="Q188" s="77">
        <v>6.6006200000000002</v>
      </c>
      <c r="R188" s="77">
        <v>376.88430670999998</v>
      </c>
      <c r="S188" s="78">
        <v>5.9999999999999995E-4</v>
      </c>
      <c r="T188" s="78">
        <v>2.8999999999999998E-3</v>
      </c>
      <c r="U188" s="78">
        <v>1.2999999999999999E-3</v>
      </c>
    </row>
    <row r="189" spans="2:21">
      <c r="B189" t="s">
        <v>766</v>
      </c>
      <c r="C189" t="s">
        <v>767</v>
      </c>
      <c r="D189" t="s">
        <v>100</v>
      </c>
      <c r="E189" t="s">
        <v>123</v>
      </c>
      <c r="F189" t="s">
        <v>559</v>
      </c>
      <c r="G189" t="s">
        <v>470</v>
      </c>
      <c r="H189" t="s">
        <v>506</v>
      </c>
      <c r="I189" t="s">
        <v>206</v>
      </c>
      <c r="J189"/>
      <c r="K189" s="77">
        <v>2.89</v>
      </c>
      <c r="L189" t="s">
        <v>102</v>
      </c>
      <c r="M189" s="78">
        <v>2.9100000000000001E-2</v>
      </c>
      <c r="N189" s="78">
        <v>5.04E-2</v>
      </c>
      <c r="O189" s="77">
        <v>213915.61</v>
      </c>
      <c r="P189" s="77">
        <v>94.28</v>
      </c>
      <c r="Q189" s="77">
        <v>3.1124700000000001</v>
      </c>
      <c r="R189" s="77">
        <v>204.79210710800001</v>
      </c>
      <c r="S189" s="78">
        <v>4.0000000000000002E-4</v>
      </c>
      <c r="T189" s="78">
        <v>1.6000000000000001E-3</v>
      </c>
      <c r="U189" s="78">
        <v>6.9999999999999999E-4</v>
      </c>
    </row>
    <row r="190" spans="2:21">
      <c r="B190" t="s">
        <v>768</v>
      </c>
      <c r="C190" t="s">
        <v>769</v>
      </c>
      <c r="D190" t="s">
        <v>100</v>
      </c>
      <c r="E190" t="s">
        <v>123</v>
      </c>
      <c r="F190" t="s">
        <v>559</v>
      </c>
      <c r="G190" t="s">
        <v>470</v>
      </c>
      <c r="H190" t="s">
        <v>506</v>
      </c>
      <c r="I190" t="s">
        <v>206</v>
      </c>
      <c r="J190"/>
      <c r="K190" s="77">
        <v>6.7</v>
      </c>
      <c r="L190" t="s">
        <v>102</v>
      </c>
      <c r="M190" s="78">
        <v>3.0499999999999999E-2</v>
      </c>
      <c r="N190" s="78">
        <v>5.1499999999999997E-2</v>
      </c>
      <c r="O190" s="77">
        <v>581913.65</v>
      </c>
      <c r="P190" s="77">
        <v>87.42</v>
      </c>
      <c r="Q190" s="77">
        <v>8.8741800000000008</v>
      </c>
      <c r="R190" s="77">
        <v>517.58309283000006</v>
      </c>
      <c r="S190" s="78">
        <v>8.0000000000000004E-4</v>
      </c>
      <c r="T190" s="78">
        <v>4.0000000000000001E-3</v>
      </c>
      <c r="U190" s="78">
        <v>1.6999999999999999E-3</v>
      </c>
    </row>
    <row r="191" spans="2:21">
      <c r="B191" t="s">
        <v>770</v>
      </c>
      <c r="C191" t="s">
        <v>771</v>
      </c>
      <c r="D191" t="s">
        <v>100</v>
      </c>
      <c r="E191" t="s">
        <v>123</v>
      </c>
      <c r="F191" t="s">
        <v>559</v>
      </c>
      <c r="G191" t="s">
        <v>470</v>
      </c>
      <c r="H191" t="s">
        <v>506</v>
      </c>
      <c r="I191" t="s">
        <v>206</v>
      </c>
      <c r="J191"/>
      <c r="K191" s="77">
        <v>8.33</v>
      </c>
      <c r="L191" t="s">
        <v>102</v>
      </c>
      <c r="M191" s="78">
        <v>2.63E-2</v>
      </c>
      <c r="N191" s="78">
        <v>5.28E-2</v>
      </c>
      <c r="O191" s="77">
        <v>625245.30000000005</v>
      </c>
      <c r="P191" s="77">
        <v>80.77</v>
      </c>
      <c r="Q191" s="77">
        <v>8.2219800000000003</v>
      </c>
      <c r="R191" s="77">
        <v>513.23260880999999</v>
      </c>
      <c r="S191" s="78">
        <v>8.9999999999999998E-4</v>
      </c>
      <c r="T191" s="78">
        <v>4.0000000000000001E-3</v>
      </c>
      <c r="U191" s="78">
        <v>1.6999999999999999E-3</v>
      </c>
    </row>
    <row r="192" spans="2:21">
      <c r="B192" t="s">
        <v>772</v>
      </c>
      <c r="C192" t="s">
        <v>773</v>
      </c>
      <c r="D192" t="s">
        <v>100</v>
      </c>
      <c r="E192" t="s">
        <v>123</v>
      </c>
      <c r="F192" t="s">
        <v>559</v>
      </c>
      <c r="G192" t="s">
        <v>470</v>
      </c>
      <c r="H192" t="s">
        <v>506</v>
      </c>
      <c r="I192" t="s">
        <v>206</v>
      </c>
      <c r="J192"/>
      <c r="K192" s="77">
        <v>4.99</v>
      </c>
      <c r="L192" t="s">
        <v>102</v>
      </c>
      <c r="M192" s="78">
        <v>3.95E-2</v>
      </c>
      <c r="N192" s="78">
        <v>4.7800000000000002E-2</v>
      </c>
      <c r="O192" s="77">
        <v>0.01</v>
      </c>
      <c r="P192" s="77">
        <v>96.27</v>
      </c>
      <c r="Q192" s="77">
        <v>0</v>
      </c>
      <c r="R192" s="77">
        <v>9.6269999999999995E-6</v>
      </c>
      <c r="S192" s="78">
        <v>0</v>
      </c>
      <c r="T192" s="78">
        <v>0</v>
      </c>
      <c r="U192" s="78">
        <v>0</v>
      </c>
    </row>
    <row r="193" spans="2:21">
      <c r="B193" t="s">
        <v>774</v>
      </c>
      <c r="C193" t="s">
        <v>775</v>
      </c>
      <c r="D193" t="s">
        <v>100</v>
      </c>
      <c r="E193" t="s">
        <v>123</v>
      </c>
      <c r="F193" t="s">
        <v>776</v>
      </c>
      <c r="G193" t="s">
        <v>777</v>
      </c>
      <c r="H193" t="s">
        <v>506</v>
      </c>
      <c r="I193" t="s">
        <v>206</v>
      </c>
      <c r="J193"/>
      <c r="K193" s="77">
        <v>0.11</v>
      </c>
      <c r="L193" t="s">
        <v>102</v>
      </c>
      <c r="M193" s="78">
        <v>3.4000000000000002E-2</v>
      </c>
      <c r="N193" s="78">
        <v>6.59E-2</v>
      </c>
      <c r="O193" s="77">
        <v>1596.85</v>
      </c>
      <c r="P193" s="77">
        <v>100.13</v>
      </c>
      <c r="Q193" s="77">
        <v>0</v>
      </c>
      <c r="R193" s="77">
        <v>1.598925905</v>
      </c>
      <c r="S193" s="78">
        <v>0</v>
      </c>
      <c r="T193" s="78">
        <v>0</v>
      </c>
      <c r="U193" s="78">
        <v>0</v>
      </c>
    </row>
    <row r="194" spans="2:21">
      <c r="B194" t="s">
        <v>778</v>
      </c>
      <c r="C194" t="s">
        <v>779</v>
      </c>
      <c r="D194" t="s">
        <v>100</v>
      </c>
      <c r="E194" t="s">
        <v>123</v>
      </c>
      <c r="F194" t="s">
        <v>571</v>
      </c>
      <c r="G194" t="s">
        <v>470</v>
      </c>
      <c r="H194" t="s">
        <v>506</v>
      </c>
      <c r="I194" t="s">
        <v>206</v>
      </c>
      <c r="J194"/>
      <c r="K194" s="77">
        <v>1.06</v>
      </c>
      <c r="L194" t="s">
        <v>102</v>
      </c>
      <c r="M194" s="78">
        <v>3.9199999999999999E-2</v>
      </c>
      <c r="N194" s="78">
        <v>5.5399999999999998E-2</v>
      </c>
      <c r="O194" s="77">
        <v>0.03</v>
      </c>
      <c r="P194" s="77">
        <v>100</v>
      </c>
      <c r="Q194" s="77">
        <v>0</v>
      </c>
      <c r="R194" s="77">
        <v>3.0000000000000001E-5</v>
      </c>
      <c r="S194" s="78">
        <v>0</v>
      </c>
      <c r="T194" s="78">
        <v>0</v>
      </c>
      <c r="U194" s="78">
        <v>0</v>
      </c>
    </row>
    <row r="195" spans="2:21">
      <c r="B195" t="s">
        <v>780</v>
      </c>
      <c r="C195" t="s">
        <v>781</v>
      </c>
      <c r="D195" t="s">
        <v>100</v>
      </c>
      <c r="E195" t="s">
        <v>123</v>
      </c>
      <c r="F195" t="s">
        <v>571</v>
      </c>
      <c r="G195" t="s">
        <v>470</v>
      </c>
      <c r="H195" t="s">
        <v>506</v>
      </c>
      <c r="I195" t="s">
        <v>206</v>
      </c>
      <c r="J195"/>
      <c r="K195" s="77">
        <v>6.13</v>
      </c>
      <c r="L195" t="s">
        <v>102</v>
      </c>
      <c r="M195" s="78">
        <v>2.64E-2</v>
      </c>
      <c r="N195" s="78">
        <v>5.2200000000000003E-2</v>
      </c>
      <c r="O195" s="77">
        <v>1066547.8</v>
      </c>
      <c r="P195" s="77">
        <v>86.46</v>
      </c>
      <c r="Q195" s="77">
        <v>0</v>
      </c>
      <c r="R195" s="77">
        <v>922.13722787999995</v>
      </c>
      <c r="S195" s="78">
        <v>6.9999999999999999E-4</v>
      </c>
      <c r="T195" s="78">
        <v>7.1999999999999998E-3</v>
      </c>
      <c r="U195" s="78">
        <v>3.0999999999999999E-3</v>
      </c>
    </row>
    <row r="196" spans="2:21">
      <c r="B196" t="s">
        <v>782</v>
      </c>
      <c r="C196" t="s">
        <v>783</v>
      </c>
      <c r="D196" t="s">
        <v>100</v>
      </c>
      <c r="E196" t="s">
        <v>123</v>
      </c>
      <c r="F196" t="s">
        <v>571</v>
      </c>
      <c r="G196" t="s">
        <v>470</v>
      </c>
      <c r="H196" t="s">
        <v>506</v>
      </c>
      <c r="I196" t="s">
        <v>206</v>
      </c>
      <c r="J196"/>
      <c r="K196" s="77">
        <v>7.74</v>
      </c>
      <c r="L196" t="s">
        <v>102</v>
      </c>
      <c r="M196" s="78">
        <v>2.5000000000000001E-2</v>
      </c>
      <c r="N196" s="78">
        <v>5.4399999999999997E-2</v>
      </c>
      <c r="O196" s="77">
        <v>593450.19999999995</v>
      </c>
      <c r="P196" s="77">
        <v>80.78</v>
      </c>
      <c r="Q196" s="77">
        <v>0</v>
      </c>
      <c r="R196" s="77">
        <v>479.38907155999999</v>
      </c>
      <c r="S196" s="78">
        <v>4.0000000000000002E-4</v>
      </c>
      <c r="T196" s="78">
        <v>3.7000000000000002E-3</v>
      </c>
      <c r="U196" s="78">
        <v>1.6000000000000001E-3</v>
      </c>
    </row>
    <row r="197" spans="2:21">
      <c r="B197" t="s">
        <v>784</v>
      </c>
      <c r="C197" t="s">
        <v>785</v>
      </c>
      <c r="D197" t="s">
        <v>100</v>
      </c>
      <c r="E197" t="s">
        <v>123</v>
      </c>
      <c r="F197" t="s">
        <v>786</v>
      </c>
      <c r="G197" t="s">
        <v>470</v>
      </c>
      <c r="H197" t="s">
        <v>511</v>
      </c>
      <c r="I197" t="s">
        <v>150</v>
      </c>
      <c r="J197"/>
      <c r="K197" s="77">
        <v>6.71</v>
      </c>
      <c r="L197" t="s">
        <v>102</v>
      </c>
      <c r="M197" s="78">
        <v>2.98E-2</v>
      </c>
      <c r="N197" s="78">
        <v>5.3100000000000001E-2</v>
      </c>
      <c r="O197" s="77">
        <v>339292.84</v>
      </c>
      <c r="P197" s="77">
        <v>86.08</v>
      </c>
      <c r="Q197" s="77">
        <v>5.0554600000000001</v>
      </c>
      <c r="R197" s="77">
        <v>297.11873667200001</v>
      </c>
      <c r="S197" s="78">
        <v>8.9999999999999998E-4</v>
      </c>
      <c r="T197" s="78">
        <v>2.3E-3</v>
      </c>
      <c r="U197" s="78">
        <v>1E-3</v>
      </c>
    </row>
    <row r="198" spans="2:21">
      <c r="B198" t="s">
        <v>787</v>
      </c>
      <c r="C198" t="s">
        <v>788</v>
      </c>
      <c r="D198" t="s">
        <v>100</v>
      </c>
      <c r="E198" t="s">
        <v>123</v>
      </c>
      <c r="F198" t="s">
        <v>786</v>
      </c>
      <c r="G198" t="s">
        <v>470</v>
      </c>
      <c r="H198" t="s">
        <v>511</v>
      </c>
      <c r="I198" t="s">
        <v>150</v>
      </c>
      <c r="J198"/>
      <c r="K198" s="77">
        <v>5.45</v>
      </c>
      <c r="L198" t="s">
        <v>102</v>
      </c>
      <c r="M198" s="78">
        <v>3.4299999999999997E-2</v>
      </c>
      <c r="N198" s="78">
        <v>5.0099999999999999E-2</v>
      </c>
      <c r="O198" s="77">
        <v>427777.64</v>
      </c>
      <c r="P198" s="77">
        <v>92.15</v>
      </c>
      <c r="Q198" s="77">
        <v>7.3363899999999997</v>
      </c>
      <c r="R198" s="77">
        <v>401.53348526000002</v>
      </c>
      <c r="S198" s="78">
        <v>1.4E-3</v>
      </c>
      <c r="T198" s="78">
        <v>3.0999999999999999E-3</v>
      </c>
      <c r="U198" s="78">
        <v>1.2999999999999999E-3</v>
      </c>
    </row>
    <row r="199" spans="2:21">
      <c r="B199" t="s">
        <v>789</v>
      </c>
      <c r="C199" t="s">
        <v>790</v>
      </c>
      <c r="D199" t="s">
        <v>100</v>
      </c>
      <c r="E199" t="s">
        <v>123</v>
      </c>
      <c r="F199" t="s">
        <v>589</v>
      </c>
      <c r="G199" t="s">
        <v>470</v>
      </c>
      <c r="H199" t="s">
        <v>506</v>
      </c>
      <c r="I199" t="s">
        <v>206</v>
      </c>
      <c r="J199"/>
      <c r="K199" s="77">
        <v>2</v>
      </c>
      <c r="L199" t="s">
        <v>102</v>
      </c>
      <c r="M199" s="78">
        <v>3.61E-2</v>
      </c>
      <c r="N199" s="78">
        <v>4.9399999999999999E-2</v>
      </c>
      <c r="O199" s="77">
        <v>880483.24</v>
      </c>
      <c r="P199" s="77">
        <v>98.99</v>
      </c>
      <c r="Q199" s="77">
        <v>0</v>
      </c>
      <c r="R199" s="77">
        <v>871.59035927599996</v>
      </c>
      <c r="S199" s="78">
        <v>1.1000000000000001E-3</v>
      </c>
      <c r="T199" s="78">
        <v>6.7999999999999996E-3</v>
      </c>
      <c r="U199" s="78">
        <v>2.8999999999999998E-3</v>
      </c>
    </row>
    <row r="200" spans="2:21">
      <c r="B200" t="s">
        <v>791</v>
      </c>
      <c r="C200" t="s">
        <v>792</v>
      </c>
      <c r="D200" t="s">
        <v>100</v>
      </c>
      <c r="E200" t="s">
        <v>123</v>
      </c>
      <c r="F200" t="s">
        <v>589</v>
      </c>
      <c r="G200" t="s">
        <v>470</v>
      </c>
      <c r="H200" t="s">
        <v>506</v>
      </c>
      <c r="I200" t="s">
        <v>206</v>
      </c>
      <c r="J200"/>
      <c r="K200" s="77">
        <v>3</v>
      </c>
      <c r="L200" t="s">
        <v>102</v>
      </c>
      <c r="M200" s="78">
        <v>3.3000000000000002E-2</v>
      </c>
      <c r="N200" s="78">
        <v>4.4900000000000002E-2</v>
      </c>
      <c r="O200" s="77">
        <v>289785.11</v>
      </c>
      <c r="P200" s="77">
        <v>97.75</v>
      </c>
      <c r="Q200" s="77">
        <v>0</v>
      </c>
      <c r="R200" s="77">
        <v>283.26494502499997</v>
      </c>
      <c r="S200" s="78">
        <v>8.9999999999999998E-4</v>
      </c>
      <c r="T200" s="78">
        <v>2.2000000000000001E-3</v>
      </c>
      <c r="U200" s="78">
        <v>8.9999999999999998E-4</v>
      </c>
    </row>
    <row r="201" spans="2:21">
      <c r="B201" t="s">
        <v>793</v>
      </c>
      <c r="C201" t="s">
        <v>794</v>
      </c>
      <c r="D201" t="s">
        <v>100</v>
      </c>
      <c r="E201" t="s">
        <v>123</v>
      </c>
      <c r="F201" t="s">
        <v>589</v>
      </c>
      <c r="G201" t="s">
        <v>470</v>
      </c>
      <c r="H201" t="s">
        <v>506</v>
      </c>
      <c r="I201" t="s">
        <v>206</v>
      </c>
      <c r="J201"/>
      <c r="K201" s="77">
        <v>5.39</v>
      </c>
      <c r="L201" t="s">
        <v>102</v>
      </c>
      <c r="M201" s="78">
        <v>2.6200000000000001E-2</v>
      </c>
      <c r="N201" s="78">
        <v>5.11E-2</v>
      </c>
      <c r="O201" s="77">
        <v>765028.25</v>
      </c>
      <c r="P201" s="77">
        <v>88.3</v>
      </c>
      <c r="Q201" s="77">
        <v>0</v>
      </c>
      <c r="R201" s="77">
        <v>675.51994475000004</v>
      </c>
      <c r="S201" s="78">
        <v>5.9999999999999995E-4</v>
      </c>
      <c r="T201" s="78">
        <v>5.3E-3</v>
      </c>
      <c r="U201" s="78">
        <v>2.3E-3</v>
      </c>
    </row>
    <row r="202" spans="2:21">
      <c r="B202" t="s">
        <v>795</v>
      </c>
      <c r="C202" t="s">
        <v>796</v>
      </c>
      <c r="D202" t="s">
        <v>100</v>
      </c>
      <c r="E202" t="s">
        <v>123</v>
      </c>
      <c r="F202" t="s">
        <v>797</v>
      </c>
      <c r="G202" t="s">
        <v>777</v>
      </c>
      <c r="H202" t="s">
        <v>506</v>
      </c>
      <c r="I202" t="s">
        <v>206</v>
      </c>
      <c r="J202"/>
      <c r="K202" s="77">
        <v>0.54</v>
      </c>
      <c r="L202" t="s">
        <v>102</v>
      </c>
      <c r="M202" s="78">
        <v>2.4E-2</v>
      </c>
      <c r="N202" s="78">
        <v>5.9499999999999997E-2</v>
      </c>
      <c r="O202" s="77">
        <v>32887.919999999998</v>
      </c>
      <c r="P202" s="77">
        <v>98.35</v>
      </c>
      <c r="Q202" s="77">
        <v>0</v>
      </c>
      <c r="R202" s="77">
        <v>32.34526932</v>
      </c>
      <c r="S202" s="78">
        <v>4.0000000000000002E-4</v>
      </c>
      <c r="T202" s="78">
        <v>2.9999999999999997E-4</v>
      </c>
      <c r="U202" s="78">
        <v>1E-4</v>
      </c>
    </row>
    <row r="203" spans="2:21">
      <c r="B203" t="s">
        <v>798</v>
      </c>
      <c r="C203" t="s">
        <v>799</v>
      </c>
      <c r="D203" t="s">
        <v>100</v>
      </c>
      <c r="E203" t="s">
        <v>123</v>
      </c>
      <c r="F203" t="s">
        <v>797</v>
      </c>
      <c r="G203" t="s">
        <v>777</v>
      </c>
      <c r="H203" t="s">
        <v>506</v>
      </c>
      <c r="I203" t="s">
        <v>206</v>
      </c>
      <c r="J203"/>
      <c r="K203" s="77">
        <v>2.2999999999999998</v>
      </c>
      <c r="L203" t="s">
        <v>102</v>
      </c>
      <c r="M203" s="78">
        <v>2.3E-2</v>
      </c>
      <c r="N203" s="78">
        <v>5.8099999999999999E-2</v>
      </c>
      <c r="O203" s="77">
        <v>324157.24</v>
      </c>
      <c r="P203" s="77">
        <v>93.13</v>
      </c>
      <c r="Q203" s="77">
        <v>0</v>
      </c>
      <c r="R203" s="77">
        <v>301.88763761199999</v>
      </c>
      <c r="S203" s="78">
        <v>4.0000000000000002E-4</v>
      </c>
      <c r="T203" s="78">
        <v>2.3999999999999998E-3</v>
      </c>
      <c r="U203" s="78">
        <v>1E-3</v>
      </c>
    </row>
    <row r="204" spans="2:21">
      <c r="B204" t="s">
        <v>800</v>
      </c>
      <c r="C204" t="s">
        <v>801</v>
      </c>
      <c r="D204" t="s">
        <v>100</v>
      </c>
      <c r="E204" t="s">
        <v>123</v>
      </c>
      <c r="F204" t="s">
        <v>797</v>
      </c>
      <c r="G204" t="s">
        <v>777</v>
      </c>
      <c r="H204" t="s">
        <v>506</v>
      </c>
      <c r="I204" t="s">
        <v>206</v>
      </c>
      <c r="J204"/>
      <c r="K204" s="77">
        <v>1.6</v>
      </c>
      <c r="L204" t="s">
        <v>102</v>
      </c>
      <c r="M204" s="78">
        <v>2.75E-2</v>
      </c>
      <c r="N204" s="78">
        <v>5.5899999999999998E-2</v>
      </c>
      <c r="O204" s="77">
        <v>188053.69</v>
      </c>
      <c r="P204" s="77">
        <v>96.59</v>
      </c>
      <c r="Q204" s="77">
        <v>0</v>
      </c>
      <c r="R204" s="77">
        <v>181.64105917099999</v>
      </c>
      <c r="S204" s="78">
        <v>5.9999999999999995E-4</v>
      </c>
      <c r="T204" s="78">
        <v>1.4E-3</v>
      </c>
      <c r="U204" s="78">
        <v>5.9999999999999995E-4</v>
      </c>
    </row>
    <row r="205" spans="2:21">
      <c r="B205" t="s">
        <v>802</v>
      </c>
      <c r="C205" t="s">
        <v>803</v>
      </c>
      <c r="D205" t="s">
        <v>100</v>
      </c>
      <c r="E205" t="s">
        <v>123</v>
      </c>
      <c r="F205" t="s">
        <v>797</v>
      </c>
      <c r="G205" t="s">
        <v>777</v>
      </c>
      <c r="H205" t="s">
        <v>506</v>
      </c>
      <c r="I205" t="s">
        <v>206</v>
      </c>
      <c r="J205"/>
      <c r="K205" s="77">
        <v>2.59</v>
      </c>
      <c r="L205" t="s">
        <v>102</v>
      </c>
      <c r="M205" s="78">
        <v>2.1499999999999998E-2</v>
      </c>
      <c r="N205" s="78">
        <v>5.8299999999999998E-2</v>
      </c>
      <c r="O205" s="77">
        <v>179957.2</v>
      </c>
      <c r="P205" s="77">
        <v>91.16</v>
      </c>
      <c r="Q205" s="77">
        <v>9.5704100000000007</v>
      </c>
      <c r="R205" s="77">
        <v>173.61939351999999</v>
      </c>
      <c r="S205" s="78">
        <v>2.9999999999999997E-4</v>
      </c>
      <c r="T205" s="78">
        <v>1.4E-3</v>
      </c>
      <c r="U205" s="78">
        <v>5.9999999999999995E-4</v>
      </c>
    </row>
    <row r="206" spans="2:21">
      <c r="B206" t="s">
        <v>804</v>
      </c>
      <c r="C206" t="s">
        <v>805</v>
      </c>
      <c r="D206" t="s">
        <v>100</v>
      </c>
      <c r="E206" t="s">
        <v>123</v>
      </c>
      <c r="F206" t="s">
        <v>806</v>
      </c>
      <c r="G206" t="s">
        <v>112</v>
      </c>
      <c r="H206" t="s">
        <v>593</v>
      </c>
      <c r="I206" t="s">
        <v>206</v>
      </c>
      <c r="J206"/>
      <c r="K206" s="77">
        <v>1.93</v>
      </c>
      <c r="L206" t="s">
        <v>102</v>
      </c>
      <c r="M206" s="78">
        <v>0.04</v>
      </c>
      <c r="N206" s="78">
        <v>4.9299999999999997E-2</v>
      </c>
      <c r="O206" s="77">
        <v>6015.51</v>
      </c>
      <c r="P206" s="77">
        <v>98.36</v>
      </c>
      <c r="Q206" s="77">
        <v>2.1655700000000002</v>
      </c>
      <c r="R206" s="77">
        <v>8.082425636</v>
      </c>
      <c r="S206" s="78">
        <v>0</v>
      </c>
      <c r="T206" s="78">
        <v>1E-4</v>
      </c>
      <c r="U206" s="78">
        <v>0</v>
      </c>
    </row>
    <row r="207" spans="2:21">
      <c r="B207" t="s">
        <v>807</v>
      </c>
      <c r="C207" t="s">
        <v>808</v>
      </c>
      <c r="D207" t="s">
        <v>100</v>
      </c>
      <c r="E207" t="s">
        <v>123</v>
      </c>
      <c r="F207" t="s">
        <v>806</v>
      </c>
      <c r="G207" t="s">
        <v>112</v>
      </c>
      <c r="H207" t="s">
        <v>593</v>
      </c>
      <c r="I207" t="s">
        <v>206</v>
      </c>
      <c r="J207"/>
      <c r="K207" s="77">
        <v>3.55</v>
      </c>
      <c r="L207" t="s">
        <v>102</v>
      </c>
      <c r="M207" s="78">
        <v>0.04</v>
      </c>
      <c r="N207" s="78">
        <v>5.1299999999999998E-2</v>
      </c>
      <c r="O207" s="77">
        <v>51700.01</v>
      </c>
      <c r="P207" s="77">
        <v>98.13</v>
      </c>
      <c r="Q207" s="77">
        <v>0</v>
      </c>
      <c r="R207" s="77">
        <v>50.733219812999998</v>
      </c>
      <c r="S207" s="78">
        <v>1E-4</v>
      </c>
      <c r="T207" s="78">
        <v>4.0000000000000002E-4</v>
      </c>
      <c r="U207" s="78">
        <v>2.0000000000000001E-4</v>
      </c>
    </row>
    <row r="208" spans="2:21">
      <c r="B208" t="s">
        <v>809</v>
      </c>
      <c r="C208" t="s">
        <v>810</v>
      </c>
      <c r="D208" t="s">
        <v>100</v>
      </c>
      <c r="E208" t="s">
        <v>123</v>
      </c>
      <c r="F208" t="s">
        <v>598</v>
      </c>
      <c r="G208" t="s">
        <v>599</v>
      </c>
      <c r="H208" t="s">
        <v>600</v>
      </c>
      <c r="I208" t="s">
        <v>150</v>
      </c>
      <c r="J208"/>
      <c r="K208" s="77">
        <v>1.31</v>
      </c>
      <c r="L208" t="s">
        <v>102</v>
      </c>
      <c r="M208" s="78">
        <v>3.0499999999999999E-2</v>
      </c>
      <c r="N208" s="78">
        <v>5.6899999999999999E-2</v>
      </c>
      <c r="O208" s="77">
        <v>12723.62</v>
      </c>
      <c r="P208" s="77">
        <v>96.75</v>
      </c>
      <c r="Q208" s="77">
        <v>8.8057999999999996</v>
      </c>
      <c r="R208" s="77">
        <v>21.115902349999999</v>
      </c>
      <c r="S208" s="78">
        <v>2.0000000000000001E-4</v>
      </c>
      <c r="T208" s="78">
        <v>2.0000000000000001E-4</v>
      </c>
      <c r="U208" s="78">
        <v>1E-4</v>
      </c>
    </row>
    <row r="209" spans="2:21">
      <c r="B209" t="s">
        <v>811</v>
      </c>
      <c r="C209" t="s">
        <v>812</v>
      </c>
      <c r="D209" t="s">
        <v>100</v>
      </c>
      <c r="E209" t="s">
        <v>123</v>
      </c>
      <c r="F209" t="s">
        <v>598</v>
      </c>
      <c r="G209" t="s">
        <v>599</v>
      </c>
      <c r="H209" t="s">
        <v>600</v>
      </c>
      <c r="I209" t="s">
        <v>150</v>
      </c>
      <c r="J209"/>
      <c r="K209" s="77">
        <v>2.93</v>
      </c>
      <c r="L209" t="s">
        <v>102</v>
      </c>
      <c r="M209" s="78">
        <v>2.58E-2</v>
      </c>
      <c r="N209" s="78">
        <v>5.5300000000000002E-2</v>
      </c>
      <c r="O209" s="77">
        <v>184929.99</v>
      </c>
      <c r="P209" s="77">
        <v>92</v>
      </c>
      <c r="Q209" s="77">
        <v>2.3856000000000002</v>
      </c>
      <c r="R209" s="77">
        <v>172.5211908</v>
      </c>
      <c r="S209" s="78">
        <v>5.9999999999999995E-4</v>
      </c>
      <c r="T209" s="78">
        <v>1.2999999999999999E-3</v>
      </c>
      <c r="U209" s="78">
        <v>5.9999999999999995E-4</v>
      </c>
    </row>
    <row r="210" spans="2:21">
      <c r="B210" t="s">
        <v>813</v>
      </c>
      <c r="C210" t="s">
        <v>814</v>
      </c>
      <c r="D210" t="s">
        <v>100</v>
      </c>
      <c r="E210" t="s">
        <v>123</v>
      </c>
      <c r="F210" t="s">
        <v>625</v>
      </c>
      <c r="G210" t="s">
        <v>367</v>
      </c>
      <c r="H210" t="s">
        <v>593</v>
      </c>
      <c r="I210" t="s">
        <v>206</v>
      </c>
      <c r="J210"/>
      <c r="K210" s="77">
        <v>4.9400000000000004</v>
      </c>
      <c r="L210" t="s">
        <v>102</v>
      </c>
      <c r="M210" s="78">
        <v>2.4299999999999999E-2</v>
      </c>
      <c r="N210" s="78">
        <v>5.16E-2</v>
      </c>
      <c r="O210" s="77">
        <v>669880.55000000005</v>
      </c>
      <c r="P210" s="77">
        <v>87.92</v>
      </c>
      <c r="Q210" s="77">
        <v>0</v>
      </c>
      <c r="R210" s="77">
        <v>588.95897955999999</v>
      </c>
      <c r="S210" s="78">
        <v>5.0000000000000001E-4</v>
      </c>
      <c r="T210" s="78">
        <v>4.5999999999999999E-3</v>
      </c>
      <c r="U210" s="78">
        <v>2E-3</v>
      </c>
    </row>
    <row r="211" spans="2:21">
      <c r="B211" t="s">
        <v>815</v>
      </c>
      <c r="C211" t="s">
        <v>816</v>
      </c>
      <c r="D211" t="s">
        <v>100</v>
      </c>
      <c r="E211" t="s">
        <v>123</v>
      </c>
      <c r="F211" t="s">
        <v>625</v>
      </c>
      <c r="G211" t="s">
        <v>367</v>
      </c>
      <c r="H211" t="s">
        <v>593</v>
      </c>
      <c r="I211" t="s">
        <v>206</v>
      </c>
      <c r="J211"/>
      <c r="K211" s="77">
        <v>0.9</v>
      </c>
      <c r="L211" t="s">
        <v>102</v>
      </c>
      <c r="M211" s="78">
        <v>6.4000000000000001E-2</v>
      </c>
      <c r="N211" s="78">
        <v>5.6399999999999999E-2</v>
      </c>
      <c r="O211" s="77">
        <v>0.01</v>
      </c>
      <c r="P211" s="77">
        <v>101.3</v>
      </c>
      <c r="Q211" s="77">
        <v>0</v>
      </c>
      <c r="R211" s="77">
        <v>1.013E-5</v>
      </c>
      <c r="S211" s="78">
        <v>0</v>
      </c>
      <c r="T211" s="78">
        <v>0</v>
      </c>
      <c r="U211" s="78">
        <v>0</v>
      </c>
    </row>
    <row r="212" spans="2:21">
      <c r="B212" t="s">
        <v>817</v>
      </c>
      <c r="C212" t="s">
        <v>818</v>
      </c>
      <c r="D212" t="s">
        <v>100</v>
      </c>
      <c r="E212" t="s">
        <v>123</v>
      </c>
      <c r="F212" t="s">
        <v>819</v>
      </c>
      <c r="G212" t="s">
        <v>132</v>
      </c>
      <c r="H212" t="s">
        <v>593</v>
      </c>
      <c r="I212" t="s">
        <v>206</v>
      </c>
      <c r="J212"/>
      <c r="K212" s="77">
        <v>0.98</v>
      </c>
      <c r="L212" t="s">
        <v>102</v>
      </c>
      <c r="M212" s="78">
        <v>2.1600000000000001E-2</v>
      </c>
      <c r="N212" s="78">
        <v>5.3199999999999997E-2</v>
      </c>
      <c r="O212" s="77">
        <v>0.01</v>
      </c>
      <c r="P212" s="77">
        <v>97.08</v>
      </c>
      <c r="Q212" s="77">
        <v>0</v>
      </c>
      <c r="R212" s="77">
        <v>9.7079999999999992E-6</v>
      </c>
      <c r="S212" s="78">
        <v>0</v>
      </c>
      <c r="T212" s="78">
        <v>0</v>
      </c>
      <c r="U212" s="78">
        <v>0</v>
      </c>
    </row>
    <row r="213" spans="2:21">
      <c r="B213" t="s">
        <v>820</v>
      </c>
      <c r="C213" t="s">
        <v>821</v>
      </c>
      <c r="D213" t="s">
        <v>100</v>
      </c>
      <c r="E213" t="s">
        <v>123</v>
      </c>
      <c r="F213" t="s">
        <v>819</v>
      </c>
      <c r="G213" t="s">
        <v>132</v>
      </c>
      <c r="H213" t="s">
        <v>593</v>
      </c>
      <c r="I213" t="s">
        <v>206</v>
      </c>
      <c r="J213"/>
      <c r="K213" s="77">
        <v>2.96</v>
      </c>
      <c r="L213" t="s">
        <v>102</v>
      </c>
      <c r="M213" s="78">
        <v>0.04</v>
      </c>
      <c r="N213" s="78">
        <v>5.0500000000000003E-2</v>
      </c>
      <c r="O213" s="77">
        <v>0.02</v>
      </c>
      <c r="P213" s="77">
        <v>97.11</v>
      </c>
      <c r="Q213" s="77">
        <v>0</v>
      </c>
      <c r="R213" s="77">
        <v>1.9422000000000001E-5</v>
      </c>
      <c r="S213" s="78">
        <v>0</v>
      </c>
      <c r="T213" s="78">
        <v>0</v>
      </c>
      <c r="U213" s="78">
        <v>0</v>
      </c>
    </row>
    <row r="214" spans="2:21">
      <c r="B214" t="s">
        <v>822</v>
      </c>
      <c r="C214" t="s">
        <v>823</v>
      </c>
      <c r="D214" t="s">
        <v>100</v>
      </c>
      <c r="E214" t="s">
        <v>123</v>
      </c>
      <c r="F214" t="s">
        <v>824</v>
      </c>
      <c r="G214" t="s">
        <v>825</v>
      </c>
      <c r="H214" t="s">
        <v>593</v>
      </c>
      <c r="I214" t="s">
        <v>206</v>
      </c>
      <c r="J214"/>
      <c r="K214" s="77">
        <v>1.21</v>
      </c>
      <c r="L214" t="s">
        <v>102</v>
      </c>
      <c r="M214" s="78">
        <v>3.3500000000000002E-2</v>
      </c>
      <c r="N214" s="78">
        <v>5.0700000000000002E-2</v>
      </c>
      <c r="O214" s="77">
        <v>0.02</v>
      </c>
      <c r="P214" s="77">
        <v>98.83</v>
      </c>
      <c r="Q214" s="77">
        <v>0</v>
      </c>
      <c r="R214" s="77">
        <v>1.9766E-5</v>
      </c>
      <c r="S214" s="78">
        <v>0</v>
      </c>
      <c r="T214" s="78">
        <v>0</v>
      </c>
      <c r="U214" s="78">
        <v>0</v>
      </c>
    </row>
    <row r="215" spans="2:21">
      <c r="B215" t="s">
        <v>826</v>
      </c>
      <c r="C215" t="s">
        <v>827</v>
      </c>
      <c r="D215" t="s">
        <v>100</v>
      </c>
      <c r="E215" t="s">
        <v>123</v>
      </c>
      <c r="F215" t="s">
        <v>824</v>
      </c>
      <c r="G215" t="s">
        <v>825</v>
      </c>
      <c r="H215" t="s">
        <v>593</v>
      </c>
      <c r="I215" t="s">
        <v>206</v>
      </c>
      <c r="J215"/>
      <c r="K215" s="77">
        <v>3.71</v>
      </c>
      <c r="L215" t="s">
        <v>102</v>
      </c>
      <c r="M215" s="78">
        <v>2.6200000000000001E-2</v>
      </c>
      <c r="N215" s="78">
        <v>5.1999999999999998E-2</v>
      </c>
      <c r="O215" s="77">
        <v>0.03</v>
      </c>
      <c r="P215" s="77">
        <v>91.08</v>
      </c>
      <c r="Q215" s="77">
        <v>0</v>
      </c>
      <c r="R215" s="77">
        <v>2.7324000000000001E-5</v>
      </c>
      <c r="S215" s="78">
        <v>0</v>
      </c>
      <c r="T215" s="78">
        <v>0</v>
      </c>
      <c r="U215" s="78">
        <v>0</v>
      </c>
    </row>
    <row r="216" spans="2:21">
      <c r="B216" t="s">
        <v>828</v>
      </c>
      <c r="C216" t="s">
        <v>829</v>
      </c>
      <c r="D216" t="s">
        <v>100</v>
      </c>
      <c r="E216" t="s">
        <v>123</v>
      </c>
      <c r="F216" t="s">
        <v>630</v>
      </c>
      <c r="G216" t="s">
        <v>127</v>
      </c>
      <c r="H216" t="s">
        <v>593</v>
      </c>
      <c r="I216" t="s">
        <v>206</v>
      </c>
      <c r="J216"/>
      <c r="K216" s="77">
        <v>1.69</v>
      </c>
      <c r="L216" t="s">
        <v>102</v>
      </c>
      <c r="M216" s="78">
        <v>3.2500000000000001E-2</v>
      </c>
      <c r="N216" s="78">
        <v>6.0499999999999998E-2</v>
      </c>
      <c r="O216" s="77">
        <v>3743.32</v>
      </c>
      <c r="P216" s="77">
        <v>96.25</v>
      </c>
      <c r="Q216" s="77">
        <v>0</v>
      </c>
      <c r="R216" s="77">
        <v>3.6029455000000001</v>
      </c>
      <c r="S216" s="78">
        <v>0</v>
      </c>
      <c r="T216" s="78">
        <v>0</v>
      </c>
      <c r="U216" s="78">
        <v>0</v>
      </c>
    </row>
    <row r="217" spans="2:21">
      <c r="B217" t="s">
        <v>830</v>
      </c>
      <c r="C217" t="s">
        <v>831</v>
      </c>
      <c r="D217" t="s">
        <v>100</v>
      </c>
      <c r="E217" t="s">
        <v>123</v>
      </c>
      <c r="F217" t="s">
        <v>630</v>
      </c>
      <c r="G217" t="s">
        <v>127</v>
      </c>
      <c r="H217" t="s">
        <v>593</v>
      </c>
      <c r="I217" t="s">
        <v>206</v>
      </c>
      <c r="J217"/>
      <c r="K217" s="77">
        <v>2.37</v>
      </c>
      <c r="L217" t="s">
        <v>102</v>
      </c>
      <c r="M217" s="78">
        <v>5.7000000000000002E-2</v>
      </c>
      <c r="N217" s="78">
        <v>6.3899999999999998E-2</v>
      </c>
      <c r="O217" s="77">
        <v>674160.05</v>
      </c>
      <c r="P217" s="77">
        <v>98.88</v>
      </c>
      <c r="Q217" s="77">
        <v>0</v>
      </c>
      <c r="R217" s="77">
        <v>666.60945744000003</v>
      </c>
      <c r="S217" s="78">
        <v>1.6999999999999999E-3</v>
      </c>
      <c r="T217" s="78">
        <v>5.1999999999999998E-3</v>
      </c>
      <c r="U217" s="78">
        <v>2.2000000000000001E-3</v>
      </c>
    </row>
    <row r="218" spans="2:21">
      <c r="B218" t="s">
        <v>832</v>
      </c>
      <c r="C218" t="s">
        <v>833</v>
      </c>
      <c r="D218" t="s">
        <v>100</v>
      </c>
      <c r="E218" t="s">
        <v>123</v>
      </c>
      <c r="F218" t="s">
        <v>635</v>
      </c>
      <c r="G218" t="s">
        <v>127</v>
      </c>
      <c r="H218" t="s">
        <v>593</v>
      </c>
      <c r="I218" t="s">
        <v>206</v>
      </c>
      <c r="J218"/>
      <c r="K218" s="77">
        <v>1.91</v>
      </c>
      <c r="L218" t="s">
        <v>102</v>
      </c>
      <c r="M218" s="78">
        <v>2.8000000000000001E-2</v>
      </c>
      <c r="N218" s="78">
        <v>5.8400000000000001E-2</v>
      </c>
      <c r="O218" s="77">
        <v>203602.36</v>
      </c>
      <c r="P218" s="77">
        <v>94.56</v>
      </c>
      <c r="Q218" s="77">
        <v>2.8504299999999998</v>
      </c>
      <c r="R218" s="77">
        <v>195.376821616</v>
      </c>
      <c r="S218" s="78">
        <v>5.9999999999999995E-4</v>
      </c>
      <c r="T218" s="78">
        <v>1.5E-3</v>
      </c>
      <c r="U218" s="78">
        <v>6.9999999999999999E-4</v>
      </c>
    </row>
    <row r="219" spans="2:21">
      <c r="B219" t="s">
        <v>834</v>
      </c>
      <c r="C219" t="s">
        <v>835</v>
      </c>
      <c r="D219" t="s">
        <v>100</v>
      </c>
      <c r="E219" t="s">
        <v>123</v>
      </c>
      <c r="F219" t="s">
        <v>635</v>
      </c>
      <c r="G219" t="s">
        <v>127</v>
      </c>
      <c r="H219" t="s">
        <v>593</v>
      </c>
      <c r="I219" t="s">
        <v>206</v>
      </c>
      <c r="J219"/>
      <c r="K219" s="77">
        <v>3.49</v>
      </c>
      <c r="L219" t="s">
        <v>102</v>
      </c>
      <c r="M219" s="78">
        <v>5.6500000000000002E-2</v>
      </c>
      <c r="N219" s="78">
        <v>6.25E-2</v>
      </c>
      <c r="O219" s="77">
        <v>499431.1</v>
      </c>
      <c r="P219" s="77">
        <v>100.78</v>
      </c>
      <c r="Q219" s="77">
        <v>0</v>
      </c>
      <c r="R219" s="77">
        <v>503.32666258</v>
      </c>
      <c r="S219" s="78">
        <v>1.1999999999999999E-3</v>
      </c>
      <c r="T219" s="78">
        <v>3.8999999999999998E-3</v>
      </c>
      <c r="U219" s="78">
        <v>1.6999999999999999E-3</v>
      </c>
    </row>
    <row r="220" spans="2:21">
      <c r="B220" t="s">
        <v>836</v>
      </c>
      <c r="C220" t="s">
        <v>837</v>
      </c>
      <c r="D220" t="s">
        <v>100</v>
      </c>
      <c r="E220" t="s">
        <v>123</v>
      </c>
      <c r="F220" t="s">
        <v>838</v>
      </c>
      <c r="G220" t="s">
        <v>367</v>
      </c>
      <c r="H220" t="s">
        <v>593</v>
      </c>
      <c r="I220" t="s">
        <v>206</v>
      </c>
      <c r="J220"/>
      <c r="K220" s="77">
        <v>0.99</v>
      </c>
      <c r="L220" t="s">
        <v>102</v>
      </c>
      <c r="M220" s="78">
        <v>5.8999999999999997E-2</v>
      </c>
      <c r="N220" s="78">
        <v>5.45E-2</v>
      </c>
      <c r="O220" s="77">
        <v>8309.32</v>
      </c>
      <c r="P220" s="77">
        <v>100.49</v>
      </c>
      <c r="Q220" s="77">
        <v>8.7995599999999996</v>
      </c>
      <c r="R220" s="77">
        <v>17.149595668</v>
      </c>
      <c r="S220" s="78">
        <v>0</v>
      </c>
      <c r="T220" s="78">
        <v>1E-4</v>
      </c>
      <c r="U220" s="78">
        <v>1E-4</v>
      </c>
    </row>
    <row r="221" spans="2:21">
      <c r="B221" t="s">
        <v>839</v>
      </c>
      <c r="C221" t="s">
        <v>840</v>
      </c>
      <c r="D221" t="s">
        <v>100</v>
      </c>
      <c r="E221" t="s">
        <v>123</v>
      </c>
      <c r="F221" t="s">
        <v>838</v>
      </c>
      <c r="G221" t="s">
        <v>367</v>
      </c>
      <c r="H221" t="s">
        <v>593</v>
      </c>
      <c r="I221" t="s">
        <v>206</v>
      </c>
      <c r="J221"/>
      <c r="K221" s="77">
        <v>3.2</v>
      </c>
      <c r="L221" t="s">
        <v>102</v>
      </c>
      <c r="M221" s="78">
        <v>2.7E-2</v>
      </c>
      <c r="N221" s="78">
        <v>5.7000000000000002E-2</v>
      </c>
      <c r="O221" s="77">
        <v>0.14000000000000001</v>
      </c>
      <c r="P221" s="77">
        <v>91.75</v>
      </c>
      <c r="Q221" s="77">
        <v>0</v>
      </c>
      <c r="R221" s="77">
        <v>1.2845000000000001E-4</v>
      </c>
      <c r="S221" s="78">
        <v>0</v>
      </c>
      <c r="T221" s="78">
        <v>0</v>
      </c>
      <c r="U221" s="78">
        <v>0</v>
      </c>
    </row>
    <row r="222" spans="2:21">
      <c r="B222" t="s">
        <v>841</v>
      </c>
      <c r="C222" t="s">
        <v>842</v>
      </c>
      <c r="D222" t="s">
        <v>100</v>
      </c>
      <c r="E222" t="s">
        <v>123</v>
      </c>
      <c r="F222" t="s">
        <v>843</v>
      </c>
      <c r="G222" t="s">
        <v>127</v>
      </c>
      <c r="H222" t="s">
        <v>593</v>
      </c>
      <c r="I222" t="s">
        <v>206</v>
      </c>
      <c r="J222"/>
      <c r="K222" s="77">
        <v>0.99</v>
      </c>
      <c r="L222" t="s">
        <v>102</v>
      </c>
      <c r="M222" s="78">
        <v>2.9499999999999998E-2</v>
      </c>
      <c r="N222" s="78">
        <v>4.6600000000000003E-2</v>
      </c>
      <c r="O222" s="77">
        <v>71804.05</v>
      </c>
      <c r="P222" s="77">
        <v>98.38</v>
      </c>
      <c r="Q222" s="77">
        <v>25.346769999999999</v>
      </c>
      <c r="R222" s="77">
        <v>95.987594389999998</v>
      </c>
      <c r="S222" s="78">
        <v>1.2999999999999999E-3</v>
      </c>
      <c r="T222" s="78">
        <v>8.0000000000000004E-4</v>
      </c>
      <c r="U222" s="78">
        <v>2.9999999999999997E-4</v>
      </c>
    </row>
    <row r="223" spans="2:21">
      <c r="B223" t="s">
        <v>844</v>
      </c>
      <c r="C223" t="s">
        <v>845</v>
      </c>
      <c r="D223" t="s">
        <v>100</v>
      </c>
      <c r="E223" t="s">
        <v>123</v>
      </c>
      <c r="F223" t="s">
        <v>846</v>
      </c>
      <c r="G223" t="s">
        <v>599</v>
      </c>
      <c r="H223" t="s">
        <v>658</v>
      </c>
      <c r="I223" t="s">
        <v>150</v>
      </c>
      <c r="J223"/>
      <c r="K223" s="77">
        <v>2.1</v>
      </c>
      <c r="L223" t="s">
        <v>102</v>
      </c>
      <c r="M223" s="78">
        <v>2.9499999999999998E-2</v>
      </c>
      <c r="N223" s="78">
        <v>6.08E-2</v>
      </c>
      <c r="O223" s="77">
        <v>448461.5</v>
      </c>
      <c r="P223" s="77">
        <v>93.88</v>
      </c>
      <c r="Q223" s="77">
        <v>6.6148100000000003</v>
      </c>
      <c r="R223" s="77">
        <v>427.6304662</v>
      </c>
      <c r="S223" s="78">
        <v>1.1000000000000001E-3</v>
      </c>
      <c r="T223" s="78">
        <v>3.3E-3</v>
      </c>
      <c r="U223" s="78">
        <v>1.4E-3</v>
      </c>
    </row>
    <row r="224" spans="2:21">
      <c r="B224" t="s">
        <v>847</v>
      </c>
      <c r="C224" t="s">
        <v>848</v>
      </c>
      <c r="D224" t="s">
        <v>100</v>
      </c>
      <c r="E224" t="s">
        <v>123</v>
      </c>
      <c r="F224" t="s">
        <v>846</v>
      </c>
      <c r="G224" t="s">
        <v>599</v>
      </c>
      <c r="H224" t="s">
        <v>658</v>
      </c>
      <c r="I224" t="s">
        <v>150</v>
      </c>
      <c r="J224"/>
      <c r="K224" s="77">
        <v>3.43</v>
      </c>
      <c r="L224" t="s">
        <v>102</v>
      </c>
      <c r="M224" s="78">
        <v>2.5499999999999998E-2</v>
      </c>
      <c r="N224" s="78">
        <v>0.06</v>
      </c>
      <c r="O224" s="77">
        <v>40617.370000000003</v>
      </c>
      <c r="P224" s="77">
        <v>89.23</v>
      </c>
      <c r="Q224" s="77">
        <v>0.51787000000000005</v>
      </c>
      <c r="R224" s="77">
        <v>36.760749251</v>
      </c>
      <c r="S224" s="78">
        <v>1E-4</v>
      </c>
      <c r="T224" s="78">
        <v>2.9999999999999997E-4</v>
      </c>
      <c r="U224" s="78">
        <v>1E-4</v>
      </c>
    </row>
    <row r="225" spans="2:21">
      <c r="B225" t="s">
        <v>849</v>
      </c>
      <c r="C225" t="s">
        <v>850</v>
      </c>
      <c r="D225" t="s">
        <v>100</v>
      </c>
      <c r="E225" t="s">
        <v>123</v>
      </c>
      <c r="F225" t="s">
        <v>851</v>
      </c>
      <c r="G225" t="s">
        <v>702</v>
      </c>
      <c r="H225" t="s">
        <v>658</v>
      </c>
      <c r="I225" t="s">
        <v>150</v>
      </c>
      <c r="J225"/>
      <c r="K225" s="77">
        <v>2.39</v>
      </c>
      <c r="L225" t="s">
        <v>102</v>
      </c>
      <c r="M225" s="78">
        <v>3.4500000000000003E-2</v>
      </c>
      <c r="N225" s="78">
        <v>5.2499999999999998E-2</v>
      </c>
      <c r="O225" s="77">
        <v>231551</v>
      </c>
      <c r="P225" s="77">
        <v>97.08</v>
      </c>
      <c r="Q225" s="77">
        <v>0</v>
      </c>
      <c r="R225" s="77">
        <v>224.78971079999999</v>
      </c>
      <c r="S225" s="78">
        <v>5.0000000000000001E-4</v>
      </c>
      <c r="T225" s="78">
        <v>1.8E-3</v>
      </c>
      <c r="U225" s="78">
        <v>6.9999999999999999E-4</v>
      </c>
    </row>
    <row r="226" spans="2:21">
      <c r="B226" t="s">
        <v>852</v>
      </c>
      <c r="C226" t="s">
        <v>853</v>
      </c>
      <c r="D226" t="s">
        <v>100</v>
      </c>
      <c r="E226" t="s">
        <v>123</v>
      </c>
      <c r="F226" t="s">
        <v>851</v>
      </c>
      <c r="G226" t="s">
        <v>702</v>
      </c>
      <c r="H226" t="s">
        <v>658</v>
      </c>
      <c r="I226" t="s">
        <v>150</v>
      </c>
      <c r="J226"/>
      <c r="K226" s="77">
        <v>5.0599999999999996</v>
      </c>
      <c r="L226" t="s">
        <v>102</v>
      </c>
      <c r="M226" s="78">
        <v>7.4999999999999997E-3</v>
      </c>
      <c r="N226" s="78">
        <v>4.5199999999999997E-2</v>
      </c>
      <c r="O226" s="77">
        <v>514993.71</v>
      </c>
      <c r="P226" s="77">
        <v>83.2</v>
      </c>
      <c r="Q226" s="77">
        <v>0</v>
      </c>
      <c r="R226" s="77">
        <v>428.47476671999999</v>
      </c>
      <c r="S226" s="78">
        <v>1E-3</v>
      </c>
      <c r="T226" s="78">
        <v>3.3999999999999998E-3</v>
      </c>
      <c r="U226" s="78">
        <v>1.4E-3</v>
      </c>
    </row>
    <row r="227" spans="2:21">
      <c r="B227" t="s">
        <v>854</v>
      </c>
      <c r="C227" t="s">
        <v>855</v>
      </c>
      <c r="D227" t="s">
        <v>100</v>
      </c>
      <c r="E227" t="s">
        <v>123</v>
      </c>
      <c r="F227" t="s">
        <v>856</v>
      </c>
      <c r="G227" t="s">
        <v>702</v>
      </c>
      <c r="H227" t="s">
        <v>651</v>
      </c>
      <c r="I227" t="s">
        <v>206</v>
      </c>
      <c r="J227"/>
      <c r="K227" s="77">
        <v>3.26</v>
      </c>
      <c r="L227" t="s">
        <v>102</v>
      </c>
      <c r="M227" s="78">
        <v>2.0500000000000001E-2</v>
      </c>
      <c r="N227" s="78">
        <v>5.3199999999999997E-2</v>
      </c>
      <c r="O227" s="77">
        <v>7314.84</v>
      </c>
      <c r="P227" s="77">
        <v>90.8</v>
      </c>
      <c r="Q227" s="77">
        <v>0</v>
      </c>
      <c r="R227" s="77">
        <v>6.6418747199999997</v>
      </c>
      <c r="S227" s="78">
        <v>0</v>
      </c>
      <c r="T227" s="78">
        <v>1E-4</v>
      </c>
      <c r="U227" s="78">
        <v>0</v>
      </c>
    </row>
    <row r="228" spans="2:21">
      <c r="B228" t="s">
        <v>857</v>
      </c>
      <c r="C228" t="s">
        <v>858</v>
      </c>
      <c r="D228" t="s">
        <v>100</v>
      </c>
      <c r="E228" t="s">
        <v>123</v>
      </c>
      <c r="F228" t="s">
        <v>856</v>
      </c>
      <c r="G228" t="s">
        <v>702</v>
      </c>
      <c r="H228" t="s">
        <v>651</v>
      </c>
      <c r="I228" t="s">
        <v>206</v>
      </c>
      <c r="J228"/>
      <c r="K228" s="77">
        <v>4.0599999999999996</v>
      </c>
      <c r="L228" t="s">
        <v>102</v>
      </c>
      <c r="M228" s="78">
        <v>2.5000000000000001E-3</v>
      </c>
      <c r="N228" s="78">
        <v>5.4800000000000001E-2</v>
      </c>
      <c r="O228" s="77">
        <v>303700.59999999998</v>
      </c>
      <c r="P228" s="77">
        <v>81.400000000000006</v>
      </c>
      <c r="Q228" s="77">
        <v>0</v>
      </c>
      <c r="R228" s="77">
        <v>247.21228840000001</v>
      </c>
      <c r="S228" s="78">
        <v>5.0000000000000001E-4</v>
      </c>
      <c r="T228" s="78">
        <v>1.9E-3</v>
      </c>
      <c r="U228" s="78">
        <v>8.0000000000000004E-4</v>
      </c>
    </row>
    <row r="229" spans="2:21">
      <c r="B229" t="s">
        <v>859</v>
      </c>
      <c r="C229" t="s">
        <v>860</v>
      </c>
      <c r="D229" t="s">
        <v>100</v>
      </c>
      <c r="E229" t="s">
        <v>123</v>
      </c>
      <c r="F229" t="s">
        <v>861</v>
      </c>
      <c r="G229" t="s">
        <v>599</v>
      </c>
      <c r="H229" t="s">
        <v>658</v>
      </c>
      <c r="I229" t="s">
        <v>150</v>
      </c>
      <c r="J229"/>
      <c r="K229" s="77">
        <v>2.83</v>
      </c>
      <c r="L229" t="s">
        <v>102</v>
      </c>
      <c r="M229" s="78">
        <v>2.4E-2</v>
      </c>
      <c r="N229" s="78">
        <v>5.8099999999999999E-2</v>
      </c>
      <c r="O229" s="77">
        <v>0.2</v>
      </c>
      <c r="P229" s="77">
        <v>91.67</v>
      </c>
      <c r="Q229" s="77">
        <v>0</v>
      </c>
      <c r="R229" s="77">
        <v>1.8333999999999999E-4</v>
      </c>
      <c r="S229" s="78">
        <v>0</v>
      </c>
      <c r="T229" s="78">
        <v>0</v>
      </c>
      <c r="U229" s="78">
        <v>0</v>
      </c>
    </row>
    <row r="230" spans="2:21">
      <c r="B230" t="s">
        <v>862</v>
      </c>
      <c r="C230" t="s">
        <v>863</v>
      </c>
      <c r="D230" t="s">
        <v>100</v>
      </c>
      <c r="E230" t="s">
        <v>123</v>
      </c>
      <c r="F230" t="s">
        <v>654</v>
      </c>
      <c r="G230" t="s">
        <v>132</v>
      </c>
      <c r="H230" t="s">
        <v>651</v>
      </c>
      <c r="I230" t="s">
        <v>206</v>
      </c>
      <c r="J230"/>
      <c r="K230" s="77">
        <v>1.48</v>
      </c>
      <c r="L230" t="s">
        <v>102</v>
      </c>
      <c r="M230" s="78">
        <v>4.1399999999999999E-2</v>
      </c>
      <c r="N230" s="78">
        <v>5.4100000000000002E-2</v>
      </c>
      <c r="O230" s="77">
        <v>19483.39</v>
      </c>
      <c r="P230" s="77">
        <v>98.21</v>
      </c>
      <c r="Q230" s="77">
        <v>10.34665</v>
      </c>
      <c r="R230" s="77">
        <v>29.481287319</v>
      </c>
      <c r="S230" s="78">
        <v>1E-4</v>
      </c>
      <c r="T230" s="78">
        <v>2.0000000000000001E-4</v>
      </c>
      <c r="U230" s="78">
        <v>1E-4</v>
      </c>
    </row>
    <row r="231" spans="2:21">
      <c r="B231" t="s">
        <v>864</v>
      </c>
      <c r="C231" t="s">
        <v>865</v>
      </c>
      <c r="D231" t="s">
        <v>100</v>
      </c>
      <c r="E231" t="s">
        <v>123</v>
      </c>
      <c r="F231" t="s">
        <v>654</v>
      </c>
      <c r="G231" t="s">
        <v>132</v>
      </c>
      <c r="H231" t="s">
        <v>651</v>
      </c>
      <c r="I231" t="s">
        <v>206</v>
      </c>
      <c r="J231"/>
      <c r="K231" s="77">
        <v>2.0299999999999998</v>
      </c>
      <c r="L231" t="s">
        <v>102</v>
      </c>
      <c r="M231" s="78">
        <v>3.5499999999999997E-2</v>
      </c>
      <c r="N231" s="78">
        <v>5.6099999999999997E-2</v>
      </c>
      <c r="O231" s="77">
        <v>173313.62</v>
      </c>
      <c r="P231" s="77">
        <v>96.08</v>
      </c>
      <c r="Q231" s="77">
        <v>51.182659999999998</v>
      </c>
      <c r="R231" s="77">
        <v>217.702386096</v>
      </c>
      <c r="S231" s="78">
        <v>4.0000000000000002E-4</v>
      </c>
      <c r="T231" s="78">
        <v>1.6999999999999999E-3</v>
      </c>
      <c r="U231" s="78">
        <v>6.9999999999999999E-4</v>
      </c>
    </row>
    <row r="232" spans="2:21">
      <c r="B232" t="s">
        <v>866</v>
      </c>
      <c r="C232" t="s">
        <v>867</v>
      </c>
      <c r="D232" t="s">
        <v>100</v>
      </c>
      <c r="E232" t="s">
        <v>123</v>
      </c>
      <c r="F232" t="s">
        <v>654</v>
      </c>
      <c r="G232" t="s">
        <v>132</v>
      </c>
      <c r="H232" t="s">
        <v>651</v>
      </c>
      <c r="I232" t="s">
        <v>206</v>
      </c>
      <c r="J232"/>
      <c r="K232" s="77">
        <v>2.5299999999999998</v>
      </c>
      <c r="L232" t="s">
        <v>102</v>
      </c>
      <c r="M232" s="78">
        <v>2.5000000000000001E-2</v>
      </c>
      <c r="N232" s="78">
        <v>5.5800000000000002E-2</v>
      </c>
      <c r="O232" s="77">
        <v>746884.14</v>
      </c>
      <c r="P232" s="77">
        <v>93.8</v>
      </c>
      <c r="Q232" s="77">
        <v>0</v>
      </c>
      <c r="R232" s="77">
        <v>700.57732332</v>
      </c>
      <c r="S232" s="78">
        <v>6.9999999999999999E-4</v>
      </c>
      <c r="T232" s="78">
        <v>5.4999999999999997E-3</v>
      </c>
      <c r="U232" s="78">
        <v>2.3E-3</v>
      </c>
    </row>
    <row r="233" spans="2:21">
      <c r="B233" t="s">
        <v>868</v>
      </c>
      <c r="C233" t="s">
        <v>869</v>
      </c>
      <c r="D233" t="s">
        <v>100</v>
      </c>
      <c r="E233" t="s">
        <v>123</v>
      </c>
      <c r="F233" t="s">
        <v>654</v>
      </c>
      <c r="G233" t="s">
        <v>132</v>
      </c>
      <c r="H233" t="s">
        <v>651</v>
      </c>
      <c r="I233" t="s">
        <v>206</v>
      </c>
      <c r="J233"/>
      <c r="K233" s="77">
        <v>4.32</v>
      </c>
      <c r="L233" t="s">
        <v>102</v>
      </c>
      <c r="M233" s="78">
        <v>4.7300000000000002E-2</v>
      </c>
      <c r="N233" s="78">
        <v>5.79E-2</v>
      </c>
      <c r="O233" s="77">
        <v>349123.08</v>
      </c>
      <c r="P233" s="77">
        <v>95.85</v>
      </c>
      <c r="Q233" s="77">
        <v>8.3026300000000006</v>
      </c>
      <c r="R233" s="77">
        <v>342.93710218000001</v>
      </c>
      <c r="S233" s="78">
        <v>8.9999999999999998E-4</v>
      </c>
      <c r="T233" s="78">
        <v>2.7000000000000001E-3</v>
      </c>
      <c r="U233" s="78">
        <v>1.1000000000000001E-3</v>
      </c>
    </row>
    <row r="234" spans="2:21">
      <c r="B234" t="s">
        <v>870</v>
      </c>
      <c r="C234" t="s">
        <v>871</v>
      </c>
      <c r="D234" t="s">
        <v>100</v>
      </c>
      <c r="E234" t="s">
        <v>123</v>
      </c>
      <c r="F234" t="s">
        <v>872</v>
      </c>
      <c r="G234" t="s">
        <v>470</v>
      </c>
      <c r="H234" t="s">
        <v>658</v>
      </c>
      <c r="I234" t="s">
        <v>150</v>
      </c>
      <c r="J234"/>
      <c r="K234" s="77">
        <v>2.2999999999999998</v>
      </c>
      <c r="L234" t="s">
        <v>102</v>
      </c>
      <c r="M234" s="78">
        <v>3.27E-2</v>
      </c>
      <c r="N234" s="78">
        <v>5.2400000000000002E-2</v>
      </c>
      <c r="O234" s="77">
        <v>183915.79</v>
      </c>
      <c r="P234" s="77">
        <v>96.17</v>
      </c>
      <c r="Q234" s="77">
        <v>0</v>
      </c>
      <c r="R234" s="77">
        <v>176.87181524299999</v>
      </c>
      <c r="S234" s="78">
        <v>5.9999999999999995E-4</v>
      </c>
      <c r="T234" s="78">
        <v>1.4E-3</v>
      </c>
      <c r="U234" s="78">
        <v>5.9999999999999995E-4</v>
      </c>
    </row>
    <row r="235" spans="2:21">
      <c r="B235" t="s">
        <v>873</v>
      </c>
      <c r="C235" t="s">
        <v>874</v>
      </c>
      <c r="D235" t="s">
        <v>100</v>
      </c>
      <c r="E235" t="s">
        <v>123</v>
      </c>
      <c r="F235" t="s">
        <v>667</v>
      </c>
      <c r="G235" t="s">
        <v>599</v>
      </c>
      <c r="H235" t="s">
        <v>651</v>
      </c>
      <c r="I235" t="s">
        <v>206</v>
      </c>
      <c r="J235"/>
      <c r="K235" s="77">
        <v>2.5099999999999998</v>
      </c>
      <c r="L235" t="s">
        <v>102</v>
      </c>
      <c r="M235" s="78">
        <v>4.2999999999999997E-2</v>
      </c>
      <c r="N235" s="78">
        <v>6.0699999999999997E-2</v>
      </c>
      <c r="O235" s="77">
        <v>348866.04</v>
      </c>
      <c r="P235" s="77">
        <v>97.81</v>
      </c>
      <c r="Q235" s="77">
        <v>0</v>
      </c>
      <c r="R235" s="77">
        <v>341.225873724</v>
      </c>
      <c r="S235" s="78">
        <v>2.9999999999999997E-4</v>
      </c>
      <c r="T235" s="78">
        <v>2.7000000000000001E-3</v>
      </c>
      <c r="U235" s="78">
        <v>1.1000000000000001E-3</v>
      </c>
    </row>
    <row r="236" spans="2:21">
      <c r="B236" t="s">
        <v>875</v>
      </c>
      <c r="C236" t="s">
        <v>876</v>
      </c>
      <c r="D236" t="s">
        <v>100</v>
      </c>
      <c r="E236" t="s">
        <v>123</v>
      </c>
      <c r="F236" t="s">
        <v>877</v>
      </c>
      <c r="G236" t="s">
        <v>650</v>
      </c>
      <c r="H236" t="s">
        <v>658</v>
      </c>
      <c r="I236" t="s">
        <v>150</v>
      </c>
      <c r="J236"/>
      <c r="K236" s="77">
        <v>1.08</v>
      </c>
      <c r="L236" t="s">
        <v>102</v>
      </c>
      <c r="M236" s="78">
        <v>3.5000000000000003E-2</v>
      </c>
      <c r="N236" s="78">
        <v>5.96E-2</v>
      </c>
      <c r="O236" s="77">
        <v>202625.79</v>
      </c>
      <c r="P236" s="77">
        <v>98.76</v>
      </c>
      <c r="Q236" s="77">
        <v>0</v>
      </c>
      <c r="R236" s="77">
        <v>200.11323020399999</v>
      </c>
      <c r="S236" s="78">
        <v>8.0000000000000004E-4</v>
      </c>
      <c r="T236" s="78">
        <v>1.6000000000000001E-3</v>
      </c>
      <c r="U236" s="78">
        <v>6.9999999999999999E-4</v>
      </c>
    </row>
    <row r="237" spans="2:21">
      <c r="B237" t="s">
        <v>878</v>
      </c>
      <c r="C237" t="s">
        <v>879</v>
      </c>
      <c r="D237" t="s">
        <v>100</v>
      </c>
      <c r="E237" t="s">
        <v>123</v>
      </c>
      <c r="F237" t="s">
        <v>877</v>
      </c>
      <c r="G237" t="s">
        <v>650</v>
      </c>
      <c r="H237" t="s">
        <v>658</v>
      </c>
      <c r="I237" t="s">
        <v>150</v>
      </c>
      <c r="J237"/>
      <c r="K237" s="77">
        <v>2.17</v>
      </c>
      <c r="L237" t="s">
        <v>102</v>
      </c>
      <c r="M237" s="78">
        <v>4.99E-2</v>
      </c>
      <c r="N237" s="78">
        <v>5.62E-2</v>
      </c>
      <c r="O237" s="77">
        <v>118022.88</v>
      </c>
      <c r="P237" s="77">
        <v>100.04</v>
      </c>
      <c r="Q237" s="77">
        <v>0</v>
      </c>
      <c r="R237" s="77">
        <v>118.07008915199999</v>
      </c>
      <c r="S237" s="78">
        <v>5.9999999999999995E-4</v>
      </c>
      <c r="T237" s="78">
        <v>8.9999999999999998E-4</v>
      </c>
      <c r="U237" s="78">
        <v>4.0000000000000002E-4</v>
      </c>
    </row>
    <row r="238" spans="2:21">
      <c r="B238" t="s">
        <v>880</v>
      </c>
      <c r="C238" t="s">
        <v>881</v>
      </c>
      <c r="D238" t="s">
        <v>100</v>
      </c>
      <c r="E238" t="s">
        <v>123</v>
      </c>
      <c r="F238" t="s">
        <v>877</v>
      </c>
      <c r="G238" t="s">
        <v>650</v>
      </c>
      <c r="H238" t="s">
        <v>658</v>
      </c>
      <c r="I238" t="s">
        <v>150</v>
      </c>
      <c r="J238"/>
      <c r="K238" s="77">
        <v>2.41</v>
      </c>
      <c r="L238" t="s">
        <v>102</v>
      </c>
      <c r="M238" s="78">
        <v>2.6499999999999999E-2</v>
      </c>
      <c r="N238" s="78">
        <v>6.4399999999999999E-2</v>
      </c>
      <c r="O238" s="77">
        <v>155085.1</v>
      </c>
      <c r="P238" s="77">
        <v>92.35</v>
      </c>
      <c r="Q238" s="77">
        <v>0</v>
      </c>
      <c r="R238" s="77">
        <v>143.22108985</v>
      </c>
      <c r="S238" s="78">
        <v>2.0000000000000001E-4</v>
      </c>
      <c r="T238" s="78">
        <v>1.1000000000000001E-3</v>
      </c>
      <c r="U238" s="78">
        <v>5.0000000000000001E-4</v>
      </c>
    </row>
    <row r="239" spans="2:21">
      <c r="B239" t="s">
        <v>882</v>
      </c>
      <c r="C239" t="s">
        <v>883</v>
      </c>
      <c r="D239" t="s">
        <v>100</v>
      </c>
      <c r="E239" t="s">
        <v>123</v>
      </c>
      <c r="F239" t="s">
        <v>884</v>
      </c>
      <c r="G239" t="s">
        <v>599</v>
      </c>
      <c r="H239" t="s">
        <v>651</v>
      </c>
      <c r="I239" t="s">
        <v>206</v>
      </c>
      <c r="J239"/>
      <c r="K239" s="77">
        <v>3.92</v>
      </c>
      <c r="L239" t="s">
        <v>102</v>
      </c>
      <c r="M239" s="78">
        <v>5.3400000000000003E-2</v>
      </c>
      <c r="N239" s="78">
        <v>6.0999999999999999E-2</v>
      </c>
      <c r="O239" s="77">
        <v>502164.38</v>
      </c>
      <c r="P239" s="77">
        <v>97.88</v>
      </c>
      <c r="Q239" s="77">
        <v>0</v>
      </c>
      <c r="R239" s="77">
        <v>491.51849514399998</v>
      </c>
      <c r="S239" s="78">
        <v>1.2999999999999999E-3</v>
      </c>
      <c r="T239" s="78">
        <v>3.8E-3</v>
      </c>
      <c r="U239" s="78">
        <v>1.6000000000000001E-3</v>
      </c>
    </row>
    <row r="240" spans="2:21">
      <c r="B240" t="s">
        <v>885</v>
      </c>
      <c r="C240" t="s">
        <v>886</v>
      </c>
      <c r="D240" t="s">
        <v>100</v>
      </c>
      <c r="E240" t="s">
        <v>123</v>
      </c>
      <c r="F240" t="s">
        <v>676</v>
      </c>
      <c r="G240" t="s">
        <v>367</v>
      </c>
      <c r="H240" t="s">
        <v>677</v>
      </c>
      <c r="I240" t="s">
        <v>206</v>
      </c>
      <c r="J240"/>
      <c r="K240" s="77">
        <v>3.97</v>
      </c>
      <c r="L240" t="s">
        <v>102</v>
      </c>
      <c r="M240" s="78">
        <v>2.5000000000000001E-2</v>
      </c>
      <c r="N240" s="78">
        <v>5.9700000000000003E-2</v>
      </c>
      <c r="O240" s="77">
        <v>72956.02</v>
      </c>
      <c r="P240" s="77">
        <v>88.16</v>
      </c>
      <c r="Q240" s="77">
        <v>0</v>
      </c>
      <c r="R240" s="77">
        <v>64.318027232000006</v>
      </c>
      <c r="S240" s="78">
        <v>1E-4</v>
      </c>
      <c r="T240" s="78">
        <v>5.0000000000000001E-4</v>
      </c>
      <c r="U240" s="78">
        <v>2.0000000000000001E-4</v>
      </c>
    </row>
    <row r="241" spans="2:21">
      <c r="B241" t="s">
        <v>887</v>
      </c>
      <c r="C241" t="s">
        <v>888</v>
      </c>
      <c r="D241" t="s">
        <v>100</v>
      </c>
      <c r="E241" t="s">
        <v>123</v>
      </c>
      <c r="F241" t="s">
        <v>686</v>
      </c>
      <c r="G241" t="s">
        <v>889</v>
      </c>
      <c r="H241" t="s">
        <v>687</v>
      </c>
      <c r="I241" t="s">
        <v>150</v>
      </c>
      <c r="J241"/>
      <c r="K241" s="77">
        <v>1.91</v>
      </c>
      <c r="L241" t="s">
        <v>102</v>
      </c>
      <c r="M241" s="78">
        <v>3.7499999999999999E-2</v>
      </c>
      <c r="N241" s="78">
        <v>5.8200000000000002E-2</v>
      </c>
      <c r="O241" s="77">
        <v>187760.64000000001</v>
      </c>
      <c r="P241" s="77">
        <v>96.32</v>
      </c>
      <c r="Q241" s="77">
        <v>30.83117</v>
      </c>
      <c r="R241" s="77">
        <v>211.68221844799999</v>
      </c>
      <c r="S241" s="78">
        <v>5.0000000000000001E-4</v>
      </c>
      <c r="T241" s="78">
        <v>1.6999999999999999E-3</v>
      </c>
      <c r="U241" s="78">
        <v>6.9999999999999999E-4</v>
      </c>
    </row>
    <row r="242" spans="2:21">
      <c r="B242" t="s">
        <v>890</v>
      </c>
      <c r="C242" t="s">
        <v>891</v>
      </c>
      <c r="D242" t="s">
        <v>100</v>
      </c>
      <c r="E242" t="s">
        <v>123</v>
      </c>
      <c r="F242" t="s">
        <v>686</v>
      </c>
      <c r="G242" t="s">
        <v>889</v>
      </c>
      <c r="H242" t="s">
        <v>687</v>
      </c>
      <c r="I242" t="s">
        <v>150</v>
      </c>
      <c r="J242"/>
      <c r="K242" s="77">
        <v>3.67</v>
      </c>
      <c r="L242" t="s">
        <v>102</v>
      </c>
      <c r="M242" s="78">
        <v>2.6599999999999999E-2</v>
      </c>
      <c r="N242" s="78">
        <v>6.9000000000000006E-2</v>
      </c>
      <c r="O242" s="77">
        <v>1159228.47</v>
      </c>
      <c r="P242" s="77">
        <v>86.57</v>
      </c>
      <c r="Q242" s="77">
        <v>0</v>
      </c>
      <c r="R242" s="77">
        <v>1003.544086479</v>
      </c>
      <c r="S242" s="78">
        <v>1.4E-3</v>
      </c>
      <c r="T242" s="78">
        <v>7.7999999999999996E-3</v>
      </c>
      <c r="U242" s="78">
        <v>3.3E-3</v>
      </c>
    </row>
    <row r="243" spans="2:21">
      <c r="B243" t="s">
        <v>892</v>
      </c>
      <c r="C243" t="s">
        <v>893</v>
      </c>
      <c r="D243" t="s">
        <v>100</v>
      </c>
      <c r="E243" t="s">
        <v>123</v>
      </c>
      <c r="F243" t="s">
        <v>894</v>
      </c>
      <c r="G243" t="s">
        <v>599</v>
      </c>
      <c r="H243" t="s">
        <v>687</v>
      </c>
      <c r="I243" t="s">
        <v>150</v>
      </c>
      <c r="J243"/>
      <c r="K243" s="77">
        <v>3.37</v>
      </c>
      <c r="L243" t="s">
        <v>102</v>
      </c>
      <c r="M243" s="78">
        <v>4.53E-2</v>
      </c>
      <c r="N243" s="78">
        <v>6.1499999999999999E-2</v>
      </c>
      <c r="O243" s="77">
        <v>970934.4</v>
      </c>
      <c r="P243" s="77">
        <v>95.06</v>
      </c>
      <c r="Q243" s="77">
        <v>21.99166</v>
      </c>
      <c r="R243" s="77">
        <v>944.96190063999995</v>
      </c>
      <c r="S243" s="78">
        <v>1.4E-3</v>
      </c>
      <c r="T243" s="78">
        <v>7.4000000000000003E-3</v>
      </c>
      <c r="U243" s="78">
        <v>3.0999999999999999E-3</v>
      </c>
    </row>
    <row r="244" spans="2:21">
      <c r="B244" t="s">
        <v>895</v>
      </c>
      <c r="C244" t="s">
        <v>896</v>
      </c>
      <c r="D244" t="s">
        <v>100</v>
      </c>
      <c r="E244" t="s">
        <v>123</v>
      </c>
      <c r="F244" t="s">
        <v>897</v>
      </c>
      <c r="G244" t="s">
        <v>599</v>
      </c>
      <c r="H244" t="s">
        <v>687</v>
      </c>
      <c r="I244" t="s">
        <v>150</v>
      </c>
      <c r="J244"/>
      <c r="K244" s="77">
        <v>3.42</v>
      </c>
      <c r="L244" t="s">
        <v>102</v>
      </c>
      <c r="M244" s="78">
        <v>2.5000000000000001E-2</v>
      </c>
      <c r="N244" s="78">
        <v>6.3500000000000001E-2</v>
      </c>
      <c r="O244" s="77">
        <v>347358.5</v>
      </c>
      <c r="P244" s="77">
        <v>88.04</v>
      </c>
      <c r="Q244" s="77">
        <v>4.3419800000000004</v>
      </c>
      <c r="R244" s="77">
        <v>310.15640339999999</v>
      </c>
      <c r="S244" s="78">
        <v>1.6000000000000001E-3</v>
      </c>
      <c r="T244" s="78">
        <v>2.3999999999999998E-3</v>
      </c>
      <c r="U244" s="78">
        <v>1E-3</v>
      </c>
    </row>
    <row r="245" spans="2:21">
      <c r="B245" t="s">
        <v>898</v>
      </c>
      <c r="C245" t="s">
        <v>899</v>
      </c>
      <c r="D245" t="s">
        <v>100</v>
      </c>
      <c r="E245" t="s">
        <v>123</v>
      </c>
      <c r="F245" t="s">
        <v>851</v>
      </c>
      <c r="G245" t="s">
        <v>702</v>
      </c>
      <c r="H245" t="s">
        <v>210</v>
      </c>
      <c r="I245" t="s">
        <v>211</v>
      </c>
      <c r="J245"/>
      <c r="K245" s="77">
        <v>1.47</v>
      </c>
      <c r="L245" t="s">
        <v>102</v>
      </c>
      <c r="M245" s="78">
        <v>4.2500000000000003E-2</v>
      </c>
      <c r="N245" s="78">
        <v>4.7500000000000001E-2</v>
      </c>
      <c r="O245" s="77">
        <v>29385.48</v>
      </c>
      <c r="P245" s="77">
        <v>100.73</v>
      </c>
      <c r="Q245" s="77">
        <v>0</v>
      </c>
      <c r="R245" s="77">
        <v>29.599994003999999</v>
      </c>
      <c r="S245" s="78">
        <v>2.9999999999999997E-4</v>
      </c>
      <c r="T245" s="78">
        <v>2.0000000000000001E-4</v>
      </c>
      <c r="U245" s="78">
        <v>1E-4</v>
      </c>
    </row>
    <row r="246" spans="2:21">
      <c r="B246" t="s">
        <v>900</v>
      </c>
      <c r="C246" t="s">
        <v>901</v>
      </c>
      <c r="D246" t="s">
        <v>100</v>
      </c>
      <c r="E246" t="s">
        <v>123</v>
      </c>
      <c r="F246" t="s">
        <v>902</v>
      </c>
      <c r="G246" t="s">
        <v>702</v>
      </c>
      <c r="H246" t="s">
        <v>210</v>
      </c>
      <c r="I246" t="s">
        <v>211</v>
      </c>
      <c r="J246"/>
      <c r="K246" s="77">
        <v>3.73</v>
      </c>
      <c r="L246" t="s">
        <v>102</v>
      </c>
      <c r="M246" s="78">
        <v>6.0499999999999998E-2</v>
      </c>
      <c r="N246" s="78">
        <v>6.0299999999999999E-2</v>
      </c>
      <c r="O246" s="77">
        <v>316631.17</v>
      </c>
      <c r="P246" s="77">
        <v>101.87</v>
      </c>
      <c r="Q246" s="77">
        <v>0</v>
      </c>
      <c r="R246" s="77">
        <v>322.55217287900001</v>
      </c>
      <c r="S246" s="78">
        <v>1.4E-3</v>
      </c>
      <c r="T246" s="78">
        <v>2.5000000000000001E-3</v>
      </c>
      <c r="U246" s="78">
        <v>1.1000000000000001E-3</v>
      </c>
    </row>
    <row r="247" spans="2:21">
      <c r="B247" t="s">
        <v>903</v>
      </c>
      <c r="C247" t="s">
        <v>904</v>
      </c>
      <c r="D247" t="s">
        <v>100</v>
      </c>
      <c r="E247" t="s">
        <v>123</v>
      </c>
      <c r="F247" t="s">
        <v>902</v>
      </c>
      <c r="G247" t="s">
        <v>702</v>
      </c>
      <c r="H247" t="s">
        <v>210</v>
      </c>
      <c r="I247" t="s">
        <v>211</v>
      </c>
      <c r="J247"/>
      <c r="K247" s="77">
        <v>1.46</v>
      </c>
      <c r="L247" t="s">
        <v>102</v>
      </c>
      <c r="M247" s="78">
        <v>3.5499999999999997E-2</v>
      </c>
      <c r="N247" s="78">
        <v>6.9699999999999998E-2</v>
      </c>
      <c r="O247" s="77">
        <v>63078.85</v>
      </c>
      <c r="P247" s="77">
        <v>95.38</v>
      </c>
      <c r="Q247" s="77">
        <v>17.169270000000001</v>
      </c>
      <c r="R247" s="77">
        <v>77.333877130000005</v>
      </c>
      <c r="S247" s="78">
        <v>2.0000000000000001E-4</v>
      </c>
      <c r="T247" s="78">
        <v>5.9999999999999995E-4</v>
      </c>
      <c r="U247" s="78">
        <v>2.9999999999999997E-4</v>
      </c>
    </row>
    <row r="248" spans="2:21">
      <c r="B248" t="s">
        <v>905</v>
      </c>
      <c r="C248" t="s">
        <v>906</v>
      </c>
      <c r="D248" t="s">
        <v>100</v>
      </c>
      <c r="E248" t="s">
        <v>123</v>
      </c>
      <c r="F248" t="s">
        <v>907</v>
      </c>
      <c r="G248" t="s">
        <v>353</v>
      </c>
      <c r="H248" t="s">
        <v>210</v>
      </c>
      <c r="I248" t="s">
        <v>211</v>
      </c>
      <c r="J248"/>
      <c r="K248" s="77">
        <v>2.48</v>
      </c>
      <c r="L248" t="s">
        <v>102</v>
      </c>
      <c r="M248" s="78">
        <v>0.01</v>
      </c>
      <c r="N248" s="78">
        <v>6.7299999999999999E-2</v>
      </c>
      <c r="O248" s="77">
        <v>97427.11</v>
      </c>
      <c r="P248" s="77">
        <v>87.2</v>
      </c>
      <c r="Q248" s="77">
        <v>0.48714000000000002</v>
      </c>
      <c r="R248" s="77">
        <v>85.443579920000005</v>
      </c>
      <c r="S248" s="78">
        <v>5.0000000000000001E-4</v>
      </c>
      <c r="T248" s="78">
        <v>6.9999999999999999E-4</v>
      </c>
      <c r="U248" s="78">
        <v>2.9999999999999997E-4</v>
      </c>
    </row>
    <row r="249" spans="2:21">
      <c r="B249" s="84" t="s">
        <v>330</v>
      </c>
      <c r="C249" s="16"/>
      <c r="D249" s="16"/>
      <c r="E249" s="16"/>
      <c r="F249" s="16"/>
      <c r="K249" s="85">
        <v>3.68</v>
      </c>
      <c r="N249" s="86">
        <v>7.8299999999999995E-2</v>
      </c>
      <c r="O249" s="85">
        <v>1892521.1</v>
      </c>
      <c r="Q249" s="85">
        <v>55.027929999999998</v>
      </c>
      <c r="R249" s="85">
        <v>1876.5124113869999</v>
      </c>
      <c r="T249" s="86">
        <v>1.47E-2</v>
      </c>
      <c r="U249" s="86">
        <v>6.3E-3</v>
      </c>
    </row>
    <row r="250" spans="2:21">
      <c r="B250" t="s">
        <v>908</v>
      </c>
      <c r="C250" t="s">
        <v>909</v>
      </c>
      <c r="D250" t="s">
        <v>100</v>
      </c>
      <c r="E250" t="s">
        <v>123</v>
      </c>
      <c r="F250" t="s">
        <v>737</v>
      </c>
      <c r="G250" t="s">
        <v>738</v>
      </c>
      <c r="H250" t="s">
        <v>399</v>
      </c>
      <c r="I250" t="s">
        <v>206</v>
      </c>
      <c r="J250"/>
      <c r="K250" s="77">
        <v>3.89</v>
      </c>
      <c r="L250" t="s">
        <v>102</v>
      </c>
      <c r="M250" s="78">
        <v>3.7699999999999997E-2</v>
      </c>
      <c r="N250" s="78">
        <v>6.8099999999999994E-2</v>
      </c>
      <c r="O250" s="77">
        <v>0.02</v>
      </c>
      <c r="P250" s="77">
        <v>97.67</v>
      </c>
      <c r="Q250" s="77">
        <v>0</v>
      </c>
      <c r="R250" s="77">
        <v>1.9534E-5</v>
      </c>
      <c r="S250" s="78">
        <v>0</v>
      </c>
      <c r="T250" s="78">
        <v>0</v>
      </c>
      <c r="U250" s="78">
        <v>0</v>
      </c>
    </row>
    <row r="251" spans="2:21">
      <c r="B251" t="s">
        <v>910</v>
      </c>
      <c r="C251" t="s">
        <v>911</v>
      </c>
      <c r="D251" t="s">
        <v>100</v>
      </c>
      <c r="E251" t="s">
        <v>123</v>
      </c>
      <c r="F251" t="s">
        <v>737</v>
      </c>
      <c r="G251" t="s">
        <v>738</v>
      </c>
      <c r="H251" t="s">
        <v>399</v>
      </c>
      <c r="I251" t="s">
        <v>206</v>
      </c>
      <c r="J251"/>
      <c r="K251" s="77">
        <v>1.23</v>
      </c>
      <c r="L251" t="s">
        <v>102</v>
      </c>
      <c r="M251" s="78">
        <v>3.49E-2</v>
      </c>
      <c r="N251" s="78">
        <v>6.6699999999999995E-2</v>
      </c>
      <c r="O251" s="77">
        <v>0.01</v>
      </c>
      <c r="P251" s="77">
        <v>99.45</v>
      </c>
      <c r="Q251" s="77">
        <v>0</v>
      </c>
      <c r="R251" s="77">
        <v>9.9450000000000005E-6</v>
      </c>
      <c r="S251" s="78">
        <v>0</v>
      </c>
      <c r="T251" s="78">
        <v>0</v>
      </c>
      <c r="U251" s="78">
        <v>0</v>
      </c>
    </row>
    <row r="252" spans="2:21">
      <c r="B252" t="s">
        <v>912</v>
      </c>
      <c r="C252" t="s">
        <v>913</v>
      </c>
      <c r="D252" t="s">
        <v>100</v>
      </c>
      <c r="E252" t="s">
        <v>123</v>
      </c>
      <c r="F252" t="s">
        <v>914</v>
      </c>
      <c r="G252" t="s">
        <v>727</v>
      </c>
      <c r="H252" t="s">
        <v>399</v>
      </c>
      <c r="I252" t="s">
        <v>206</v>
      </c>
      <c r="J252"/>
      <c r="K252" s="77">
        <v>3.28</v>
      </c>
      <c r="L252" t="s">
        <v>102</v>
      </c>
      <c r="M252" s="78">
        <v>2.12E-2</v>
      </c>
      <c r="N252" s="78">
        <v>5.0200000000000002E-2</v>
      </c>
      <c r="O252" s="77">
        <v>249194.34</v>
      </c>
      <c r="P252" s="77">
        <v>102.95</v>
      </c>
      <c r="Q252" s="77">
        <v>49.412190000000002</v>
      </c>
      <c r="R252" s="77">
        <v>305.95776303000002</v>
      </c>
      <c r="S252" s="78">
        <v>1.6999999999999999E-3</v>
      </c>
      <c r="T252" s="78">
        <v>2.3999999999999998E-3</v>
      </c>
      <c r="U252" s="78">
        <v>1E-3</v>
      </c>
    </row>
    <row r="253" spans="2:21">
      <c r="B253" t="s">
        <v>915</v>
      </c>
      <c r="C253" t="s">
        <v>916</v>
      </c>
      <c r="D253" t="s">
        <v>100</v>
      </c>
      <c r="E253" t="s">
        <v>123</v>
      </c>
      <c r="F253" t="s">
        <v>917</v>
      </c>
      <c r="G253" t="s">
        <v>727</v>
      </c>
      <c r="H253" t="s">
        <v>399</v>
      </c>
      <c r="I253" t="s">
        <v>206</v>
      </c>
      <c r="J253"/>
      <c r="K253" s="77">
        <v>5.61</v>
      </c>
      <c r="L253" t="s">
        <v>102</v>
      </c>
      <c r="M253" s="78">
        <v>2.6700000000000002E-2</v>
      </c>
      <c r="N253" s="78">
        <v>5.1499999999999997E-2</v>
      </c>
      <c r="O253" s="77">
        <v>51910.73</v>
      </c>
      <c r="P253" s="77">
        <v>98.6</v>
      </c>
      <c r="Q253" s="77">
        <v>5.6157399999999997</v>
      </c>
      <c r="R253" s="77">
        <v>56.799719779999997</v>
      </c>
      <c r="S253" s="78">
        <v>2.9999999999999997E-4</v>
      </c>
      <c r="T253" s="78">
        <v>4.0000000000000002E-4</v>
      </c>
      <c r="U253" s="78">
        <v>2.0000000000000001E-4</v>
      </c>
    </row>
    <row r="254" spans="2:21">
      <c r="B254" t="s">
        <v>918</v>
      </c>
      <c r="C254" t="s">
        <v>919</v>
      </c>
      <c r="D254" t="s">
        <v>100</v>
      </c>
      <c r="E254" t="s">
        <v>123</v>
      </c>
      <c r="F254" t="s">
        <v>920</v>
      </c>
      <c r="G254" t="s">
        <v>738</v>
      </c>
      <c r="H254" t="s">
        <v>600</v>
      </c>
      <c r="I254" t="s">
        <v>150</v>
      </c>
      <c r="J254"/>
      <c r="K254" s="77">
        <v>3.69</v>
      </c>
      <c r="L254" t="s">
        <v>102</v>
      </c>
      <c r="M254" s="78">
        <v>4.6899999999999997E-2</v>
      </c>
      <c r="N254" s="78">
        <v>8.5000000000000006E-2</v>
      </c>
      <c r="O254" s="77">
        <v>1591415.99</v>
      </c>
      <c r="P254" s="77">
        <v>95.12</v>
      </c>
      <c r="Q254" s="77">
        <v>0</v>
      </c>
      <c r="R254" s="77">
        <v>1513.754889688</v>
      </c>
      <c r="S254" s="78">
        <v>1.1999999999999999E-3</v>
      </c>
      <c r="T254" s="78">
        <v>1.18E-2</v>
      </c>
      <c r="U254" s="78">
        <v>5.0000000000000001E-3</v>
      </c>
    </row>
    <row r="255" spans="2:21">
      <c r="B255" t="s">
        <v>921</v>
      </c>
      <c r="C255" t="s">
        <v>922</v>
      </c>
      <c r="D255" t="s">
        <v>100</v>
      </c>
      <c r="E255" t="s">
        <v>123</v>
      </c>
      <c r="F255" t="s">
        <v>920</v>
      </c>
      <c r="G255" t="s">
        <v>738</v>
      </c>
      <c r="H255" t="s">
        <v>600</v>
      </c>
      <c r="I255" t="s">
        <v>150</v>
      </c>
      <c r="J255"/>
      <c r="K255" s="77">
        <v>3.54</v>
      </c>
      <c r="L255" t="s">
        <v>102</v>
      </c>
      <c r="M255" s="78">
        <v>4.6899999999999997E-2</v>
      </c>
      <c r="N255" s="78">
        <v>8.4500000000000006E-2</v>
      </c>
      <c r="O255" s="77">
        <v>0.01</v>
      </c>
      <c r="P255" s="77">
        <v>94.1</v>
      </c>
      <c r="Q255" s="77">
        <v>0</v>
      </c>
      <c r="R255" s="77">
        <v>9.4099999999999997E-6</v>
      </c>
      <c r="S255" s="78">
        <v>0</v>
      </c>
      <c r="T255" s="78">
        <v>0</v>
      </c>
      <c r="U255" s="78">
        <v>0</v>
      </c>
    </row>
    <row r="256" spans="2:21">
      <c r="B256" s="84" t="s">
        <v>923</v>
      </c>
      <c r="C256" s="16"/>
      <c r="D256" s="16"/>
      <c r="E256" s="16"/>
      <c r="F256" s="16"/>
      <c r="K256" s="85">
        <v>0</v>
      </c>
      <c r="N256" s="86">
        <v>0</v>
      </c>
      <c r="O256" s="85">
        <v>0</v>
      </c>
      <c r="Q256" s="85">
        <v>0</v>
      </c>
      <c r="R256" s="85">
        <v>0</v>
      </c>
      <c r="T256" s="86">
        <v>0</v>
      </c>
      <c r="U256" s="86">
        <v>0</v>
      </c>
    </row>
    <row r="257" spans="2:21">
      <c r="B257" t="s">
        <v>210</v>
      </c>
      <c r="C257" t="s">
        <v>210</v>
      </c>
      <c r="D257" s="16"/>
      <c r="E257" s="16"/>
      <c r="F257" s="16"/>
      <c r="G257" t="s">
        <v>210</v>
      </c>
      <c r="H257" t="s">
        <v>210</v>
      </c>
      <c r="K257" s="77">
        <v>0</v>
      </c>
      <c r="L257" t="s">
        <v>210</v>
      </c>
      <c r="M257" s="78">
        <v>0</v>
      </c>
      <c r="N257" s="78">
        <v>0</v>
      </c>
      <c r="O257" s="77">
        <v>0</v>
      </c>
      <c r="P257" s="77">
        <v>0</v>
      </c>
      <c r="R257" s="77">
        <v>0</v>
      </c>
      <c r="S257" s="78">
        <v>0</v>
      </c>
      <c r="T257" s="78">
        <v>0</v>
      </c>
      <c r="U257" s="78">
        <v>0</v>
      </c>
    </row>
    <row r="258" spans="2:21">
      <c r="B258" s="84" t="s">
        <v>224</v>
      </c>
      <c r="C258" s="16"/>
      <c r="D258" s="16"/>
      <c r="E258" s="16"/>
      <c r="F258" s="16"/>
      <c r="K258" s="85">
        <v>5.15</v>
      </c>
      <c r="N258" s="86">
        <v>7.2599999999999998E-2</v>
      </c>
      <c r="O258" s="85">
        <v>5151407.33</v>
      </c>
      <c r="Q258" s="85">
        <v>0</v>
      </c>
      <c r="R258" s="85">
        <v>18328.034173154239</v>
      </c>
      <c r="T258" s="86">
        <v>0.14330000000000001</v>
      </c>
      <c r="U258" s="86">
        <v>6.1100000000000002E-2</v>
      </c>
    </row>
    <row r="259" spans="2:21">
      <c r="B259" s="84" t="s">
        <v>331</v>
      </c>
      <c r="C259" s="16"/>
      <c r="D259" s="16"/>
      <c r="E259" s="16"/>
      <c r="F259" s="16"/>
      <c r="K259" s="85">
        <v>5.45</v>
      </c>
      <c r="N259" s="86">
        <v>7.3200000000000001E-2</v>
      </c>
      <c r="O259" s="85">
        <v>837492.52</v>
      </c>
      <c r="Q259" s="85">
        <v>0</v>
      </c>
      <c r="R259" s="85">
        <v>2953.1687676778856</v>
      </c>
      <c r="T259" s="86">
        <v>2.3099999999999999E-2</v>
      </c>
      <c r="U259" s="86">
        <v>9.7999999999999997E-3</v>
      </c>
    </row>
    <row r="260" spans="2:21">
      <c r="B260" t="s">
        <v>924</v>
      </c>
      <c r="C260" t="s">
        <v>925</v>
      </c>
      <c r="D260" t="s">
        <v>123</v>
      </c>
      <c r="E260" t="s">
        <v>926</v>
      </c>
      <c r="F260" t="s">
        <v>366</v>
      </c>
      <c r="G260" t="s">
        <v>367</v>
      </c>
      <c r="H260" t="s">
        <v>927</v>
      </c>
      <c r="I260" t="s">
        <v>212</v>
      </c>
      <c r="J260"/>
      <c r="K260" s="77">
        <v>7.22</v>
      </c>
      <c r="L260" t="s">
        <v>106</v>
      </c>
      <c r="M260" s="78">
        <v>3.7499999999999999E-2</v>
      </c>
      <c r="N260" s="78">
        <v>5.91E-2</v>
      </c>
      <c r="O260" s="77">
        <v>72025.17</v>
      </c>
      <c r="P260" s="77">
        <v>86.310916697037925</v>
      </c>
      <c r="Q260" s="77">
        <v>0</v>
      </c>
      <c r="R260" s="77">
        <v>229.51533789868299</v>
      </c>
      <c r="S260" s="78">
        <v>1E-4</v>
      </c>
      <c r="T260" s="78">
        <v>1.8E-3</v>
      </c>
      <c r="U260" s="78">
        <v>8.0000000000000004E-4</v>
      </c>
    </row>
    <row r="261" spans="2:21">
      <c r="B261" t="s">
        <v>928</v>
      </c>
      <c r="C261" t="s">
        <v>929</v>
      </c>
      <c r="D261" t="s">
        <v>123</v>
      </c>
      <c r="E261" t="s">
        <v>926</v>
      </c>
      <c r="F261" t="s">
        <v>356</v>
      </c>
      <c r="G261" t="s">
        <v>336</v>
      </c>
      <c r="H261" t="s">
        <v>930</v>
      </c>
      <c r="I261" t="s">
        <v>212</v>
      </c>
      <c r="J261"/>
      <c r="K261" s="77">
        <v>3.08</v>
      </c>
      <c r="L261" t="s">
        <v>106</v>
      </c>
      <c r="M261" s="78">
        <v>3.2599999999999997E-2</v>
      </c>
      <c r="N261" s="78">
        <v>8.3000000000000004E-2</v>
      </c>
      <c r="O261" s="77">
        <v>92365.15</v>
      </c>
      <c r="P261" s="77">
        <v>86.731583291425395</v>
      </c>
      <c r="Q261" s="77">
        <v>0</v>
      </c>
      <c r="R261" s="77">
        <v>295.76522286061402</v>
      </c>
      <c r="S261" s="78">
        <v>1E-4</v>
      </c>
      <c r="T261" s="78">
        <v>2.3E-3</v>
      </c>
      <c r="U261" s="78">
        <v>1E-3</v>
      </c>
    </row>
    <row r="262" spans="2:21">
      <c r="B262" t="s">
        <v>931</v>
      </c>
      <c r="C262" t="s">
        <v>932</v>
      </c>
      <c r="D262" t="s">
        <v>123</v>
      </c>
      <c r="E262" t="s">
        <v>926</v>
      </c>
      <c r="F262" t="s">
        <v>335</v>
      </c>
      <c r="G262" t="s">
        <v>336</v>
      </c>
      <c r="H262" t="s">
        <v>930</v>
      </c>
      <c r="I262" t="s">
        <v>212</v>
      </c>
      <c r="J262"/>
      <c r="K262" s="77">
        <v>2.44</v>
      </c>
      <c r="L262" t="s">
        <v>106</v>
      </c>
      <c r="M262" s="78">
        <v>3.2800000000000003E-2</v>
      </c>
      <c r="N262" s="78">
        <v>7.85E-2</v>
      </c>
      <c r="O262" s="77">
        <v>130741.89</v>
      </c>
      <c r="P262" s="77">
        <v>90.36658330226075</v>
      </c>
      <c r="Q262" s="77">
        <v>0</v>
      </c>
      <c r="R262" s="77">
        <v>436.19864623835798</v>
      </c>
      <c r="S262" s="78">
        <v>2.0000000000000001E-4</v>
      </c>
      <c r="T262" s="78">
        <v>3.3999999999999998E-3</v>
      </c>
      <c r="U262" s="78">
        <v>1.5E-3</v>
      </c>
    </row>
    <row r="263" spans="2:21">
      <c r="B263" t="s">
        <v>933</v>
      </c>
      <c r="C263" t="s">
        <v>934</v>
      </c>
      <c r="D263" t="s">
        <v>123</v>
      </c>
      <c r="E263" t="s">
        <v>926</v>
      </c>
      <c r="F263" t="s">
        <v>335</v>
      </c>
      <c r="G263" t="s">
        <v>336</v>
      </c>
      <c r="H263" t="s">
        <v>930</v>
      </c>
      <c r="I263" t="s">
        <v>212</v>
      </c>
      <c r="J263"/>
      <c r="K263" s="77">
        <v>4.18</v>
      </c>
      <c r="L263" t="s">
        <v>106</v>
      </c>
      <c r="M263" s="78">
        <v>7.1300000000000002E-2</v>
      </c>
      <c r="N263" s="78">
        <v>7.3200000000000001E-2</v>
      </c>
      <c r="O263" s="77">
        <v>74678.210000000006</v>
      </c>
      <c r="P263" s="77">
        <v>101.86924728123498</v>
      </c>
      <c r="Q263" s="77">
        <v>0</v>
      </c>
      <c r="R263" s="77">
        <v>280.86568947408898</v>
      </c>
      <c r="S263" s="78">
        <v>1E-4</v>
      </c>
      <c r="T263" s="78">
        <v>2.2000000000000001E-3</v>
      </c>
      <c r="U263" s="78">
        <v>8.9999999999999998E-4</v>
      </c>
    </row>
    <row r="264" spans="2:21">
      <c r="B264" t="s">
        <v>935</v>
      </c>
      <c r="C264" t="s">
        <v>936</v>
      </c>
      <c r="D264" t="s">
        <v>123</v>
      </c>
      <c r="E264" t="s">
        <v>926</v>
      </c>
      <c r="F264" t="s">
        <v>730</v>
      </c>
      <c r="G264" t="s">
        <v>528</v>
      </c>
      <c r="H264" t="s">
        <v>937</v>
      </c>
      <c r="I264" t="s">
        <v>212</v>
      </c>
      <c r="J264"/>
      <c r="K264" s="77">
        <v>9.61</v>
      </c>
      <c r="L264" t="s">
        <v>106</v>
      </c>
      <c r="M264" s="78">
        <v>6.3799999999999996E-2</v>
      </c>
      <c r="N264" s="78">
        <v>6.2300000000000001E-2</v>
      </c>
      <c r="O264" s="77">
        <v>186892.04</v>
      </c>
      <c r="P264" s="77">
        <v>100.88854166822728</v>
      </c>
      <c r="Q264" s="77">
        <v>0</v>
      </c>
      <c r="R264" s="77">
        <v>696.13639727580005</v>
      </c>
      <c r="S264" s="78">
        <v>2.9999999999999997E-4</v>
      </c>
      <c r="T264" s="78">
        <v>5.4000000000000003E-3</v>
      </c>
      <c r="U264" s="78">
        <v>2.3E-3</v>
      </c>
    </row>
    <row r="265" spans="2:21">
      <c r="B265" t="s">
        <v>938</v>
      </c>
      <c r="C265" t="s">
        <v>939</v>
      </c>
      <c r="D265" t="s">
        <v>123</v>
      </c>
      <c r="E265" t="s">
        <v>926</v>
      </c>
      <c r="F265" t="s">
        <v>940</v>
      </c>
      <c r="G265" t="s">
        <v>336</v>
      </c>
      <c r="H265" t="s">
        <v>937</v>
      </c>
      <c r="I265" t="s">
        <v>212</v>
      </c>
      <c r="J265"/>
      <c r="K265" s="77">
        <v>2.63</v>
      </c>
      <c r="L265" t="s">
        <v>106</v>
      </c>
      <c r="M265" s="78">
        <v>3.0800000000000001E-2</v>
      </c>
      <c r="N265" s="78">
        <v>8.2199999999999995E-2</v>
      </c>
      <c r="O265" s="77">
        <v>104903.23</v>
      </c>
      <c r="P265" s="77">
        <v>87.77687222290497</v>
      </c>
      <c r="Q265" s="77">
        <v>0</v>
      </c>
      <c r="R265" s="77">
        <v>339.96221817952198</v>
      </c>
      <c r="S265" s="78">
        <v>2.0000000000000001E-4</v>
      </c>
      <c r="T265" s="78">
        <v>2.7000000000000001E-3</v>
      </c>
      <c r="U265" s="78">
        <v>1.1000000000000001E-3</v>
      </c>
    </row>
    <row r="266" spans="2:21">
      <c r="B266" t="s">
        <v>941</v>
      </c>
      <c r="C266" t="s">
        <v>942</v>
      </c>
      <c r="D266" t="s">
        <v>123</v>
      </c>
      <c r="E266" t="s">
        <v>926</v>
      </c>
      <c r="F266" t="s">
        <v>943</v>
      </c>
      <c r="G266" t="s">
        <v>944</v>
      </c>
      <c r="H266" t="s">
        <v>945</v>
      </c>
      <c r="I266" t="s">
        <v>212</v>
      </c>
      <c r="J266"/>
      <c r="K266" s="77">
        <v>5.56</v>
      </c>
      <c r="L266" t="s">
        <v>106</v>
      </c>
      <c r="M266" s="78">
        <v>8.5000000000000006E-2</v>
      </c>
      <c r="N266" s="78">
        <v>8.4000000000000005E-2</v>
      </c>
      <c r="O266" s="77">
        <v>78608.639999999999</v>
      </c>
      <c r="P266" s="77">
        <v>100.5</v>
      </c>
      <c r="Q266" s="77">
        <v>0</v>
      </c>
      <c r="R266" s="77">
        <v>291.67421437439998</v>
      </c>
      <c r="S266" s="78">
        <v>1E-4</v>
      </c>
      <c r="T266" s="78">
        <v>2.3E-3</v>
      </c>
      <c r="U266" s="78">
        <v>1E-3</v>
      </c>
    </row>
    <row r="267" spans="2:21">
      <c r="B267" t="s">
        <v>946</v>
      </c>
      <c r="C267" t="s">
        <v>947</v>
      </c>
      <c r="D267" t="s">
        <v>123</v>
      </c>
      <c r="E267" t="s">
        <v>926</v>
      </c>
      <c r="F267" t="s">
        <v>948</v>
      </c>
      <c r="G267" t="s">
        <v>949</v>
      </c>
      <c r="H267" t="s">
        <v>945</v>
      </c>
      <c r="I267" t="s">
        <v>212</v>
      </c>
      <c r="J267"/>
      <c r="K267" s="77">
        <v>5.86</v>
      </c>
      <c r="L267" t="s">
        <v>110</v>
      </c>
      <c r="M267" s="78">
        <v>4.3799999999999999E-2</v>
      </c>
      <c r="N267" s="78">
        <v>7.1400000000000005E-2</v>
      </c>
      <c r="O267" s="77">
        <v>19652.16</v>
      </c>
      <c r="P267" s="77">
        <v>85.372639058505527</v>
      </c>
      <c r="Q267" s="77">
        <v>0</v>
      </c>
      <c r="R267" s="77">
        <v>67.670641254641595</v>
      </c>
      <c r="S267" s="78">
        <v>0</v>
      </c>
      <c r="T267" s="78">
        <v>5.0000000000000001E-4</v>
      </c>
      <c r="U267" s="78">
        <v>2.0000000000000001E-4</v>
      </c>
    </row>
    <row r="268" spans="2:21">
      <c r="B268" t="s">
        <v>950</v>
      </c>
      <c r="C268" t="s">
        <v>951</v>
      </c>
      <c r="D268" t="s">
        <v>123</v>
      </c>
      <c r="E268" t="s">
        <v>926</v>
      </c>
      <c r="F268" t="s">
        <v>948</v>
      </c>
      <c r="G268" t="s">
        <v>949</v>
      </c>
      <c r="H268" t="s">
        <v>945</v>
      </c>
      <c r="I268" t="s">
        <v>212</v>
      </c>
      <c r="J268"/>
      <c r="K268" s="77">
        <v>4.83</v>
      </c>
      <c r="L268" t="s">
        <v>110</v>
      </c>
      <c r="M268" s="78">
        <v>7.3800000000000004E-2</v>
      </c>
      <c r="N268" s="78">
        <v>6.9599999999999995E-2</v>
      </c>
      <c r="O268" s="77">
        <v>40286.93</v>
      </c>
      <c r="P268" s="77">
        <v>103.85747227996742</v>
      </c>
      <c r="Q268" s="77">
        <v>0</v>
      </c>
      <c r="R268" s="77">
        <v>168.76143759985001</v>
      </c>
      <c r="S268" s="78">
        <v>1E-4</v>
      </c>
      <c r="T268" s="78">
        <v>1.2999999999999999E-3</v>
      </c>
      <c r="U268" s="78">
        <v>5.9999999999999995E-4</v>
      </c>
    </row>
    <row r="269" spans="2:21">
      <c r="B269" t="s">
        <v>952</v>
      </c>
      <c r="C269" t="s">
        <v>953</v>
      </c>
      <c r="D269" t="s">
        <v>123</v>
      </c>
      <c r="E269" t="s">
        <v>926</v>
      </c>
      <c r="F269" t="s">
        <v>948</v>
      </c>
      <c r="G269" t="s">
        <v>949</v>
      </c>
      <c r="H269" t="s">
        <v>945</v>
      </c>
      <c r="I269" t="s">
        <v>212</v>
      </c>
      <c r="J269"/>
      <c r="K269" s="77">
        <v>5.91</v>
      </c>
      <c r="L269" t="s">
        <v>106</v>
      </c>
      <c r="M269" s="78">
        <v>8.1299999999999997E-2</v>
      </c>
      <c r="N269" s="78">
        <v>7.3899999999999993E-2</v>
      </c>
      <c r="O269" s="77">
        <v>37339.1</v>
      </c>
      <c r="P269" s="77">
        <v>106.3566388423931</v>
      </c>
      <c r="Q269" s="77">
        <v>0</v>
      </c>
      <c r="R269" s="77">
        <v>146.61896252192801</v>
      </c>
      <c r="S269" s="78">
        <v>1E-4</v>
      </c>
      <c r="T269" s="78">
        <v>1.1000000000000001E-3</v>
      </c>
      <c r="U269" s="78">
        <v>5.0000000000000001E-4</v>
      </c>
    </row>
    <row r="270" spans="2:21">
      <c r="B270" s="84" t="s">
        <v>332</v>
      </c>
      <c r="C270" s="16"/>
      <c r="D270" s="16"/>
      <c r="E270" s="16"/>
      <c r="F270" s="16"/>
      <c r="K270" s="85">
        <v>5.09</v>
      </c>
      <c r="N270" s="86">
        <v>7.2499999999999995E-2</v>
      </c>
      <c r="O270" s="85">
        <v>4313914.8099999996</v>
      </c>
      <c r="Q270" s="85">
        <v>0</v>
      </c>
      <c r="R270" s="85">
        <v>15374.865405476354</v>
      </c>
      <c r="T270" s="86">
        <v>0.1202</v>
      </c>
      <c r="U270" s="86">
        <v>5.1299999999999998E-2</v>
      </c>
    </row>
    <row r="271" spans="2:21">
      <c r="B271" t="s">
        <v>954</v>
      </c>
      <c r="C271" t="s">
        <v>955</v>
      </c>
      <c r="D271" t="s">
        <v>123</v>
      </c>
      <c r="E271" t="s">
        <v>926</v>
      </c>
      <c r="F271" t="s">
        <v>956</v>
      </c>
      <c r="G271" t="s">
        <v>957</v>
      </c>
      <c r="H271" t="s">
        <v>958</v>
      </c>
      <c r="I271" t="s">
        <v>959</v>
      </c>
      <c r="J271"/>
      <c r="K271" s="77">
        <v>7.28</v>
      </c>
      <c r="L271" t="s">
        <v>110</v>
      </c>
      <c r="M271" s="78">
        <v>4.2500000000000003E-2</v>
      </c>
      <c r="N271" s="78">
        <v>5.2699999999999997E-2</v>
      </c>
      <c r="O271" s="77">
        <v>39304.32</v>
      </c>
      <c r="P271" s="77">
        <v>96.72210415547184</v>
      </c>
      <c r="Q271" s="77">
        <v>0</v>
      </c>
      <c r="R271" s="77">
        <v>153.33359455395501</v>
      </c>
      <c r="S271" s="78">
        <v>0</v>
      </c>
      <c r="T271" s="78">
        <v>1.1999999999999999E-3</v>
      </c>
      <c r="U271" s="78">
        <v>5.0000000000000001E-4</v>
      </c>
    </row>
    <row r="272" spans="2:21">
      <c r="B272" t="s">
        <v>960</v>
      </c>
      <c r="C272" t="s">
        <v>961</v>
      </c>
      <c r="D272" t="s">
        <v>123</v>
      </c>
      <c r="E272" t="s">
        <v>926</v>
      </c>
      <c r="F272" t="s">
        <v>962</v>
      </c>
      <c r="G272" t="s">
        <v>957</v>
      </c>
      <c r="H272" t="s">
        <v>963</v>
      </c>
      <c r="I272" t="s">
        <v>212</v>
      </c>
      <c r="J272"/>
      <c r="K272" s="77">
        <v>1.1399999999999999</v>
      </c>
      <c r="L272" t="s">
        <v>106</v>
      </c>
      <c r="M272" s="78">
        <v>4.4999999999999998E-2</v>
      </c>
      <c r="N272" s="78">
        <v>8.48E-2</v>
      </c>
      <c r="O272" s="77">
        <v>25.55</v>
      </c>
      <c r="P272" s="77">
        <v>95.331999999999994</v>
      </c>
      <c r="Q272" s="77">
        <v>0</v>
      </c>
      <c r="R272" s="77">
        <v>8.9927247592000006E-2</v>
      </c>
      <c r="S272" s="78">
        <v>0</v>
      </c>
      <c r="T272" s="78">
        <v>0</v>
      </c>
      <c r="U272" s="78">
        <v>0</v>
      </c>
    </row>
    <row r="273" spans="2:21">
      <c r="B273" t="s">
        <v>964</v>
      </c>
      <c r="C273" t="s">
        <v>965</v>
      </c>
      <c r="D273" t="s">
        <v>123</v>
      </c>
      <c r="E273" t="s">
        <v>926</v>
      </c>
      <c r="F273" t="s">
        <v>966</v>
      </c>
      <c r="G273" t="s">
        <v>957</v>
      </c>
      <c r="H273" t="s">
        <v>958</v>
      </c>
      <c r="I273" t="s">
        <v>959</v>
      </c>
      <c r="J273"/>
      <c r="K273" s="77">
        <v>6.9</v>
      </c>
      <c r="L273" t="s">
        <v>106</v>
      </c>
      <c r="M273" s="78">
        <v>0.03</v>
      </c>
      <c r="N273" s="78">
        <v>6.6400000000000001E-2</v>
      </c>
      <c r="O273" s="77">
        <v>72712.990000000005</v>
      </c>
      <c r="P273" s="77">
        <v>78.484333321872825</v>
      </c>
      <c r="Q273" s="77">
        <v>0</v>
      </c>
      <c r="R273" s="77">
        <v>210.69618368411099</v>
      </c>
      <c r="S273" s="78">
        <v>0</v>
      </c>
      <c r="T273" s="78">
        <v>1.6000000000000001E-3</v>
      </c>
      <c r="U273" s="78">
        <v>6.9999999999999999E-4</v>
      </c>
    </row>
    <row r="274" spans="2:21">
      <c r="B274" t="s">
        <v>967</v>
      </c>
      <c r="C274" t="s">
        <v>968</v>
      </c>
      <c r="D274" t="s">
        <v>123</v>
      </c>
      <c r="E274" t="s">
        <v>926</v>
      </c>
      <c r="F274" t="s">
        <v>969</v>
      </c>
      <c r="G274" t="s">
        <v>957</v>
      </c>
      <c r="H274" t="s">
        <v>958</v>
      </c>
      <c r="I274" t="s">
        <v>959</v>
      </c>
      <c r="J274"/>
      <c r="K274" s="77">
        <v>7.54</v>
      </c>
      <c r="L274" t="s">
        <v>106</v>
      </c>
      <c r="M274" s="78">
        <v>3.5000000000000003E-2</v>
      </c>
      <c r="N274" s="78">
        <v>6.6100000000000006E-2</v>
      </c>
      <c r="O274" s="77">
        <v>29478.240000000002</v>
      </c>
      <c r="P274" s="77">
        <v>79.77516673451332</v>
      </c>
      <c r="Q274" s="77">
        <v>0</v>
      </c>
      <c r="R274" s="77">
        <v>86.822235387596805</v>
      </c>
      <c r="S274" s="78">
        <v>1E-4</v>
      </c>
      <c r="T274" s="78">
        <v>6.9999999999999999E-4</v>
      </c>
      <c r="U274" s="78">
        <v>2.9999999999999997E-4</v>
      </c>
    </row>
    <row r="275" spans="2:21">
      <c r="B275" t="s">
        <v>970</v>
      </c>
      <c r="C275" t="s">
        <v>971</v>
      </c>
      <c r="D275" t="s">
        <v>123</v>
      </c>
      <c r="E275" t="s">
        <v>926</v>
      </c>
      <c r="F275" t="s">
        <v>972</v>
      </c>
      <c r="G275" t="s">
        <v>973</v>
      </c>
      <c r="H275" t="s">
        <v>974</v>
      </c>
      <c r="I275" t="s">
        <v>212</v>
      </c>
      <c r="J275"/>
      <c r="K275" s="77">
        <v>3.64</v>
      </c>
      <c r="L275" t="s">
        <v>106</v>
      </c>
      <c r="M275" s="78">
        <v>5.5500000000000001E-2</v>
      </c>
      <c r="N275" s="78">
        <v>6.1899999999999997E-2</v>
      </c>
      <c r="O275" s="77">
        <v>13756.51</v>
      </c>
      <c r="P275" s="77">
        <v>99.268733452016534</v>
      </c>
      <c r="Q275" s="77">
        <v>0</v>
      </c>
      <c r="R275" s="77">
        <v>50.417631697586401</v>
      </c>
      <c r="S275" s="78">
        <v>0</v>
      </c>
      <c r="T275" s="78">
        <v>4.0000000000000002E-4</v>
      </c>
      <c r="U275" s="78">
        <v>2.0000000000000001E-4</v>
      </c>
    </row>
    <row r="276" spans="2:21">
      <c r="B276" t="s">
        <v>975</v>
      </c>
      <c r="C276" t="s">
        <v>976</v>
      </c>
      <c r="D276" t="s">
        <v>123</v>
      </c>
      <c r="E276" t="s">
        <v>926</v>
      </c>
      <c r="F276" t="s">
        <v>977</v>
      </c>
      <c r="G276" t="s">
        <v>957</v>
      </c>
      <c r="H276" t="s">
        <v>974</v>
      </c>
      <c r="I276" t="s">
        <v>212</v>
      </c>
      <c r="J276"/>
      <c r="K276" s="77">
        <v>7.62</v>
      </c>
      <c r="L276" t="s">
        <v>110</v>
      </c>
      <c r="M276" s="78">
        <v>4.2500000000000003E-2</v>
      </c>
      <c r="N276" s="78">
        <v>5.4100000000000002E-2</v>
      </c>
      <c r="O276" s="77">
        <v>78608.639999999999</v>
      </c>
      <c r="P276" s="77">
        <v>92.710465815462626</v>
      </c>
      <c r="Q276" s="77">
        <v>0</v>
      </c>
      <c r="R276" s="77">
        <v>293.94788503372803</v>
      </c>
      <c r="S276" s="78">
        <v>1E-4</v>
      </c>
      <c r="T276" s="78">
        <v>2.3E-3</v>
      </c>
      <c r="U276" s="78">
        <v>1E-3</v>
      </c>
    </row>
    <row r="277" spans="2:21">
      <c r="B277" t="s">
        <v>978</v>
      </c>
      <c r="C277" t="s">
        <v>979</v>
      </c>
      <c r="D277" t="s">
        <v>123</v>
      </c>
      <c r="E277" t="s">
        <v>926</v>
      </c>
      <c r="F277" t="s">
        <v>980</v>
      </c>
      <c r="G277" t="s">
        <v>981</v>
      </c>
      <c r="H277" t="s">
        <v>974</v>
      </c>
      <c r="I277" t="s">
        <v>212</v>
      </c>
      <c r="J277"/>
      <c r="K277" s="77">
        <v>7.95</v>
      </c>
      <c r="L277" t="s">
        <v>106</v>
      </c>
      <c r="M277" s="78">
        <v>5.8799999999999998E-2</v>
      </c>
      <c r="N277" s="78">
        <v>6.0299999999999999E-2</v>
      </c>
      <c r="O277" s="77">
        <v>39304.32</v>
      </c>
      <c r="P277" s="77">
        <v>99.137777862586091</v>
      </c>
      <c r="Q277" s="77">
        <v>0</v>
      </c>
      <c r="R277" s="77">
        <v>143.860365536784</v>
      </c>
      <c r="S277" s="78">
        <v>0</v>
      </c>
      <c r="T277" s="78">
        <v>1.1000000000000001E-3</v>
      </c>
      <c r="U277" s="78">
        <v>5.0000000000000001E-4</v>
      </c>
    </row>
    <row r="278" spans="2:21">
      <c r="B278" t="s">
        <v>982</v>
      </c>
      <c r="C278" t="s">
        <v>983</v>
      </c>
      <c r="D278" t="s">
        <v>123</v>
      </c>
      <c r="E278" t="s">
        <v>926</v>
      </c>
      <c r="F278" t="s">
        <v>984</v>
      </c>
      <c r="G278" t="s">
        <v>985</v>
      </c>
      <c r="H278" t="s">
        <v>974</v>
      </c>
      <c r="I278" t="s">
        <v>323</v>
      </c>
      <c r="J278"/>
      <c r="K278" s="77">
        <v>5.14</v>
      </c>
      <c r="L278" t="s">
        <v>106</v>
      </c>
      <c r="M278" s="78">
        <v>4.2500000000000003E-2</v>
      </c>
      <c r="N278" s="78">
        <v>5.91E-2</v>
      </c>
      <c r="O278" s="77">
        <v>13251.85</v>
      </c>
      <c r="P278" s="77">
        <v>92.273972879258366</v>
      </c>
      <c r="Q278" s="77">
        <v>0</v>
      </c>
      <c r="R278" s="77">
        <v>45.145807289700002</v>
      </c>
      <c r="S278" s="78">
        <v>0</v>
      </c>
      <c r="T278" s="78">
        <v>4.0000000000000002E-4</v>
      </c>
      <c r="U278" s="78">
        <v>2.0000000000000001E-4</v>
      </c>
    </row>
    <row r="279" spans="2:21">
      <c r="B279" t="s">
        <v>986</v>
      </c>
      <c r="C279" t="s">
        <v>987</v>
      </c>
      <c r="D279" t="s">
        <v>123</v>
      </c>
      <c r="E279" t="s">
        <v>926</v>
      </c>
      <c r="F279" t="s">
        <v>988</v>
      </c>
      <c r="G279" t="s">
        <v>973</v>
      </c>
      <c r="H279" t="s">
        <v>974</v>
      </c>
      <c r="I279" t="s">
        <v>212</v>
      </c>
      <c r="J279"/>
      <c r="K279" s="77">
        <v>3.72</v>
      </c>
      <c r="L279" t="s">
        <v>113</v>
      </c>
      <c r="M279" s="78">
        <v>4.6300000000000001E-2</v>
      </c>
      <c r="N279" s="78">
        <v>7.7700000000000005E-2</v>
      </c>
      <c r="O279" s="77">
        <v>58956.480000000003</v>
      </c>
      <c r="P279" s="77">
        <v>90.449749966076681</v>
      </c>
      <c r="Q279" s="77">
        <v>0</v>
      </c>
      <c r="R279" s="77">
        <v>249.123021637769</v>
      </c>
      <c r="S279" s="78">
        <v>1E-4</v>
      </c>
      <c r="T279" s="78">
        <v>1.9E-3</v>
      </c>
      <c r="U279" s="78">
        <v>8.0000000000000004E-4</v>
      </c>
    </row>
    <row r="280" spans="2:21">
      <c r="B280" t="s">
        <v>989</v>
      </c>
      <c r="C280" t="s">
        <v>990</v>
      </c>
      <c r="D280" t="s">
        <v>123</v>
      </c>
      <c r="E280" t="s">
        <v>926</v>
      </c>
      <c r="F280" t="s">
        <v>991</v>
      </c>
      <c r="G280" t="s">
        <v>957</v>
      </c>
      <c r="H280" t="s">
        <v>992</v>
      </c>
      <c r="I280" t="s">
        <v>959</v>
      </c>
      <c r="J280"/>
      <c r="K280" s="77">
        <v>4.04</v>
      </c>
      <c r="L280" t="s">
        <v>106</v>
      </c>
      <c r="M280" s="78">
        <v>3.2000000000000001E-2</v>
      </c>
      <c r="N280" s="78">
        <v>0.1104</v>
      </c>
      <c r="O280" s="77">
        <v>62886.91</v>
      </c>
      <c r="P280" s="77">
        <v>74.112444435257046</v>
      </c>
      <c r="Q280" s="77">
        <v>0</v>
      </c>
      <c r="R280" s="77">
        <v>172.07314084411399</v>
      </c>
      <c r="S280" s="78">
        <v>1E-4</v>
      </c>
      <c r="T280" s="78">
        <v>1.2999999999999999E-3</v>
      </c>
      <c r="U280" s="78">
        <v>5.9999999999999995E-4</v>
      </c>
    </row>
    <row r="281" spans="2:21">
      <c r="B281" t="s">
        <v>993</v>
      </c>
      <c r="C281" t="s">
        <v>994</v>
      </c>
      <c r="D281" t="s">
        <v>123</v>
      </c>
      <c r="E281" t="s">
        <v>926</v>
      </c>
      <c r="F281" t="s">
        <v>972</v>
      </c>
      <c r="G281" t="s">
        <v>973</v>
      </c>
      <c r="H281" t="s">
        <v>927</v>
      </c>
      <c r="I281" t="s">
        <v>212</v>
      </c>
      <c r="J281"/>
      <c r="K281" s="77">
        <v>7.15</v>
      </c>
      <c r="L281" t="s">
        <v>106</v>
      </c>
      <c r="M281" s="78">
        <v>6.7400000000000002E-2</v>
      </c>
      <c r="N281" s="78">
        <v>6.2199999999999998E-2</v>
      </c>
      <c r="O281" s="77">
        <v>29478.240000000002</v>
      </c>
      <c r="P281" s="77">
        <v>103.62428331677893</v>
      </c>
      <c r="Q281" s="77">
        <v>0</v>
      </c>
      <c r="R281" s="77">
        <v>112.778102337805</v>
      </c>
      <c r="S281" s="78">
        <v>0</v>
      </c>
      <c r="T281" s="78">
        <v>8.9999999999999998E-4</v>
      </c>
      <c r="U281" s="78">
        <v>4.0000000000000002E-4</v>
      </c>
    </row>
    <row r="282" spans="2:21">
      <c r="B282" t="s">
        <v>995</v>
      </c>
      <c r="C282" t="s">
        <v>996</v>
      </c>
      <c r="D282" t="s">
        <v>123</v>
      </c>
      <c r="E282" t="s">
        <v>926</v>
      </c>
      <c r="F282" t="s">
        <v>997</v>
      </c>
      <c r="G282" t="s">
        <v>973</v>
      </c>
      <c r="H282" t="s">
        <v>927</v>
      </c>
      <c r="I282" t="s">
        <v>212</v>
      </c>
      <c r="J282"/>
      <c r="K282" s="77">
        <v>5.31</v>
      </c>
      <c r="L282" t="s">
        <v>106</v>
      </c>
      <c r="M282" s="78">
        <v>3.9300000000000002E-2</v>
      </c>
      <c r="N282" s="78">
        <v>6.7299999999999999E-2</v>
      </c>
      <c r="O282" s="77">
        <v>61216.480000000003</v>
      </c>
      <c r="P282" s="77">
        <v>87.554975057696709</v>
      </c>
      <c r="Q282" s="77">
        <v>0</v>
      </c>
      <c r="R282" s="77">
        <v>197.884088451878</v>
      </c>
      <c r="S282" s="78">
        <v>0</v>
      </c>
      <c r="T282" s="78">
        <v>1.5E-3</v>
      </c>
      <c r="U282" s="78">
        <v>6.9999999999999999E-4</v>
      </c>
    </row>
    <row r="283" spans="2:21">
      <c r="B283" t="s">
        <v>998</v>
      </c>
      <c r="C283" t="s">
        <v>999</v>
      </c>
      <c r="D283" t="s">
        <v>123</v>
      </c>
      <c r="E283" t="s">
        <v>926</v>
      </c>
      <c r="F283" t="s">
        <v>1000</v>
      </c>
      <c r="G283" t="s">
        <v>1001</v>
      </c>
      <c r="H283" t="s">
        <v>927</v>
      </c>
      <c r="I283" t="s">
        <v>212</v>
      </c>
      <c r="J283"/>
      <c r="K283" s="77">
        <v>2.97</v>
      </c>
      <c r="L283" t="s">
        <v>106</v>
      </c>
      <c r="M283" s="78">
        <v>4.7500000000000001E-2</v>
      </c>
      <c r="N283" s="78">
        <v>8.2799999999999999E-2</v>
      </c>
      <c r="O283" s="77">
        <v>45199.97</v>
      </c>
      <c r="P283" s="77">
        <v>90.991472292127511</v>
      </c>
      <c r="Q283" s="77">
        <v>0</v>
      </c>
      <c r="R283" s="77">
        <v>151.84501231539099</v>
      </c>
      <c r="S283" s="78">
        <v>0</v>
      </c>
      <c r="T283" s="78">
        <v>1.1999999999999999E-3</v>
      </c>
      <c r="U283" s="78">
        <v>5.0000000000000001E-4</v>
      </c>
    </row>
    <row r="284" spans="2:21">
      <c r="B284" t="s">
        <v>1002</v>
      </c>
      <c r="C284" t="s">
        <v>1003</v>
      </c>
      <c r="D284" t="s">
        <v>123</v>
      </c>
      <c r="E284" t="s">
        <v>926</v>
      </c>
      <c r="F284" t="s">
        <v>1000</v>
      </c>
      <c r="G284" t="s">
        <v>1001</v>
      </c>
      <c r="H284" t="s">
        <v>927</v>
      </c>
      <c r="I284" t="s">
        <v>212</v>
      </c>
      <c r="J284"/>
      <c r="K284" s="77">
        <v>5.92</v>
      </c>
      <c r="L284" t="s">
        <v>106</v>
      </c>
      <c r="M284" s="78">
        <v>5.1299999999999998E-2</v>
      </c>
      <c r="N284" s="78">
        <v>7.9699999999999993E-2</v>
      </c>
      <c r="O284" s="77">
        <v>32327.8</v>
      </c>
      <c r="P284" s="77">
        <v>85.403430415926849</v>
      </c>
      <c r="Q284" s="77">
        <v>0</v>
      </c>
      <c r="R284" s="77">
        <v>101.932613257176</v>
      </c>
      <c r="S284" s="78">
        <v>0</v>
      </c>
      <c r="T284" s="78">
        <v>8.0000000000000004E-4</v>
      </c>
      <c r="U284" s="78">
        <v>2.9999999999999997E-4</v>
      </c>
    </row>
    <row r="285" spans="2:21">
      <c r="B285" t="s">
        <v>1004</v>
      </c>
      <c r="C285" t="s">
        <v>1005</v>
      </c>
      <c r="D285" t="s">
        <v>123</v>
      </c>
      <c r="E285" t="s">
        <v>926</v>
      </c>
      <c r="F285" t="s">
        <v>1006</v>
      </c>
      <c r="G285" t="s">
        <v>1007</v>
      </c>
      <c r="H285" t="s">
        <v>930</v>
      </c>
      <c r="I285" t="s">
        <v>212</v>
      </c>
      <c r="J285"/>
      <c r="K285" s="77">
        <v>7.27</v>
      </c>
      <c r="L285" t="s">
        <v>106</v>
      </c>
      <c r="M285" s="78">
        <v>3.3000000000000002E-2</v>
      </c>
      <c r="N285" s="78">
        <v>6.1400000000000003E-2</v>
      </c>
      <c r="O285" s="77">
        <v>58956.480000000003</v>
      </c>
      <c r="P285" s="77">
        <v>82.416833407964845</v>
      </c>
      <c r="Q285" s="77">
        <v>0</v>
      </c>
      <c r="R285" s="77">
        <v>179.394515936522</v>
      </c>
      <c r="S285" s="78">
        <v>0</v>
      </c>
      <c r="T285" s="78">
        <v>1.4E-3</v>
      </c>
      <c r="U285" s="78">
        <v>5.9999999999999995E-4</v>
      </c>
    </row>
    <row r="286" spans="2:21">
      <c r="B286" t="s">
        <v>1008</v>
      </c>
      <c r="C286" t="s">
        <v>1009</v>
      </c>
      <c r="D286" t="s">
        <v>123</v>
      </c>
      <c r="E286" t="s">
        <v>926</v>
      </c>
      <c r="F286" t="s">
        <v>1010</v>
      </c>
      <c r="G286" t="s">
        <v>957</v>
      </c>
      <c r="H286" t="s">
        <v>1011</v>
      </c>
      <c r="I286" t="s">
        <v>959</v>
      </c>
      <c r="J286"/>
      <c r="K286" s="77">
        <v>6.62</v>
      </c>
      <c r="L286" t="s">
        <v>110</v>
      </c>
      <c r="M286" s="78">
        <v>5.8000000000000003E-2</v>
      </c>
      <c r="N286" s="78">
        <v>5.1299999999999998E-2</v>
      </c>
      <c r="O286" s="77">
        <v>29478.240000000002</v>
      </c>
      <c r="P286" s="77">
        <v>109.68876703629525</v>
      </c>
      <c r="Q286" s="77">
        <v>0</v>
      </c>
      <c r="R286" s="77">
        <v>130.41723822119999</v>
      </c>
      <c r="S286" s="78">
        <v>1E-4</v>
      </c>
      <c r="T286" s="78">
        <v>1E-3</v>
      </c>
      <c r="U286" s="78">
        <v>4.0000000000000002E-4</v>
      </c>
    </row>
    <row r="287" spans="2:21">
      <c r="B287" t="s">
        <v>1012</v>
      </c>
      <c r="C287" t="s">
        <v>1013</v>
      </c>
      <c r="D287" t="s">
        <v>123</v>
      </c>
      <c r="E287" t="s">
        <v>926</v>
      </c>
      <c r="F287" t="s">
        <v>1014</v>
      </c>
      <c r="G287" t="s">
        <v>973</v>
      </c>
      <c r="H287" t="s">
        <v>930</v>
      </c>
      <c r="I287" t="s">
        <v>212</v>
      </c>
      <c r="J287"/>
      <c r="K287" s="77">
        <v>7.51</v>
      </c>
      <c r="L287" t="s">
        <v>106</v>
      </c>
      <c r="M287" s="78">
        <v>6.1699999999999998E-2</v>
      </c>
      <c r="N287" s="78">
        <v>6.0999999999999999E-2</v>
      </c>
      <c r="O287" s="77">
        <v>29478.240000000002</v>
      </c>
      <c r="P287" s="77">
        <v>100.80309994083771</v>
      </c>
      <c r="Q287" s="77">
        <v>0</v>
      </c>
      <c r="R287" s="77">
        <v>109.707705155776</v>
      </c>
      <c r="S287" s="78">
        <v>0</v>
      </c>
      <c r="T287" s="78">
        <v>8.9999999999999998E-4</v>
      </c>
      <c r="U287" s="78">
        <v>4.0000000000000002E-4</v>
      </c>
    </row>
    <row r="288" spans="2:21">
      <c r="B288" t="s">
        <v>1015</v>
      </c>
      <c r="C288" t="s">
        <v>1016</v>
      </c>
      <c r="D288" t="s">
        <v>123</v>
      </c>
      <c r="E288" t="s">
        <v>926</v>
      </c>
      <c r="F288" t="s">
        <v>1017</v>
      </c>
      <c r="G288" t="s">
        <v>1018</v>
      </c>
      <c r="H288" t="s">
        <v>930</v>
      </c>
      <c r="I288" t="s">
        <v>212</v>
      </c>
      <c r="J288"/>
      <c r="K288" s="77">
        <v>7.32</v>
      </c>
      <c r="L288" t="s">
        <v>106</v>
      </c>
      <c r="M288" s="78">
        <v>5.5E-2</v>
      </c>
      <c r="N288" s="78">
        <v>5.8400000000000001E-2</v>
      </c>
      <c r="O288" s="77">
        <v>78608.639999999999</v>
      </c>
      <c r="P288" s="77">
        <v>99.714555496189661</v>
      </c>
      <c r="Q288" s="77">
        <v>0</v>
      </c>
      <c r="R288" s="77">
        <v>289.39467299545902</v>
      </c>
      <c r="S288" s="78">
        <v>1E-4</v>
      </c>
      <c r="T288" s="78">
        <v>2.3E-3</v>
      </c>
      <c r="U288" s="78">
        <v>1E-3</v>
      </c>
    </row>
    <row r="289" spans="2:21">
      <c r="B289" t="s">
        <v>1019</v>
      </c>
      <c r="C289" t="s">
        <v>1020</v>
      </c>
      <c r="D289" t="s">
        <v>123</v>
      </c>
      <c r="E289" t="s">
        <v>926</v>
      </c>
      <c r="F289" t="s">
        <v>1021</v>
      </c>
      <c r="G289" t="s">
        <v>973</v>
      </c>
      <c r="H289" t="s">
        <v>930</v>
      </c>
      <c r="I289" t="s">
        <v>212</v>
      </c>
      <c r="J289"/>
      <c r="K289" s="77">
        <v>4.3499999999999996</v>
      </c>
      <c r="L289" t="s">
        <v>110</v>
      </c>
      <c r="M289" s="78">
        <v>4.1300000000000003E-2</v>
      </c>
      <c r="N289" s="78">
        <v>5.4699999999999999E-2</v>
      </c>
      <c r="O289" s="77">
        <v>58366.92</v>
      </c>
      <c r="P289" s="77">
        <v>97.608123278048396</v>
      </c>
      <c r="Q289" s="77">
        <v>0</v>
      </c>
      <c r="R289" s="77">
        <v>229.78624747338799</v>
      </c>
      <c r="S289" s="78">
        <v>1E-4</v>
      </c>
      <c r="T289" s="78">
        <v>1.8E-3</v>
      </c>
      <c r="U289" s="78">
        <v>8.0000000000000004E-4</v>
      </c>
    </row>
    <row r="290" spans="2:21">
      <c r="B290" t="s">
        <v>1022</v>
      </c>
      <c r="C290" t="s">
        <v>1023</v>
      </c>
      <c r="D290" t="s">
        <v>123</v>
      </c>
      <c r="E290" t="s">
        <v>926</v>
      </c>
      <c r="F290" t="s">
        <v>1024</v>
      </c>
      <c r="G290" t="s">
        <v>1025</v>
      </c>
      <c r="H290" t="s">
        <v>930</v>
      </c>
      <c r="I290" t="s">
        <v>212</v>
      </c>
      <c r="J290"/>
      <c r="K290" s="77">
        <v>6.97</v>
      </c>
      <c r="L290" t="s">
        <v>106</v>
      </c>
      <c r="M290" s="78">
        <v>6.8000000000000005E-2</v>
      </c>
      <c r="N290" s="78">
        <v>6.7000000000000004E-2</v>
      </c>
      <c r="O290" s="77">
        <v>94330.37</v>
      </c>
      <c r="P290" s="77">
        <v>103.42921663436718</v>
      </c>
      <c r="Q290" s="77">
        <v>0</v>
      </c>
      <c r="R290" s="77">
        <v>360.21058083349601</v>
      </c>
      <c r="S290" s="78">
        <v>1E-4</v>
      </c>
      <c r="T290" s="78">
        <v>2.8E-3</v>
      </c>
      <c r="U290" s="78">
        <v>1.1999999999999999E-3</v>
      </c>
    </row>
    <row r="291" spans="2:21">
      <c r="B291" t="s">
        <v>1026</v>
      </c>
      <c r="C291" t="s">
        <v>1027</v>
      </c>
      <c r="D291" t="s">
        <v>123</v>
      </c>
      <c r="E291" t="s">
        <v>926</v>
      </c>
      <c r="F291" t="s">
        <v>1028</v>
      </c>
      <c r="G291" t="s">
        <v>957</v>
      </c>
      <c r="H291" t="s">
        <v>930</v>
      </c>
      <c r="I291" t="s">
        <v>323</v>
      </c>
      <c r="J291"/>
      <c r="K291" s="77">
        <v>6.84</v>
      </c>
      <c r="L291" t="s">
        <v>106</v>
      </c>
      <c r="M291" s="78">
        <v>0.06</v>
      </c>
      <c r="N291" s="78">
        <v>6.6400000000000001E-2</v>
      </c>
      <c r="O291" s="77">
        <v>49130.400000000001</v>
      </c>
      <c r="P291" s="77">
        <v>97.093602706267404</v>
      </c>
      <c r="Q291" s="77">
        <v>0</v>
      </c>
      <c r="R291" s="77">
        <v>176.117539117728</v>
      </c>
      <c r="S291" s="78">
        <v>0</v>
      </c>
      <c r="T291" s="78">
        <v>1.4E-3</v>
      </c>
      <c r="U291" s="78">
        <v>5.9999999999999995E-4</v>
      </c>
    </row>
    <row r="292" spans="2:21">
      <c r="B292" t="s">
        <v>1029</v>
      </c>
      <c r="C292" t="s">
        <v>1030</v>
      </c>
      <c r="D292" t="s">
        <v>123</v>
      </c>
      <c r="E292" t="s">
        <v>926</v>
      </c>
      <c r="F292" t="s">
        <v>1031</v>
      </c>
      <c r="G292" t="s">
        <v>1032</v>
      </c>
      <c r="H292" t="s">
        <v>930</v>
      </c>
      <c r="I292" t="s">
        <v>212</v>
      </c>
      <c r="J292"/>
      <c r="K292" s="77">
        <v>6.85</v>
      </c>
      <c r="L292" t="s">
        <v>106</v>
      </c>
      <c r="M292" s="78">
        <v>6.3799999999999996E-2</v>
      </c>
      <c r="N292" s="78">
        <v>6.0400000000000002E-2</v>
      </c>
      <c r="O292" s="77">
        <v>16507.810000000001</v>
      </c>
      <c r="P292" s="77">
        <v>103.7518354179022</v>
      </c>
      <c r="Q292" s="77">
        <v>0</v>
      </c>
      <c r="R292" s="77">
        <v>63.233459443611601</v>
      </c>
      <c r="S292" s="78">
        <v>0</v>
      </c>
      <c r="T292" s="78">
        <v>5.0000000000000001E-4</v>
      </c>
      <c r="U292" s="78">
        <v>2.0000000000000001E-4</v>
      </c>
    </row>
    <row r="293" spans="2:21">
      <c r="B293" t="s">
        <v>1033</v>
      </c>
      <c r="C293" t="s">
        <v>1034</v>
      </c>
      <c r="D293" t="s">
        <v>123</v>
      </c>
      <c r="E293" t="s">
        <v>926</v>
      </c>
      <c r="F293" t="s">
        <v>1035</v>
      </c>
      <c r="G293" t="s">
        <v>973</v>
      </c>
      <c r="H293" t="s">
        <v>930</v>
      </c>
      <c r="I293" t="s">
        <v>212</v>
      </c>
      <c r="J293"/>
      <c r="K293" s="77">
        <v>3.65</v>
      </c>
      <c r="L293" t="s">
        <v>106</v>
      </c>
      <c r="M293" s="78">
        <v>8.1299999999999997E-2</v>
      </c>
      <c r="N293" s="78">
        <v>7.4999999999999997E-2</v>
      </c>
      <c r="O293" s="77">
        <v>39304.32</v>
      </c>
      <c r="P293" s="77">
        <v>103.20216666666653</v>
      </c>
      <c r="Q293" s="77">
        <v>0</v>
      </c>
      <c r="R293" s="77">
        <v>149.758263105651</v>
      </c>
      <c r="S293" s="78">
        <v>0</v>
      </c>
      <c r="T293" s="78">
        <v>1.1999999999999999E-3</v>
      </c>
      <c r="U293" s="78">
        <v>5.0000000000000001E-4</v>
      </c>
    </row>
    <row r="294" spans="2:21">
      <c r="B294" t="s">
        <v>1036</v>
      </c>
      <c r="C294" t="s">
        <v>1037</v>
      </c>
      <c r="D294" t="s">
        <v>123</v>
      </c>
      <c r="E294" t="s">
        <v>926</v>
      </c>
      <c r="F294" t="s">
        <v>1038</v>
      </c>
      <c r="G294" t="s">
        <v>973</v>
      </c>
      <c r="H294" t="s">
        <v>937</v>
      </c>
      <c r="I294" t="s">
        <v>212</v>
      </c>
      <c r="J294"/>
      <c r="K294" s="77">
        <v>4.38</v>
      </c>
      <c r="L294" t="s">
        <v>110</v>
      </c>
      <c r="M294" s="78">
        <v>7.2499999999999995E-2</v>
      </c>
      <c r="N294" s="78">
        <v>7.3599999999999999E-2</v>
      </c>
      <c r="O294" s="77">
        <v>70158.210000000006</v>
      </c>
      <c r="P294" s="77">
        <v>99.218833327988364</v>
      </c>
      <c r="Q294" s="77">
        <v>0</v>
      </c>
      <c r="R294" s="77">
        <v>280.76560904189</v>
      </c>
      <c r="S294" s="78">
        <v>1E-4</v>
      </c>
      <c r="T294" s="78">
        <v>2.2000000000000001E-3</v>
      </c>
      <c r="U294" s="78">
        <v>8.9999999999999998E-4</v>
      </c>
    </row>
    <row r="295" spans="2:21">
      <c r="B295" t="s">
        <v>1039</v>
      </c>
      <c r="C295" t="s">
        <v>1040</v>
      </c>
      <c r="D295" t="s">
        <v>123</v>
      </c>
      <c r="E295" t="s">
        <v>926</v>
      </c>
      <c r="F295" t="s">
        <v>1041</v>
      </c>
      <c r="G295" t="s">
        <v>973</v>
      </c>
      <c r="H295" t="s">
        <v>937</v>
      </c>
      <c r="I295" t="s">
        <v>212</v>
      </c>
      <c r="J295"/>
      <c r="K295" s="77">
        <v>7.29</v>
      </c>
      <c r="L295" t="s">
        <v>106</v>
      </c>
      <c r="M295" s="78">
        <v>7.1199999999999999E-2</v>
      </c>
      <c r="N295" s="78">
        <v>7.2400000000000006E-2</v>
      </c>
      <c r="O295" s="77">
        <v>39304.32</v>
      </c>
      <c r="P295" s="77">
        <v>98.925008180271007</v>
      </c>
      <c r="Q295" s="77">
        <v>0</v>
      </c>
      <c r="R295" s="77">
        <v>143.551612154038</v>
      </c>
      <c r="S295" s="78">
        <v>0</v>
      </c>
      <c r="T295" s="78">
        <v>1.1000000000000001E-3</v>
      </c>
      <c r="U295" s="78">
        <v>5.0000000000000001E-4</v>
      </c>
    </row>
    <row r="296" spans="2:21">
      <c r="B296" t="s">
        <v>1042</v>
      </c>
      <c r="C296" t="s">
        <v>1043</v>
      </c>
      <c r="D296" t="s">
        <v>123</v>
      </c>
      <c r="E296" t="s">
        <v>926</v>
      </c>
      <c r="F296" t="s">
        <v>1044</v>
      </c>
      <c r="G296" t="s">
        <v>1025</v>
      </c>
      <c r="H296" t="s">
        <v>937</v>
      </c>
      <c r="I296" t="s">
        <v>212</v>
      </c>
      <c r="J296"/>
      <c r="K296" s="77">
        <v>3.3</v>
      </c>
      <c r="L296" t="s">
        <v>106</v>
      </c>
      <c r="M296" s="78">
        <v>2.63E-2</v>
      </c>
      <c r="N296" s="78">
        <v>7.5899999999999995E-2</v>
      </c>
      <c r="O296" s="77">
        <v>49828.05</v>
      </c>
      <c r="P296" s="77">
        <v>85.058083264346081</v>
      </c>
      <c r="Q296" s="77">
        <v>0</v>
      </c>
      <c r="R296" s="77">
        <v>156.47723948053601</v>
      </c>
      <c r="S296" s="78">
        <v>0</v>
      </c>
      <c r="T296" s="78">
        <v>1.1999999999999999E-3</v>
      </c>
      <c r="U296" s="78">
        <v>5.0000000000000001E-4</v>
      </c>
    </row>
    <row r="297" spans="2:21">
      <c r="B297" t="s">
        <v>1045</v>
      </c>
      <c r="C297" t="s">
        <v>1046</v>
      </c>
      <c r="D297" t="s">
        <v>123</v>
      </c>
      <c r="E297" t="s">
        <v>926</v>
      </c>
      <c r="F297" t="s">
        <v>1044</v>
      </c>
      <c r="G297" t="s">
        <v>1025</v>
      </c>
      <c r="H297" t="s">
        <v>937</v>
      </c>
      <c r="I297" t="s">
        <v>212</v>
      </c>
      <c r="J297"/>
      <c r="K297" s="77">
        <v>2.0699999999999998</v>
      </c>
      <c r="L297" t="s">
        <v>106</v>
      </c>
      <c r="M297" s="78">
        <v>7.0499999999999993E-2</v>
      </c>
      <c r="N297" s="78">
        <v>7.1300000000000002E-2</v>
      </c>
      <c r="O297" s="77">
        <v>19652.16</v>
      </c>
      <c r="P297" s="77">
        <v>101.35149989823002</v>
      </c>
      <c r="Q297" s="77">
        <v>0</v>
      </c>
      <c r="R297" s="77">
        <v>73.536365941500804</v>
      </c>
      <c r="S297" s="78">
        <v>0</v>
      </c>
      <c r="T297" s="78">
        <v>5.9999999999999995E-4</v>
      </c>
      <c r="U297" s="78">
        <v>2.0000000000000001E-4</v>
      </c>
    </row>
    <row r="298" spans="2:21">
      <c r="B298" t="s">
        <v>1047</v>
      </c>
      <c r="C298" t="s">
        <v>1048</v>
      </c>
      <c r="D298" t="s">
        <v>123</v>
      </c>
      <c r="E298" t="s">
        <v>926</v>
      </c>
      <c r="F298" t="s">
        <v>1049</v>
      </c>
      <c r="G298" t="s">
        <v>1050</v>
      </c>
      <c r="H298" t="s">
        <v>937</v>
      </c>
      <c r="I298" t="s">
        <v>212</v>
      </c>
      <c r="J298"/>
      <c r="K298" s="77">
        <v>5.35</v>
      </c>
      <c r="L298" t="s">
        <v>106</v>
      </c>
      <c r="M298" s="78">
        <v>0.04</v>
      </c>
      <c r="N298" s="78">
        <v>6.0600000000000001E-2</v>
      </c>
      <c r="O298" s="77">
        <v>53552.14</v>
      </c>
      <c r="P298" s="77">
        <v>91.297777732131706</v>
      </c>
      <c r="Q298" s="77">
        <v>0</v>
      </c>
      <c r="R298" s="77">
        <v>180.50894555761599</v>
      </c>
      <c r="S298" s="78">
        <v>1E-4</v>
      </c>
      <c r="T298" s="78">
        <v>1.4E-3</v>
      </c>
      <c r="U298" s="78">
        <v>5.9999999999999995E-4</v>
      </c>
    </row>
    <row r="299" spans="2:21">
      <c r="B299" t="s">
        <v>1051</v>
      </c>
      <c r="C299" t="s">
        <v>1052</v>
      </c>
      <c r="D299" t="s">
        <v>123</v>
      </c>
      <c r="E299" t="s">
        <v>926</v>
      </c>
      <c r="F299" t="s">
        <v>1053</v>
      </c>
      <c r="G299" t="s">
        <v>944</v>
      </c>
      <c r="H299" t="s">
        <v>937</v>
      </c>
      <c r="I299" t="s">
        <v>323</v>
      </c>
      <c r="J299"/>
      <c r="K299" s="77">
        <v>3.54</v>
      </c>
      <c r="L299" t="s">
        <v>106</v>
      </c>
      <c r="M299" s="78">
        <v>5.5E-2</v>
      </c>
      <c r="N299" s="78">
        <v>0.09</v>
      </c>
      <c r="O299" s="77">
        <v>13756.51</v>
      </c>
      <c r="P299" s="77">
        <v>90.293555551517059</v>
      </c>
      <c r="Q299" s="77">
        <v>0</v>
      </c>
      <c r="R299" s="77">
        <v>45.859225459569601</v>
      </c>
      <c r="S299" s="78">
        <v>0</v>
      </c>
      <c r="T299" s="78">
        <v>4.0000000000000002E-4</v>
      </c>
      <c r="U299" s="78">
        <v>2.0000000000000001E-4</v>
      </c>
    </row>
    <row r="300" spans="2:21">
      <c r="B300" t="s">
        <v>1054</v>
      </c>
      <c r="C300" t="s">
        <v>1055</v>
      </c>
      <c r="D300" t="s">
        <v>123</v>
      </c>
      <c r="E300" t="s">
        <v>926</v>
      </c>
      <c r="F300" t="s">
        <v>1053</v>
      </c>
      <c r="G300" t="s">
        <v>944</v>
      </c>
      <c r="H300" t="s">
        <v>937</v>
      </c>
      <c r="I300" t="s">
        <v>212</v>
      </c>
      <c r="J300"/>
      <c r="K300" s="77">
        <v>3.13</v>
      </c>
      <c r="L300" t="s">
        <v>106</v>
      </c>
      <c r="M300" s="78">
        <v>0.06</v>
      </c>
      <c r="N300" s="78">
        <v>8.4400000000000003E-2</v>
      </c>
      <c r="O300" s="77">
        <v>42271.8</v>
      </c>
      <c r="P300" s="77">
        <v>94.656333333333336</v>
      </c>
      <c r="Q300" s="77">
        <v>0</v>
      </c>
      <c r="R300" s="77">
        <v>147.727759394488</v>
      </c>
      <c r="S300" s="78">
        <v>1E-4</v>
      </c>
      <c r="T300" s="78">
        <v>1.1999999999999999E-3</v>
      </c>
      <c r="U300" s="78">
        <v>5.0000000000000001E-4</v>
      </c>
    </row>
    <row r="301" spans="2:21">
      <c r="B301" t="s">
        <v>1056</v>
      </c>
      <c r="C301" t="s">
        <v>1057</v>
      </c>
      <c r="D301" t="s">
        <v>123</v>
      </c>
      <c r="E301" t="s">
        <v>926</v>
      </c>
      <c r="F301" t="s">
        <v>1058</v>
      </c>
      <c r="G301" t="s">
        <v>1059</v>
      </c>
      <c r="H301" t="s">
        <v>937</v>
      </c>
      <c r="I301" t="s">
        <v>212</v>
      </c>
      <c r="J301"/>
      <c r="K301" s="77">
        <v>6.14</v>
      </c>
      <c r="L301" t="s">
        <v>110</v>
      </c>
      <c r="M301" s="78">
        <v>6.6299999999999998E-2</v>
      </c>
      <c r="N301" s="78">
        <v>6.5000000000000002E-2</v>
      </c>
      <c r="O301" s="77">
        <v>78608.639999999999</v>
      </c>
      <c r="P301" s="77">
        <v>103.39571235630065</v>
      </c>
      <c r="Q301" s="77">
        <v>0</v>
      </c>
      <c r="R301" s="77">
        <v>327.82653718067297</v>
      </c>
      <c r="S301" s="78">
        <v>1E-4</v>
      </c>
      <c r="T301" s="78">
        <v>2.5999999999999999E-3</v>
      </c>
      <c r="U301" s="78">
        <v>1.1000000000000001E-3</v>
      </c>
    </row>
    <row r="302" spans="2:21">
      <c r="B302" t="s">
        <v>1060</v>
      </c>
      <c r="C302" t="s">
        <v>1061</v>
      </c>
      <c r="D302" t="s">
        <v>123</v>
      </c>
      <c r="E302" t="s">
        <v>926</v>
      </c>
      <c r="F302" t="s">
        <v>1062</v>
      </c>
      <c r="G302" t="s">
        <v>1063</v>
      </c>
      <c r="H302" t="s">
        <v>937</v>
      </c>
      <c r="I302" t="s">
        <v>323</v>
      </c>
      <c r="J302"/>
      <c r="K302" s="77">
        <v>5.87</v>
      </c>
      <c r="L302" t="s">
        <v>106</v>
      </c>
      <c r="M302" s="78">
        <v>3.2500000000000001E-2</v>
      </c>
      <c r="N302" s="78">
        <v>5.6599999999999998E-2</v>
      </c>
      <c r="O302" s="77">
        <v>39304.32</v>
      </c>
      <c r="P302" s="77">
        <v>87.885722239183607</v>
      </c>
      <c r="Q302" s="77">
        <v>0</v>
      </c>
      <c r="R302" s="77">
        <v>127.532333277814</v>
      </c>
      <c r="S302" s="78">
        <v>0</v>
      </c>
      <c r="T302" s="78">
        <v>1E-3</v>
      </c>
      <c r="U302" s="78">
        <v>4.0000000000000002E-4</v>
      </c>
    </row>
    <row r="303" spans="2:21">
      <c r="B303" t="s">
        <v>1064</v>
      </c>
      <c r="C303" t="s">
        <v>1065</v>
      </c>
      <c r="D303" t="s">
        <v>123</v>
      </c>
      <c r="E303" t="s">
        <v>926</v>
      </c>
      <c r="F303" t="s">
        <v>1066</v>
      </c>
      <c r="G303" t="s">
        <v>1025</v>
      </c>
      <c r="H303" t="s">
        <v>937</v>
      </c>
      <c r="I303" t="s">
        <v>323</v>
      </c>
      <c r="J303"/>
      <c r="K303" s="77">
        <v>1.55</v>
      </c>
      <c r="L303" t="s">
        <v>106</v>
      </c>
      <c r="M303" s="78">
        <v>4.2500000000000003E-2</v>
      </c>
      <c r="N303" s="78">
        <v>7.9200000000000007E-2</v>
      </c>
      <c r="O303" s="77">
        <v>43234.75</v>
      </c>
      <c r="P303" s="77">
        <v>96.124749934948156</v>
      </c>
      <c r="Q303" s="77">
        <v>0</v>
      </c>
      <c r="R303" s="77">
        <v>153.43691833067001</v>
      </c>
      <c r="S303" s="78">
        <v>1E-4</v>
      </c>
      <c r="T303" s="78">
        <v>1.1999999999999999E-3</v>
      </c>
      <c r="U303" s="78">
        <v>5.0000000000000001E-4</v>
      </c>
    </row>
    <row r="304" spans="2:21">
      <c r="B304" t="s">
        <v>1067</v>
      </c>
      <c r="C304" t="s">
        <v>1068</v>
      </c>
      <c r="D304" t="s">
        <v>123</v>
      </c>
      <c r="E304" t="s">
        <v>926</v>
      </c>
      <c r="F304" t="s">
        <v>1066</v>
      </c>
      <c r="G304" t="s">
        <v>1025</v>
      </c>
      <c r="H304" t="s">
        <v>937</v>
      </c>
      <c r="I304" t="s">
        <v>323</v>
      </c>
      <c r="J304"/>
      <c r="K304" s="77">
        <v>4.8099999999999996</v>
      </c>
      <c r="L304" t="s">
        <v>106</v>
      </c>
      <c r="M304" s="78">
        <v>3.1300000000000001E-2</v>
      </c>
      <c r="N304" s="78">
        <v>7.4800000000000005E-2</v>
      </c>
      <c r="O304" s="77">
        <v>19652.16</v>
      </c>
      <c r="P304" s="77">
        <v>81.962402862586103</v>
      </c>
      <c r="Q304" s="77">
        <v>0</v>
      </c>
      <c r="R304" s="77">
        <v>59.468456376076801</v>
      </c>
      <c r="S304" s="78">
        <v>0</v>
      </c>
      <c r="T304" s="78">
        <v>5.0000000000000001E-4</v>
      </c>
      <c r="U304" s="78">
        <v>2.0000000000000001E-4</v>
      </c>
    </row>
    <row r="305" spans="2:21">
      <c r="B305" t="s">
        <v>1069</v>
      </c>
      <c r="C305" t="s">
        <v>1070</v>
      </c>
      <c r="D305" t="s">
        <v>123</v>
      </c>
      <c r="E305" t="s">
        <v>926</v>
      </c>
      <c r="F305" t="s">
        <v>1071</v>
      </c>
      <c r="G305" t="s">
        <v>1032</v>
      </c>
      <c r="H305" t="s">
        <v>937</v>
      </c>
      <c r="I305" t="s">
        <v>323</v>
      </c>
      <c r="J305"/>
      <c r="K305" s="77">
        <v>6.93</v>
      </c>
      <c r="L305" t="s">
        <v>106</v>
      </c>
      <c r="M305" s="78">
        <v>6.4000000000000001E-2</v>
      </c>
      <c r="N305" s="78">
        <v>6.2300000000000001E-2</v>
      </c>
      <c r="O305" s="77">
        <v>25547.81</v>
      </c>
      <c r="P305" s="77">
        <v>103.98499990605849</v>
      </c>
      <c r="Q305" s="77">
        <v>0</v>
      </c>
      <c r="R305" s="77">
        <v>98.081266635014003</v>
      </c>
      <c r="S305" s="78">
        <v>0</v>
      </c>
      <c r="T305" s="78">
        <v>8.0000000000000004E-4</v>
      </c>
      <c r="U305" s="78">
        <v>2.9999999999999997E-4</v>
      </c>
    </row>
    <row r="306" spans="2:21">
      <c r="B306" t="s">
        <v>1072</v>
      </c>
      <c r="C306" t="s">
        <v>1073</v>
      </c>
      <c r="D306" t="s">
        <v>123</v>
      </c>
      <c r="E306" t="s">
        <v>926</v>
      </c>
      <c r="F306" t="s">
        <v>1074</v>
      </c>
      <c r="G306" t="s">
        <v>1032</v>
      </c>
      <c r="H306" t="s">
        <v>937</v>
      </c>
      <c r="I306" t="s">
        <v>212</v>
      </c>
      <c r="J306"/>
      <c r="K306" s="77">
        <v>4.5</v>
      </c>
      <c r="L306" t="s">
        <v>110</v>
      </c>
      <c r="M306" s="78">
        <v>4.8800000000000003E-2</v>
      </c>
      <c r="N306" s="78">
        <v>5.5500000000000001E-2</v>
      </c>
      <c r="O306" s="77">
        <v>53846.92</v>
      </c>
      <c r="P306" s="77">
        <v>98.819620981850051</v>
      </c>
      <c r="Q306" s="77">
        <v>0</v>
      </c>
      <c r="R306" s="77">
        <v>214.62254718089699</v>
      </c>
      <c r="S306" s="78">
        <v>1E-4</v>
      </c>
      <c r="T306" s="78">
        <v>1.6999999999999999E-3</v>
      </c>
      <c r="U306" s="78">
        <v>6.9999999999999999E-4</v>
      </c>
    </row>
    <row r="307" spans="2:21">
      <c r="B307" t="s">
        <v>1075</v>
      </c>
      <c r="C307" t="s">
        <v>1076</v>
      </c>
      <c r="D307" t="s">
        <v>123</v>
      </c>
      <c r="E307" t="s">
        <v>926</v>
      </c>
      <c r="F307" t="s">
        <v>1077</v>
      </c>
      <c r="G307" t="s">
        <v>1050</v>
      </c>
      <c r="H307" t="s">
        <v>937</v>
      </c>
      <c r="I307" t="s">
        <v>212</v>
      </c>
      <c r="J307"/>
      <c r="K307" s="77">
        <v>7.31</v>
      </c>
      <c r="L307" t="s">
        <v>106</v>
      </c>
      <c r="M307" s="78">
        <v>5.8999999999999997E-2</v>
      </c>
      <c r="N307" s="78">
        <v>6.1899999999999997E-2</v>
      </c>
      <c r="O307" s="77">
        <v>55026.05</v>
      </c>
      <c r="P307" s="77">
        <v>99.720722149781778</v>
      </c>
      <c r="Q307" s="77">
        <v>0</v>
      </c>
      <c r="R307" s="77">
        <v>202.58880639740599</v>
      </c>
      <c r="S307" s="78">
        <v>1E-4</v>
      </c>
      <c r="T307" s="78">
        <v>1.6000000000000001E-3</v>
      </c>
      <c r="U307" s="78">
        <v>6.9999999999999999E-4</v>
      </c>
    </row>
    <row r="308" spans="2:21">
      <c r="B308" t="s">
        <v>1078</v>
      </c>
      <c r="C308" t="s">
        <v>1079</v>
      </c>
      <c r="D308" t="s">
        <v>123</v>
      </c>
      <c r="E308" t="s">
        <v>926</v>
      </c>
      <c r="F308" t="s">
        <v>1080</v>
      </c>
      <c r="G308" t="s">
        <v>1081</v>
      </c>
      <c r="H308" t="s">
        <v>937</v>
      </c>
      <c r="I308" t="s">
        <v>212</v>
      </c>
      <c r="J308"/>
      <c r="K308" s="77">
        <v>7.11</v>
      </c>
      <c r="L308" t="s">
        <v>106</v>
      </c>
      <c r="M308" s="78">
        <v>3.15E-2</v>
      </c>
      <c r="N308" s="78">
        <v>7.2099999999999997E-2</v>
      </c>
      <c r="O308" s="77">
        <v>39304.32</v>
      </c>
      <c r="P308" s="77">
        <v>75.210500071238855</v>
      </c>
      <c r="Q308" s="77">
        <v>0</v>
      </c>
      <c r="R308" s="77">
        <v>109.139121994947</v>
      </c>
      <c r="S308" s="78">
        <v>1E-4</v>
      </c>
      <c r="T308" s="78">
        <v>8.9999999999999998E-4</v>
      </c>
      <c r="U308" s="78">
        <v>4.0000000000000002E-4</v>
      </c>
    </row>
    <row r="309" spans="2:21">
      <c r="B309" t="s">
        <v>1082</v>
      </c>
      <c r="C309" t="s">
        <v>1083</v>
      </c>
      <c r="D309" t="s">
        <v>123</v>
      </c>
      <c r="E309" t="s">
        <v>926</v>
      </c>
      <c r="F309" t="s">
        <v>1084</v>
      </c>
      <c r="G309" t="s">
        <v>1085</v>
      </c>
      <c r="H309" t="s">
        <v>937</v>
      </c>
      <c r="I309" t="s">
        <v>212</v>
      </c>
      <c r="J309"/>
      <c r="K309" s="77">
        <v>7.37</v>
      </c>
      <c r="L309" t="s">
        <v>106</v>
      </c>
      <c r="M309" s="78">
        <v>6.25E-2</v>
      </c>
      <c r="N309" s="78">
        <v>6.2700000000000006E-2</v>
      </c>
      <c r="O309" s="77">
        <v>49130.400000000001</v>
      </c>
      <c r="P309" s="77">
        <v>100.14863885496555</v>
      </c>
      <c r="Q309" s="77">
        <v>0</v>
      </c>
      <c r="R309" s="77">
        <v>181.65905198188801</v>
      </c>
      <c r="S309" s="78">
        <v>1E-4</v>
      </c>
      <c r="T309" s="78">
        <v>1.4E-3</v>
      </c>
      <c r="U309" s="78">
        <v>5.9999999999999995E-4</v>
      </c>
    </row>
    <row r="310" spans="2:21">
      <c r="B310" t="s">
        <v>1086</v>
      </c>
      <c r="C310" t="s">
        <v>1087</v>
      </c>
      <c r="D310" t="s">
        <v>123</v>
      </c>
      <c r="E310" t="s">
        <v>926</v>
      </c>
      <c r="F310" t="s">
        <v>1088</v>
      </c>
      <c r="G310" t="s">
        <v>1018</v>
      </c>
      <c r="H310" t="s">
        <v>937</v>
      </c>
      <c r="I310" t="s">
        <v>212</v>
      </c>
      <c r="J310"/>
      <c r="K310" s="77">
        <v>7.09</v>
      </c>
      <c r="L310" t="s">
        <v>106</v>
      </c>
      <c r="M310" s="78">
        <v>5.6000000000000001E-2</v>
      </c>
      <c r="N310" s="78">
        <v>5.7599999999999998E-2</v>
      </c>
      <c r="O310" s="77">
        <v>14739.12</v>
      </c>
      <c r="P310" s="77">
        <v>99.018555854080844</v>
      </c>
      <c r="Q310" s="77">
        <v>0</v>
      </c>
      <c r="R310" s="77">
        <v>53.8827602373632</v>
      </c>
      <c r="S310" s="78">
        <v>0</v>
      </c>
      <c r="T310" s="78">
        <v>4.0000000000000002E-4</v>
      </c>
      <c r="U310" s="78">
        <v>2.0000000000000001E-4</v>
      </c>
    </row>
    <row r="311" spans="2:21">
      <c r="B311" t="s">
        <v>1089</v>
      </c>
      <c r="C311" t="s">
        <v>1090</v>
      </c>
      <c r="D311" t="s">
        <v>123</v>
      </c>
      <c r="E311" t="s">
        <v>926</v>
      </c>
      <c r="F311" t="s">
        <v>1091</v>
      </c>
      <c r="G311" t="s">
        <v>1007</v>
      </c>
      <c r="H311" t="s">
        <v>937</v>
      </c>
      <c r="I311" t="s">
        <v>323</v>
      </c>
      <c r="J311"/>
      <c r="K311" s="77">
        <v>4.5199999999999996</v>
      </c>
      <c r="L311" t="s">
        <v>106</v>
      </c>
      <c r="M311" s="78">
        <v>4.4999999999999998E-2</v>
      </c>
      <c r="N311" s="78">
        <v>6.3100000000000003E-2</v>
      </c>
      <c r="O311" s="77">
        <v>78917.179999999993</v>
      </c>
      <c r="P311" s="77">
        <v>93.592000044350229</v>
      </c>
      <c r="Q311" s="77">
        <v>0</v>
      </c>
      <c r="R311" s="77">
        <v>272.69173708309501</v>
      </c>
      <c r="S311" s="78">
        <v>1E-4</v>
      </c>
      <c r="T311" s="78">
        <v>2.0999999999999999E-3</v>
      </c>
      <c r="U311" s="78">
        <v>8.9999999999999998E-4</v>
      </c>
    </row>
    <row r="312" spans="2:21">
      <c r="B312" t="s">
        <v>1092</v>
      </c>
      <c r="C312" t="s">
        <v>1093</v>
      </c>
      <c r="D312" t="s">
        <v>123</v>
      </c>
      <c r="E312" t="s">
        <v>926</v>
      </c>
      <c r="F312" t="s">
        <v>1094</v>
      </c>
      <c r="G312" t="s">
        <v>944</v>
      </c>
      <c r="H312" t="s">
        <v>937</v>
      </c>
      <c r="I312" t="s">
        <v>212</v>
      </c>
      <c r="J312"/>
      <c r="K312" s="77">
        <v>7.05</v>
      </c>
      <c r="L312" t="s">
        <v>106</v>
      </c>
      <c r="M312" s="78">
        <v>0.04</v>
      </c>
      <c r="N312" s="78">
        <v>6.08E-2</v>
      </c>
      <c r="O312" s="77">
        <v>29478.240000000002</v>
      </c>
      <c r="P312" s="77">
        <v>87.919222086528904</v>
      </c>
      <c r="Q312" s="77">
        <v>0</v>
      </c>
      <c r="R312" s="77">
        <v>95.685709069017605</v>
      </c>
      <c r="S312" s="78">
        <v>0</v>
      </c>
      <c r="T312" s="78">
        <v>6.9999999999999999E-4</v>
      </c>
      <c r="U312" s="78">
        <v>2.9999999999999997E-4</v>
      </c>
    </row>
    <row r="313" spans="2:21">
      <c r="B313" t="s">
        <v>1095</v>
      </c>
      <c r="C313" t="s">
        <v>1096</v>
      </c>
      <c r="D313" t="s">
        <v>123</v>
      </c>
      <c r="E313" t="s">
        <v>926</v>
      </c>
      <c r="F313" t="s">
        <v>1094</v>
      </c>
      <c r="G313" t="s">
        <v>944</v>
      </c>
      <c r="H313" t="s">
        <v>937</v>
      </c>
      <c r="I313" t="s">
        <v>212</v>
      </c>
      <c r="J313"/>
      <c r="K313" s="77">
        <v>3.1</v>
      </c>
      <c r="L313" t="s">
        <v>106</v>
      </c>
      <c r="M313" s="78">
        <v>6.88E-2</v>
      </c>
      <c r="N313" s="78">
        <v>6.2899999999999998E-2</v>
      </c>
      <c r="O313" s="77">
        <v>49130.400000000001</v>
      </c>
      <c r="P313" s="77">
        <v>104.72894437659779</v>
      </c>
      <c r="Q313" s="77">
        <v>0</v>
      </c>
      <c r="R313" s="77">
        <v>189.96724237129601</v>
      </c>
      <c r="S313" s="78">
        <v>1E-4</v>
      </c>
      <c r="T313" s="78">
        <v>1.5E-3</v>
      </c>
      <c r="U313" s="78">
        <v>5.9999999999999995E-4</v>
      </c>
    </row>
    <row r="314" spans="2:21">
      <c r="B314" t="s">
        <v>1097</v>
      </c>
      <c r="C314" t="s">
        <v>1098</v>
      </c>
      <c r="D314" t="s">
        <v>123</v>
      </c>
      <c r="E314" t="s">
        <v>926</v>
      </c>
      <c r="F314" t="s">
        <v>1099</v>
      </c>
      <c r="G314" t="s">
        <v>973</v>
      </c>
      <c r="H314" t="s">
        <v>937</v>
      </c>
      <c r="I314" t="s">
        <v>212</v>
      </c>
      <c r="J314"/>
      <c r="K314" s="77">
        <v>4</v>
      </c>
      <c r="L314" t="s">
        <v>113</v>
      </c>
      <c r="M314" s="78">
        <v>7.4200000000000002E-2</v>
      </c>
      <c r="N314" s="78">
        <v>8.1799999999999998E-2</v>
      </c>
      <c r="O314" s="77">
        <v>66817.34</v>
      </c>
      <c r="P314" s="77">
        <v>97.367309533722832</v>
      </c>
      <c r="Q314" s="77">
        <v>0</v>
      </c>
      <c r="R314" s="77">
        <v>303.932609052842</v>
      </c>
      <c r="S314" s="78">
        <v>1E-4</v>
      </c>
      <c r="T314" s="78">
        <v>2.3999999999999998E-3</v>
      </c>
      <c r="U314" s="78">
        <v>1E-3</v>
      </c>
    </row>
    <row r="315" spans="2:21">
      <c r="B315" t="s">
        <v>1100</v>
      </c>
      <c r="C315" t="s">
        <v>1101</v>
      </c>
      <c r="D315" t="s">
        <v>123</v>
      </c>
      <c r="E315" t="s">
        <v>926</v>
      </c>
      <c r="F315" t="s">
        <v>1102</v>
      </c>
      <c r="G315" t="s">
        <v>981</v>
      </c>
      <c r="H315" t="s">
        <v>1103</v>
      </c>
      <c r="I315" t="s">
        <v>959</v>
      </c>
      <c r="J315"/>
      <c r="K315" s="77">
        <v>3.27</v>
      </c>
      <c r="L315" t="s">
        <v>106</v>
      </c>
      <c r="M315" s="78">
        <v>4.7E-2</v>
      </c>
      <c r="N315" s="78">
        <v>7.6999999999999999E-2</v>
      </c>
      <c r="O315" s="77">
        <v>37339.1</v>
      </c>
      <c r="P315" s="77">
        <v>92.415833335565125</v>
      </c>
      <c r="Q315" s="77">
        <v>0</v>
      </c>
      <c r="R315" s="77">
        <v>127.4007316491</v>
      </c>
      <c r="S315" s="78">
        <v>1E-4</v>
      </c>
      <c r="T315" s="78">
        <v>1E-3</v>
      </c>
      <c r="U315" s="78">
        <v>4.0000000000000002E-4</v>
      </c>
    </row>
    <row r="316" spans="2:21">
      <c r="B316" t="s">
        <v>1104</v>
      </c>
      <c r="C316" t="s">
        <v>1105</v>
      </c>
      <c r="D316" t="s">
        <v>123</v>
      </c>
      <c r="E316" t="s">
        <v>926</v>
      </c>
      <c r="F316" t="s">
        <v>1106</v>
      </c>
      <c r="G316" t="s">
        <v>1025</v>
      </c>
      <c r="H316" t="s">
        <v>937</v>
      </c>
      <c r="I316" t="s">
        <v>212</v>
      </c>
      <c r="J316"/>
      <c r="K316" s="77">
        <v>1.96</v>
      </c>
      <c r="L316" t="s">
        <v>106</v>
      </c>
      <c r="M316" s="78">
        <v>3.7499999999999999E-2</v>
      </c>
      <c r="N316" s="78">
        <v>7.6399999999999996E-2</v>
      </c>
      <c r="O316" s="77">
        <v>11791.3</v>
      </c>
      <c r="P316" s="77">
        <v>94.22841679034542</v>
      </c>
      <c r="Q316" s="77">
        <v>0</v>
      </c>
      <c r="R316" s="77">
        <v>41.020908600828001</v>
      </c>
      <c r="S316" s="78">
        <v>0</v>
      </c>
      <c r="T316" s="78">
        <v>2.9999999999999997E-4</v>
      </c>
      <c r="U316" s="78">
        <v>1E-4</v>
      </c>
    </row>
    <row r="317" spans="2:21">
      <c r="B317" t="s">
        <v>1107</v>
      </c>
      <c r="C317" t="s">
        <v>1108</v>
      </c>
      <c r="D317" t="s">
        <v>123</v>
      </c>
      <c r="E317" t="s">
        <v>926</v>
      </c>
      <c r="F317" t="s">
        <v>1106</v>
      </c>
      <c r="G317" t="s">
        <v>1025</v>
      </c>
      <c r="H317" t="s">
        <v>937</v>
      </c>
      <c r="I317" t="s">
        <v>212</v>
      </c>
      <c r="J317"/>
      <c r="K317" s="77">
        <v>4.17</v>
      </c>
      <c r="L317" t="s">
        <v>106</v>
      </c>
      <c r="M317" s="78">
        <v>7.9500000000000001E-2</v>
      </c>
      <c r="N317" s="78">
        <v>7.9799999999999996E-2</v>
      </c>
      <c r="O317" s="77">
        <v>17686.939999999999</v>
      </c>
      <c r="P317" s="77">
        <v>100.05349329505273</v>
      </c>
      <c r="Q317" s="77">
        <v>0</v>
      </c>
      <c r="R317" s="77">
        <v>65.335113699283994</v>
      </c>
      <c r="S317" s="78">
        <v>0</v>
      </c>
      <c r="T317" s="78">
        <v>5.0000000000000001E-4</v>
      </c>
      <c r="U317" s="78">
        <v>2.0000000000000001E-4</v>
      </c>
    </row>
    <row r="318" spans="2:21">
      <c r="B318" t="s">
        <v>1109</v>
      </c>
      <c r="C318" t="s">
        <v>1110</v>
      </c>
      <c r="D318" t="s">
        <v>123</v>
      </c>
      <c r="E318" t="s">
        <v>926</v>
      </c>
      <c r="F318" t="s">
        <v>1111</v>
      </c>
      <c r="G318" t="s">
        <v>973</v>
      </c>
      <c r="H318" t="s">
        <v>1103</v>
      </c>
      <c r="I318" t="s">
        <v>959</v>
      </c>
      <c r="J318"/>
      <c r="K318" s="77">
        <v>3.54</v>
      </c>
      <c r="L318" t="s">
        <v>106</v>
      </c>
      <c r="M318" s="78">
        <v>6.88E-2</v>
      </c>
      <c r="N318" s="78">
        <v>8.5800000000000001E-2</v>
      </c>
      <c r="O318" s="77">
        <v>40876.49</v>
      </c>
      <c r="P318" s="77">
        <v>97.287246488629265</v>
      </c>
      <c r="Q318" s="77">
        <v>0</v>
      </c>
      <c r="R318" s="77">
        <v>146.82202196148199</v>
      </c>
      <c r="S318" s="78">
        <v>1E-4</v>
      </c>
      <c r="T318" s="78">
        <v>1.1000000000000001E-3</v>
      </c>
      <c r="U318" s="78">
        <v>5.0000000000000001E-4</v>
      </c>
    </row>
    <row r="319" spans="2:21">
      <c r="B319" t="s">
        <v>1112</v>
      </c>
      <c r="C319" t="s">
        <v>1113</v>
      </c>
      <c r="D319" t="s">
        <v>123</v>
      </c>
      <c r="E319" t="s">
        <v>926</v>
      </c>
      <c r="F319" t="s">
        <v>1114</v>
      </c>
      <c r="G319" t="s">
        <v>957</v>
      </c>
      <c r="H319" t="s">
        <v>937</v>
      </c>
      <c r="I319" t="s">
        <v>323</v>
      </c>
      <c r="J319"/>
      <c r="K319" s="77">
        <v>1.95</v>
      </c>
      <c r="L319" t="s">
        <v>106</v>
      </c>
      <c r="M319" s="78">
        <v>5.7500000000000002E-2</v>
      </c>
      <c r="N319" s="78">
        <v>7.5700000000000003E-2</v>
      </c>
      <c r="O319" s="77">
        <v>16655.21</v>
      </c>
      <c r="P319" s="77">
        <v>101.11927750175471</v>
      </c>
      <c r="Q319" s="77">
        <v>0</v>
      </c>
      <c r="R319" s="77">
        <v>62.179290643932802</v>
      </c>
      <c r="S319" s="78">
        <v>0</v>
      </c>
      <c r="T319" s="78">
        <v>5.0000000000000001E-4</v>
      </c>
      <c r="U319" s="78">
        <v>2.0000000000000001E-4</v>
      </c>
    </row>
    <row r="320" spans="2:21">
      <c r="B320" t="s">
        <v>1115</v>
      </c>
      <c r="C320" t="s">
        <v>1116</v>
      </c>
      <c r="D320" t="s">
        <v>123</v>
      </c>
      <c r="E320" t="s">
        <v>926</v>
      </c>
      <c r="F320" t="s">
        <v>1117</v>
      </c>
      <c r="G320" t="s">
        <v>1059</v>
      </c>
      <c r="H320" t="s">
        <v>937</v>
      </c>
      <c r="I320" t="s">
        <v>212</v>
      </c>
      <c r="J320"/>
      <c r="K320" s="77">
        <v>4.2</v>
      </c>
      <c r="L320" t="s">
        <v>110</v>
      </c>
      <c r="M320" s="78">
        <v>0.04</v>
      </c>
      <c r="N320" s="78">
        <v>6.0199999999999997E-2</v>
      </c>
      <c r="O320" s="77">
        <v>47165.18</v>
      </c>
      <c r="P320" s="77">
        <v>92.536555475458954</v>
      </c>
      <c r="Q320" s="77">
        <v>0</v>
      </c>
      <c r="R320" s="77">
        <v>176.03787592392399</v>
      </c>
      <c r="S320" s="78">
        <v>0</v>
      </c>
      <c r="T320" s="78">
        <v>1.4E-3</v>
      </c>
      <c r="U320" s="78">
        <v>5.9999999999999995E-4</v>
      </c>
    </row>
    <row r="321" spans="2:21">
      <c r="B321" t="s">
        <v>1118</v>
      </c>
      <c r="C321" t="s">
        <v>1119</v>
      </c>
      <c r="D321" t="s">
        <v>123</v>
      </c>
      <c r="E321" t="s">
        <v>926</v>
      </c>
      <c r="F321" t="s">
        <v>1120</v>
      </c>
      <c r="G321" t="s">
        <v>1121</v>
      </c>
      <c r="H321" t="s">
        <v>937</v>
      </c>
      <c r="I321" t="s">
        <v>212</v>
      </c>
      <c r="J321"/>
      <c r="K321" s="77">
        <v>4</v>
      </c>
      <c r="L321" t="s">
        <v>110</v>
      </c>
      <c r="M321" s="78">
        <v>4.6300000000000001E-2</v>
      </c>
      <c r="N321" s="78">
        <v>5.3800000000000001E-2</v>
      </c>
      <c r="O321" s="77">
        <v>40286.93</v>
      </c>
      <c r="P321" s="77">
        <v>100.13852778829292</v>
      </c>
      <c r="Q321" s="77">
        <v>0</v>
      </c>
      <c r="R321" s="77">
        <v>162.71840184141001</v>
      </c>
      <c r="S321" s="78">
        <v>1E-4</v>
      </c>
      <c r="T321" s="78">
        <v>1.2999999999999999E-3</v>
      </c>
      <c r="U321" s="78">
        <v>5.0000000000000001E-4</v>
      </c>
    </row>
    <row r="322" spans="2:21">
      <c r="B322" t="s">
        <v>1122</v>
      </c>
      <c r="C322" t="s">
        <v>1123</v>
      </c>
      <c r="D322" t="s">
        <v>123</v>
      </c>
      <c r="E322" t="s">
        <v>926</v>
      </c>
      <c r="F322" t="s">
        <v>1124</v>
      </c>
      <c r="G322" t="s">
        <v>944</v>
      </c>
      <c r="H322" t="s">
        <v>937</v>
      </c>
      <c r="I322" t="s">
        <v>212</v>
      </c>
      <c r="J322"/>
      <c r="K322" s="77">
        <v>3.33</v>
      </c>
      <c r="L322" t="s">
        <v>106</v>
      </c>
      <c r="M322" s="78">
        <v>5.2999999999999999E-2</v>
      </c>
      <c r="N322" s="78">
        <v>9.1800000000000007E-2</v>
      </c>
      <c r="O322" s="77">
        <v>56893</v>
      </c>
      <c r="P322" s="77">
        <v>88.761111032991749</v>
      </c>
      <c r="Q322" s="77">
        <v>0</v>
      </c>
      <c r="R322" s="77">
        <v>186.4417870588</v>
      </c>
      <c r="S322" s="78">
        <v>0</v>
      </c>
      <c r="T322" s="78">
        <v>1.5E-3</v>
      </c>
      <c r="U322" s="78">
        <v>5.9999999999999995E-4</v>
      </c>
    </row>
    <row r="323" spans="2:21">
      <c r="B323" t="s">
        <v>1125</v>
      </c>
      <c r="C323" t="s">
        <v>1126</v>
      </c>
      <c r="D323" t="s">
        <v>123</v>
      </c>
      <c r="E323" t="s">
        <v>926</v>
      </c>
      <c r="F323" t="s">
        <v>1127</v>
      </c>
      <c r="G323" t="s">
        <v>1032</v>
      </c>
      <c r="H323" t="s">
        <v>937</v>
      </c>
      <c r="I323" t="s">
        <v>212</v>
      </c>
      <c r="J323"/>
      <c r="K323" s="77">
        <v>4.54</v>
      </c>
      <c r="L323" t="s">
        <v>110</v>
      </c>
      <c r="M323" s="78">
        <v>4.6300000000000001E-2</v>
      </c>
      <c r="N323" s="78">
        <v>7.0099999999999996E-2</v>
      </c>
      <c r="O323" s="77">
        <v>37535.629999999997</v>
      </c>
      <c r="P323" s="77">
        <v>89.884541780169727</v>
      </c>
      <c r="Q323" s="77">
        <v>0</v>
      </c>
      <c r="R323" s="77">
        <v>136.08178966879501</v>
      </c>
      <c r="S323" s="78">
        <v>0</v>
      </c>
      <c r="T323" s="78">
        <v>1.1000000000000001E-3</v>
      </c>
      <c r="U323" s="78">
        <v>5.0000000000000001E-4</v>
      </c>
    </row>
    <row r="324" spans="2:21">
      <c r="B324" t="s">
        <v>1128</v>
      </c>
      <c r="C324" t="s">
        <v>1129</v>
      </c>
      <c r="D324" t="s">
        <v>123</v>
      </c>
      <c r="E324" t="s">
        <v>926</v>
      </c>
      <c r="F324" t="s">
        <v>1130</v>
      </c>
      <c r="G324" t="s">
        <v>1131</v>
      </c>
      <c r="H324" t="s">
        <v>937</v>
      </c>
      <c r="I324" t="s">
        <v>212</v>
      </c>
      <c r="J324"/>
      <c r="K324" s="77">
        <v>7.15</v>
      </c>
      <c r="L324" t="s">
        <v>106</v>
      </c>
      <c r="M324" s="78">
        <v>4.2799999999999998E-2</v>
      </c>
      <c r="N324" s="78">
        <v>6.0600000000000001E-2</v>
      </c>
      <c r="O324" s="77">
        <v>78608.639999999999</v>
      </c>
      <c r="P324" s="77">
        <v>89.113668490384839</v>
      </c>
      <c r="Q324" s="77">
        <v>0</v>
      </c>
      <c r="R324" s="77">
        <v>258.62845021844498</v>
      </c>
      <c r="S324" s="78">
        <v>0</v>
      </c>
      <c r="T324" s="78">
        <v>2E-3</v>
      </c>
      <c r="U324" s="78">
        <v>8.9999999999999998E-4</v>
      </c>
    </row>
    <row r="325" spans="2:21">
      <c r="B325" t="s">
        <v>1132</v>
      </c>
      <c r="C325" t="s">
        <v>1133</v>
      </c>
      <c r="D325" t="s">
        <v>123</v>
      </c>
      <c r="E325" t="s">
        <v>926</v>
      </c>
      <c r="F325" t="s">
        <v>1134</v>
      </c>
      <c r="G325" t="s">
        <v>1007</v>
      </c>
      <c r="H325" t="s">
        <v>1135</v>
      </c>
      <c r="I325" t="s">
        <v>212</v>
      </c>
      <c r="J325"/>
      <c r="K325" s="77">
        <v>1.86</v>
      </c>
      <c r="L325" t="s">
        <v>106</v>
      </c>
      <c r="M325" s="78">
        <v>6.5000000000000002E-2</v>
      </c>
      <c r="N325" s="78">
        <v>8.2900000000000001E-2</v>
      </c>
      <c r="O325" s="77">
        <v>19652.16</v>
      </c>
      <c r="P325" s="77">
        <v>96.511777811701108</v>
      </c>
      <c r="Q325" s="77">
        <v>0</v>
      </c>
      <c r="R325" s="77">
        <v>70.024868087324805</v>
      </c>
      <c r="S325" s="78">
        <v>0</v>
      </c>
      <c r="T325" s="78">
        <v>5.0000000000000001E-4</v>
      </c>
      <c r="U325" s="78">
        <v>2.0000000000000001E-4</v>
      </c>
    </row>
    <row r="326" spans="2:21">
      <c r="B326" t="s">
        <v>1136</v>
      </c>
      <c r="C326" t="s">
        <v>1137</v>
      </c>
      <c r="D326" t="s">
        <v>123</v>
      </c>
      <c r="E326" t="s">
        <v>926</v>
      </c>
      <c r="F326" t="s">
        <v>1138</v>
      </c>
      <c r="G326" t="s">
        <v>1059</v>
      </c>
      <c r="H326" t="s">
        <v>1135</v>
      </c>
      <c r="I326" t="s">
        <v>212</v>
      </c>
      <c r="J326"/>
      <c r="K326" s="77">
        <v>4.49</v>
      </c>
      <c r="L326" t="s">
        <v>106</v>
      </c>
      <c r="M326" s="78">
        <v>4.1300000000000003E-2</v>
      </c>
      <c r="N326" s="78">
        <v>6.7500000000000004E-2</v>
      </c>
      <c r="O326" s="77">
        <v>70354.73</v>
      </c>
      <c r="P326" s="77">
        <v>88.65841664860352</v>
      </c>
      <c r="Q326" s="77">
        <v>0</v>
      </c>
      <c r="R326" s="77">
        <v>230.28993860773701</v>
      </c>
      <c r="S326" s="78">
        <v>2.0000000000000001E-4</v>
      </c>
      <c r="T326" s="78">
        <v>1.8E-3</v>
      </c>
      <c r="U326" s="78">
        <v>8.0000000000000004E-4</v>
      </c>
    </row>
    <row r="327" spans="2:21">
      <c r="B327" t="s">
        <v>1139</v>
      </c>
      <c r="C327" t="s">
        <v>1140</v>
      </c>
      <c r="D327" t="s">
        <v>123</v>
      </c>
      <c r="E327" t="s">
        <v>926</v>
      </c>
      <c r="F327" t="s">
        <v>1141</v>
      </c>
      <c r="G327" t="s">
        <v>1142</v>
      </c>
      <c r="H327" t="s">
        <v>1135</v>
      </c>
      <c r="I327" t="s">
        <v>212</v>
      </c>
      <c r="J327"/>
      <c r="K327" s="77">
        <v>4.04</v>
      </c>
      <c r="L327" t="s">
        <v>110</v>
      </c>
      <c r="M327" s="78">
        <v>3.1300000000000001E-2</v>
      </c>
      <c r="N327" s="78">
        <v>6.6799999999999998E-2</v>
      </c>
      <c r="O327" s="77">
        <v>58956.480000000003</v>
      </c>
      <c r="P327" s="77">
        <v>88.323616373297654</v>
      </c>
      <c r="Q327" s="77">
        <v>0</v>
      </c>
      <c r="R327" s="77">
        <v>210.02920223002801</v>
      </c>
      <c r="S327" s="78">
        <v>1E-4</v>
      </c>
      <c r="T327" s="78">
        <v>1.6000000000000001E-3</v>
      </c>
      <c r="U327" s="78">
        <v>6.9999999999999999E-4</v>
      </c>
    </row>
    <row r="328" spans="2:21">
      <c r="B328" t="s">
        <v>1143</v>
      </c>
      <c r="C328" t="s">
        <v>1144</v>
      </c>
      <c r="D328" t="s">
        <v>123</v>
      </c>
      <c r="E328" t="s">
        <v>926</v>
      </c>
      <c r="F328" t="s">
        <v>1145</v>
      </c>
      <c r="G328" t="s">
        <v>973</v>
      </c>
      <c r="H328" t="s">
        <v>1146</v>
      </c>
      <c r="I328" t="s">
        <v>959</v>
      </c>
      <c r="J328"/>
      <c r="K328" s="77">
        <v>5.25</v>
      </c>
      <c r="L328" t="s">
        <v>110</v>
      </c>
      <c r="M328" s="78">
        <v>6.88E-2</v>
      </c>
      <c r="N328" s="78">
        <v>7.7299999999999994E-2</v>
      </c>
      <c r="O328" s="77">
        <v>34587.800000000003</v>
      </c>
      <c r="P328" s="77">
        <v>97.420424762488224</v>
      </c>
      <c r="Q328" s="77">
        <v>0</v>
      </c>
      <c r="R328" s="77">
        <v>135.907759131978</v>
      </c>
      <c r="S328" s="78">
        <v>0</v>
      </c>
      <c r="T328" s="78">
        <v>1.1000000000000001E-3</v>
      </c>
      <c r="U328" s="78">
        <v>5.0000000000000001E-4</v>
      </c>
    </row>
    <row r="329" spans="2:21">
      <c r="B329" t="s">
        <v>1147</v>
      </c>
      <c r="C329" t="s">
        <v>1148</v>
      </c>
      <c r="D329" t="s">
        <v>123</v>
      </c>
      <c r="E329" t="s">
        <v>926</v>
      </c>
      <c r="F329" t="s">
        <v>1149</v>
      </c>
      <c r="G329" t="s">
        <v>973</v>
      </c>
      <c r="H329" t="s">
        <v>1146</v>
      </c>
      <c r="I329" t="s">
        <v>959</v>
      </c>
      <c r="J329"/>
      <c r="K329" s="77">
        <v>4.82</v>
      </c>
      <c r="L329" t="s">
        <v>106</v>
      </c>
      <c r="M329" s="78">
        <v>7.7499999999999999E-2</v>
      </c>
      <c r="N329" s="78">
        <v>8.5400000000000004E-2</v>
      </c>
      <c r="O329" s="77">
        <v>40575.81</v>
      </c>
      <c r="P329" s="77">
        <v>98.615194351511136</v>
      </c>
      <c r="Q329" s="77">
        <v>0</v>
      </c>
      <c r="R329" s="77">
        <v>147.73137008630999</v>
      </c>
      <c r="S329" s="78">
        <v>0</v>
      </c>
      <c r="T329" s="78">
        <v>1.1999999999999999E-3</v>
      </c>
      <c r="U329" s="78">
        <v>5.0000000000000001E-4</v>
      </c>
    </row>
    <row r="330" spans="2:21">
      <c r="B330" t="s">
        <v>1150</v>
      </c>
      <c r="C330" t="s">
        <v>1151</v>
      </c>
      <c r="D330" t="s">
        <v>123</v>
      </c>
      <c r="E330" t="s">
        <v>926</v>
      </c>
      <c r="F330" t="s">
        <v>1152</v>
      </c>
      <c r="G330" t="s">
        <v>981</v>
      </c>
      <c r="H330" t="s">
        <v>1135</v>
      </c>
      <c r="I330" t="s">
        <v>323</v>
      </c>
      <c r="J330"/>
      <c r="K330" s="77">
        <v>4.57</v>
      </c>
      <c r="L330" t="s">
        <v>113</v>
      </c>
      <c r="M330" s="78">
        <v>8.3799999999999999E-2</v>
      </c>
      <c r="N330" s="78">
        <v>8.77E-2</v>
      </c>
      <c r="O330" s="77">
        <v>58956.480000000003</v>
      </c>
      <c r="P330" s="77">
        <v>98.240506901362025</v>
      </c>
      <c r="Q330" s="77">
        <v>0</v>
      </c>
      <c r="R330" s="77">
        <v>270.58086877711003</v>
      </c>
      <c r="S330" s="78">
        <v>1E-4</v>
      </c>
      <c r="T330" s="78">
        <v>2.0999999999999999E-3</v>
      </c>
      <c r="U330" s="78">
        <v>8.9999999999999998E-4</v>
      </c>
    </row>
    <row r="331" spans="2:21">
      <c r="B331" t="s">
        <v>1153</v>
      </c>
      <c r="C331" t="s">
        <v>1154</v>
      </c>
      <c r="D331" t="s">
        <v>123</v>
      </c>
      <c r="E331" t="s">
        <v>926</v>
      </c>
      <c r="F331" t="s">
        <v>1155</v>
      </c>
      <c r="G331" t="s">
        <v>1018</v>
      </c>
      <c r="H331" t="s">
        <v>1146</v>
      </c>
      <c r="I331" t="s">
        <v>959</v>
      </c>
      <c r="J331"/>
      <c r="K331" s="77">
        <v>5.07</v>
      </c>
      <c r="L331" t="s">
        <v>106</v>
      </c>
      <c r="M331" s="78">
        <v>3.2500000000000001E-2</v>
      </c>
      <c r="N331" s="78">
        <v>6.1600000000000002E-2</v>
      </c>
      <c r="O331" s="77">
        <v>28884.74</v>
      </c>
      <c r="P331" s="77">
        <v>86.946722157789893</v>
      </c>
      <c r="Q331" s="77">
        <v>0</v>
      </c>
      <c r="R331" s="77">
        <v>92.722123467989604</v>
      </c>
      <c r="S331" s="78">
        <v>0</v>
      </c>
      <c r="T331" s="78">
        <v>6.9999999999999999E-4</v>
      </c>
      <c r="U331" s="78">
        <v>2.9999999999999997E-4</v>
      </c>
    </row>
    <row r="332" spans="2:21">
      <c r="B332" t="s">
        <v>1156</v>
      </c>
      <c r="C332" t="s">
        <v>1157</v>
      </c>
      <c r="D332" t="s">
        <v>123</v>
      </c>
      <c r="E332" t="s">
        <v>926</v>
      </c>
      <c r="F332" t="s">
        <v>1158</v>
      </c>
      <c r="G332" t="s">
        <v>944</v>
      </c>
      <c r="H332" t="s">
        <v>1146</v>
      </c>
      <c r="I332" t="s">
        <v>959</v>
      </c>
      <c r="J332"/>
      <c r="K332" s="77">
        <v>7.3</v>
      </c>
      <c r="L332" t="s">
        <v>106</v>
      </c>
      <c r="M332" s="78">
        <v>3.2500000000000001E-2</v>
      </c>
      <c r="N332" s="78">
        <v>5.9400000000000001E-2</v>
      </c>
      <c r="O332" s="77">
        <v>9826.08</v>
      </c>
      <c r="P332" s="77">
        <v>83.2231386514256</v>
      </c>
      <c r="Q332" s="77">
        <v>0</v>
      </c>
      <c r="R332" s="77">
        <v>30.1915964974208</v>
      </c>
      <c r="S332" s="78">
        <v>0</v>
      </c>
      <c r="T332" s="78">
        <v>2.0000000000000001E-4</v>
      </c>
      <c r="U332" s="78">
        <v>1E-4</v>
      </c>
    </row>
    <row r="333" spans="2:21">
      <c r="B333" t="s">
        <v>1159</v>
      </c>
      <c r="C333" t="s">
        <v>1160</v>
      </c>
      <c r="D333" t="s">
        <v>123</v>
      </c>
      <c r="E333" t="s">
        <v>926</v>
      </c>
      <c r="F333" t="s">
        <v>1158</v>
      </c>
      <c r="G333" t="s">
        <v>944</v>
      </c>
      <c r="H333" t="s">
        <v>1146</v>
      </c>
      <c r="I333" t="s">
        <v>959</v>
      </c>
      <c r="J333"/>
      <c r="K333" s="77">
        <v>5.41</v>
      </c>
      <c r="L333" t="s">
        <v>106</v>
      </c>
      <c r="M333" s="78">
        <v>4.4999999999999998E-2</v>
      </c>
      <c r="N333" s="78">
        <v>6.1600000000000002E-2</v>
      </c>
      <c r="O333" s="77">
        <v>53257.35</v>
      </c>
      <c r="P333" s="77">
        <v>92.240260190377484</v>
      </c>
      <c r="Q333" s="77">
        <v>0</v>
      </c>
      <c r="R333" s="77">
        <v>181.368459633166</v>
      </c>
      <c r="S333" s="78">
        <v>0</v>
      </c>
      <c r="T333" s="78">
        <v>1.4E-3</v>
      </c>
      <c r="U333" s="78">
        <v>5.9999999999999995E-4</v>
      </c>
    </row>
    <row r="334" spans="2:21">
      <c r="B334" t="s">
        <v>1161</v>
      </c>
      <c r="C334" t="s">
        <v>1162</v>
      </c>
      <c r="D334" t="s">
        <v>123</v>
      </c>
      <c r="E334" t="s">
        <v>926</v>
      </c>
      <c r="F334" t="s">
        <v>1163</v>
      </c>
      <c r="G334" t="s">
        <v>1025</v>
      </c>
      <c r="H334" t="s">
        <v>1135</v>
      </c>
      <c r="I334" t="s">
        <v>212</v>
      </c>
      <c r="J334"/>
      <c r="K334" s="77">
        <v>0.1</v>
      </c>
      <c r="L334" t="s">
        <v>106</v>
      </c>
      <c r="M334" s="78">
        <v>6.5000000000000002E-2</v>
      </c>
      <c r="N334" s="78">
        <v>0.1091</v>
      </c>
      <c r="O334" s="77">
        <v>92.37</v>
      </c>
      <c r="P334" s="77">
        <v>102.09384821911875</v>
      </c>
      <c r="Q334" s="77">
        <v>0</v>
      </c>
      <c r="R334" s="77">
        <v>0.34817069141919998</v>
      </c>
      <c r="S334" s="78">
        <v>0</v>
      </c>
      <c r="T334" s="78">
        <v>0</v>
      </c>
      <c r="U334" s="78">
        <v>0</v>
      </c>
    </row>
    <row r="335" spans="2:21">
      <c r="B335" t="s">
        <v>1164</v>
      </c>
      <c r="C335" t="s">
        <v>1165</v>
      </c>
      <c r="D335" t="s">
        <v>123</v>
      </c>
      <c r="E335" t="s">
        <v>926</v>
      </c>
      <c r="F335" t="s">
        <v>1166</v>
      </c>
      <c r="G335" t="s">
        <v>1167</v>
      </c>
      <c r="H335" t="s">
        <v>1135</v>
      </c>
      <c r="I335" t="s">
        <v>212</v>
      </c>
      <c r="J335"/>
      <c r="K335" s="77">
        <v>4.33</v>
      </c>
      <c r="L335" t="s">
        <v>110</v>
      </c>
      <c r="M335" s="78">
        <v>6.13E-2</v>
      </c>
      <c r="N335" s="78">
        <v>5.4600000000000003E-2</v>
      </c>
      <c r="O335" s="77">
        <v>39304.32</v>
      </c>
      <c r="P335" s="77">
        <v>103.17261109414937</v>
      </c>
      <c r="Q335" s="77">
        <v>0</v>
      </c>
      <c r="R335" s="77">
        <v>163.55958606064101</v>
      </c>
      <c r="S335" s="78">
        <v>1E-4</v>
      </c>
      <c r="T335" s="78">
        <v>1.2999999999999999E-3</v>
      </c>
      <c r="U335" s="78">
        <v>5.0000000000000001E-4</v>
      </c>
    </row>
    <row r="336" spans="2:21">
      <c r="B336" t="s">
        <v>1168</v>
      </c>
      <c r="C336" t="s">
        <v>1169</v>
      </c>
      <c r="D336" t="s">
        <v>123</v>
      </c>
      <c r="E336" t="s">
        <v>926</v>
      </c>
      <c r="F336" t="s">
        <v>1170</v>
      </c>
      <c r="G336" t="s">
        <v>973</v>
      </c>
      <c r="H336" t="s">
        <v>1146</v>
      </c>
      <c r="I336" t="s">
        <v>959</v>
      </c>
      <c r="J336"/>
      <c r="K336" s="77">
        <v>4.43</v>
      </c>
      <c r="L336" t="s">
        <v>106</v>
      </c>
      <c r="M336" s="78">
        <v>7.4999999999999997E-2</v>
      </c>
      <c r="N336" s="78">
        <v>9.4700000000000006E-2</v>
      </c>
      <c r="O336" s="77">
        <v>47165.18</v>
      </c>
      <c r="P336" s="77">
        <v>92.186833324499361</v>
      </c>
      <c r="Q336" s="77">
        <v>0</v>
      </c>
      <c r="R336" s="77">
        <v>160.52847704607001</v>
      </c>
      <c r="S336" s="78">
        <v>0</v>
      </c>
      <c r="T336" s="78">
        <v>1.2999999999999999E-3</v>
      </c>
      <c r="U336" s="78">
        <v>5.0000000000000001E-4</v>
      </c>
    </row>
    <row r="337" spans="2:21">
      <c r="B337" t="s">
        <v>1171</v>
      </c>
      <c r="C337" t="s">
        <v>1172</v>
      </c>
      <c r="D337" t="s">
        <v>123</v>
      </c>
      <c r="E337" t="s">
        <v>926</v>
      </c>
      <c r="F337" t="s">
        <v>1173</v>
      </c>
      <c r="G337" t="s">
        <v>1085</v>
      </c>
      <c r="H337" t="s">
        <v>1146</v>
      </c>
      <c r="I337" t="s">
        <v>959</v>
      </c>
      <c r="J337"/>
      <c r="K337" s="77">
        <v>5.12</v>
      </c>
      <c r="L337" t="s">
        <v>106</v>
      </c>
      <c r="M337" s="78">
        <v>3.7499999999999999E-2</v>
      </c>
      <c r="N337" s="78">
        <v>6.3E-2</v>
      </c>
      <c r="O337" s="77">
        <v>58956.480000000003</v>
      </c>
      <c r="P337" s="77">
        <v>88.47866666666657</v>
      </c>
      <c r="Q337" s="77">
        <v>0</v>
      </c>
      <c r="R337" s="77">
        <v>192.58914618577899</v>
      </c>
      <c r="S337" s="78">
        <v>1E-4</v>
      </c>
      <c r="T337" s="78">
        <v>1.5E-3</v>
      </c>
      <c r="U337" s="78">
        <v>5.9999999999999995E-4</v>
      </c>
    </row>
    <row r="338" spans="2:21">
      <c r="B338" t="s">
        <v>1174</v>
      </c>
      <c r="C338" t="s">
        <v>1175</v>
      </c>
      <c r="D338" t="s">
        <v>123</v>
      </c>
      <c r="E338" t="s">
        <v>926</v>
      </c>
      <c r="F338" t="s">
        <v>1176</v>
      </c>
      <c r="G338" t="s">
        <v>1025</v>
      </c>
      <c r="H338" t="s">
        <v>1146</v>
      </c>
      <c r="I338" t="s">
        <v>959</v>
      </c>
      <c r="J338"/>
      <c r="K338" s="77">
        <v>6.21</v>
      </c>
      <c r="L338" t="s">
        <v>106</v>
      </c>
      <c r="M338" s="78">
        <v>3.6299999999999999E-2</v>
      </c>
      <c r="N338" s="78">
        <v>6.0499999999999998E-2</v>
      </c>
      <c r="O338" s="77">
        <v>78608.639999999999</v>
      </c>
      <c r="P338" s="77">
        <v>86.433780827145853</v>
      </c>
      <c r="Q338" s="77">
        <v>0</v>
      </c>
      <c r="R338" s="77">
        <v>250.85079719569001</v>
      </c>
      <c r="S338" s="78">
        <v>1E-4</v>
      </c>
      <c r="T338" s="78">
        <v>2E-3</v>
      </c>
      <c r="U338" s="78">
        <v>8.0000000000000004E-4</v>
      </c>
    </row>
    <row r="339" spans="2:21">
      <c r="B339" t="s">
        <v>1177</v>
      </c>
      <c r="C339" t="s">
        <v>1178</v>
      </c>
      <c r="D339" t="s">
        <v>123</v>
      </c>
      <c r="E339" t="s">
        <v>926</v>
      </c>
      <c r="F339" t="s">
        <v>1179</v>
      </c>
      <c r="G339" t="s">
        <v>1131</v>
      </c>
      <c r="H339" t="s">
        <v>1135</v>
      </c>
      <c r="I339" t="s">
        <v>212</v>
      </c>
      <c r="J339"/>
      <c r="K339" s="77">
        <v>6.84</v>
      </c>
      <c r="L339" t="s">
        <v>106</v>
      </c>
      <c r="M339" s="78">
        <v>5.1299999999999998E-2</v>
      </c>
      <c r="N339" s="78">
        <v>6.4399999999999999E-2</v>
      </c>
      <c r="O339" s="77">
        <v>42252.14</v>
      </c>
      <c r="P339" s="77">
        <v>92.616638997693244</v>
      </c>
      <c r="Q339" s="77">
        <v>0</v>
      </c>
      <c r="R339" s="77">
        <v>144.47723420283901</v>
      </c>
      <c r="S339" s="78">
        <v>1E-4</v>
      </c>
      <c r="T339" s="78">
        <v>1.1000000000000001E-3</v>
      </c>
      <c r="U339" s="78">
        <v>5.0000000000000001E-4</v>
      </c>
    </row>
    <row r="340" spans="2:21">
      <c r="B340" t="s">
        <v>1180</v>
      </c>
      <c r="C340" t="s">
        <v>1181</v>
      </c>
      <c r="D340" t="s">
        <v>123</v>
      </c>
      <c r="E340" t="s">
        <v>926</v>
      </c>
      <c r="F340" t="s">
        <v>1182</v>
      </c>
      <c r="G340" t="s">
        <v>1007</v>
      </c>
      <c r="H340" t="s">
        <v>1135</v>
      </c>
      <c r="I340" t="s">
        <v>212</v>
      </c>
      <c r="J340"/>
      <c r="K340" s="77">
        <v>7.31</v>
      </c>
      <c r="L340" t="s">
        <v>106</v>
      </c>
      <c r="M340" s="78">
        <v>6.4000000000000001E-2</v>
      </c>
      <c r="N340" s="78">
        <v>6.4799999999999996E-2</v>
      </c>
      <c r="O340" s="77">
        <v>49130.400000000001</v>
      </c>
      <c r="P340" s="77">
        <v>100.41655554198623</v>
      </c>
      <c r="Q340" s="77">
        <v>0</v>
      </c>
      <c r="R340" s="77">
        <v>182.14502455156801</v>
      </c>
      <c r="S340" s="78">
        <v>0</v>
      </c>
      <c r="T340" s="78">
        <v>1.4E-3</v>
      </c>
      <c r="U340" s="78">
        <v>5.9999999999999995E-4</v>
      </c>
    </row>
    <row r="341" spans="2:21">
      <c r="B341" t="s">
        <v>1183</v>
      </c>
      <c r="C341" t="s">
        <v>1184</v>
      </c>
      <c r="D341" t="s">
        <v>123</v>
      </c>
      <c r="E341" t="s">
        <v>926</v>
      </c>
      <c r="F341" t="s">
        <v>1185</v>
      </c>
      <c r="G341" t="s">
        <v>973</v>
      </c>
      <c r="H341" t="s">
        <v>1146</v>
      </c>
      <c r="I341" t="s">
        <v>959</v>
      </c>
      <c r="J341"/>
      <c r="K341" s="77">
        <v>4.2300000000000004</v>
      </c>
      <c r="L341" t="s">
        <v>106</v>
      </c>
      <c r="M341" s="78">
        <v>7.6300000000000007E-2</v>
      </c>
      <c r="N341" s="78">
        <v>9.6000000000000002E-2</v>
      </c>
      <c r="O341" s="77">
        <v>58956.480000000003</v>
      </c>
      <c r="P341" s="77">
        <v>94.191750067846741</v>
      </c>
      <c r="Q341" s="77">
        <v>0</v>
      </c>
      <c r="R341" s="77">
        <v>205.024661952157</v>
      </c>
      <c r="S341" s="78">
        <v>1E-4</v>
      </c>
      <c r="T341" s="78">
        <v>1.6000000000000001E-3</v>
      </c>
      <c r="U341" s="78">
        <v>6.9999999999999999E-4</v>
      </c>
    </row>
    <row r="342" spans="2:21">
      <c r="B342" t="s">
        <v>1186</v>
      </c>
      <c r="C342" t="s">
        <v>1187</v>
      </c>
      <c r="D342" t="s">
        <v>123</v>
      </c>
      <c r="E342" t="s">
        <v>926</v>
      </c>
      <c r="F342" t="s">
        <v>1188</v>
      </c>
      <c r="G342" t="s">
        <v>1121</v>
      </c>
      <c r="H342" t="s">
        <v>1135</v>
      </c>
      <c r="I342" t="s">
        <v>212</v>
      </c>
      <c r="J342"/>
      <c r="K342" s="77">
        <v>6.47</v>
      </c>
      <c r="L342" t="s">
        <v>106</v>
      </c>
      <c r="M342" s="78">
        <v>4.1300000000000003E-2</v>
      </c>
      <c r="N342" s="78">
        <v>7.7700000000000005E-2</v>
      </c>
      <c r="O342" s="77">
        <v>20634.77</v>
      </c>
      <c r="P342" s="77">
        <v>78.776458244991346</v>
      </c>
      <c r="Q342" s="77">
        <v>0</v>
      </c>
      <c r="R342" s="77">
        <v>60.014718872316003</v>
      </c>
      <c r="S342" s="78">
        <v>0</v>
      </c>
      <c r="T342" s="78">
        <v>5.0000000000000001E-4</v>
      </c>
      <c r="U342" s="78">
        <v>2.0000000000000001E-4</v>
      </c>
    </row>
    <row r="343" spans="2:21">
      <c r="B343" t="s">
        <v>1189</v>
      </c>
      <c r="C343" t="s">
        <v>1190</v>
      </c>
      <c r="D343" t="s">
        <v>123</v>
      </c>
      <c r="E343" t="s">
        <v>926</v>
      </c>
      <c r="F343" t="s">
        <v>1188</v>
      </c>
      <c r="G343" t="s">
        <v>1121</v>
      </c>
      <c r="H343" t="s">
        <v>1135</v>
      </c>
      <c r="I343" t="s">
        <v>212</v>
      </c>
      <c r="J343"/>
      <c r="K343" s="77">
        <v>0.96</v>
      </c>
      <c r="L343" t="s">
        <v>106</v>
      </c>
      <c r="M343" s="78">
        <v>6.25E-2</v>
      </c>
      <c r="N343" s="78">
        <v>7.2099999999999997E-2</v>
      </c>
      <c r="O343" s="77">
        <v>52459.48</v>
      </c>
      <c r="P343" s="77">
        <v>103.14005549730943</v>
      </c>
      <c r="Q343" s="77">
        <v>0</v>
      </c>
      <c r="R343" s="77">
        <v>199.76207221243499</v>
      </c>
      <c r="S343" s="78">
        <v>1E-4</v>
      </c>
      <c r="T343" s="78">
        <v>1.6000000000000001E-3</v>
      </c>
      <c r="U343" s="78">
        <v>6.9999999999999999E-4</v>
      </c>
    </row>
    <row r="344" spans="2:21">
      <c r="B344" t="s">
        <v>1191</v>
      </c>
      <c r="C344" t="s">
        <v>1192</v>
      </c>
      <c r="D344" t="s">
        <v>123</v>
      </c>
      <c r="E344" t="s">
        <v>926</v>
      </c>
      <c r="F344" t="s">
        <v>1188</v>
      </c>
      <c r="G344" t="s">
        <v>1121</v>
      </c>
      <c r="H344" t="s">
        <v>1135</v>
      </c>
      <c r="I344" t="s">
        <v>212</v>
      </c>
      <c r="J344"/>
      <c r="K344" s="77">
        <v>5.05</v>
      </c>
      <c r="L344" t="s">
        <v>110</v>
      </c>
      <c r="M344" s="78">
        <v>6.5000000000000002E-2</v>
      </c>
      <c r="N344" s="78">
        <v>6.4000000000000001E-2</v>
      </c>
      <c r="O344" s="77">
        <v>23582.59</v>
      </c>
      <c r="P344" s="77">
        <v>100.74324666247438</v>
      </c>
      <c r="Q344" s="77">
        <v>0</v>
      </c>
      <c r="R344" s="77">
        <v>95.824980003957606</v>
      </c>
      <c r="S344" s="78">
        <v>0</v>
      </c>
      <c r="T344" s="78">
        <v>6.9999999999999999E-4</v>
      </c>
      <c r="U344" s="78">
        <v>2.9999999999999997E-4</v>
      </c>
    </row>
    <row r="345" spans="2:21">
      <c r="B345" t="s">
        <v>1193</v>
      </c>
      <c r="C345" t="s">
        <v>1194</v>
      </c>
      <c r="D345" t="s">
        <v>123</v>
      </c>
      <c r="E345" t="s">
        <v>926</v>
      </c>
      <c r="F345" t="s">
        <v>1195</v>
      </c>
      <c r="G345" t="s">
        <v>1007</v>
      </c>
      <c r="H345" t="s">
        <v>1135</v>
      </c>
      <c r="I345" t="s">
        <v>212</v>
      </c>
      <c r="J345"/>
      <c r="K345" s="77">
        <v>2.85</v>
      </c>
      <c r="L345" t="s">
        <v>110</v>
      </c>
      <c r="M345" s="78">
        <v>5.7500000000000002E-2</v>
      </c>
      <c r="N345" s="78">
        <v>5.6099999999999997E-2</v>
      </c>
      <c r="O345" s="77">
        <v>59153</v>
      </c>
      <c r="P345" s="77">
        <v>102.362753385289</v>
      </c>
      <c r="Q345" s="77">
        <v>0</v>
      </c>
      <c r="R345" s="77">
        <v>244.224949399634</v>
      </c>
      <c r="S345" s="78">
        <v>1E-4</v>
      </c>
      <c r="T345" s="78">
        <v>1.9E-3</v>
      </c>
      <c r="U345" s="78">
        <v>8.0000000000000004E-4</v>
      </c>
    </row>
    <row r="346" spans="2:21">
      <c r="B346" t="s">
        <v>1196</v>
      </c>
      <c r="C346" t="s">
        <v>1197</v>
      </c>
      <c r="D346" t="s">
        <v>123</v>
      </c>
      <c r="E346" t="s">
        <v>926</v>
      </c>
      <c r="F346" t="s">
        <v>1198</v>
      </c>
      <c r="G346" t="s">
        <v>1007</v>
      </c>
      <c r="H346" t="s">
        <v>1199</v>
      </c>
      <c r="I346" t="s">
        <v>959</v>
      </c>
      <c r="J346"/>
      <c r="K346" s="77">
        <v>6.44</v>
      </c>
      <c r="L346" t="s">
        <v>106</v>
      </c>
      <c r="M346" s="78">
        <v>3.7499999999999999E-2</v>
      </c>
      <c r="N346" s="78">
        <v>6.3500000000000001E-2</v>
      </c>
      <c r="O346" s="77">
        <v>62886.91</v>
      </c>
      <c r="P346" s="77">
        <v>85.580083255482123</v>
      </c>
      <c r="Q346" s="77">
        <v>0</v>
      </c>
      <c r="R346" s="77">
        <v>198.69852939928199</v>
      </c>
      <c r="S346" s="78">
        <v>1E-4</v>
      </c>
      <c r="T346" s="78">
        <v>1.6000000000000001E-3</v>
      </c>
      <c r="U346" s="78">
        <v>6.9999999999999999E-4</v>
      </c>
    </row>
    <row r="347" spans="2:21">
      <c r="B347" t="s">
        <v>1200</v>
      </c>
      <c r="C347" t="s">
        <v>1201</v>
      </c>
      <c r="D347" t="s">
        <v>123</v>
      </c>
      <c r="E347" t="s">
        <v>926</v>
      </c>
      <c r="F347" t="s">
        <v>1202</v>
      </c>
      <c r="G347" t="s">
        <v>1007</v>
      </c>
      <c r="H347" t="s">
        <v>1199</v>
      </c>
      <c r="I347" t="s">
        <v>959</v>
      </c>
      <c r="J347"/>
      <c r="K347" s="77">
        <v>5.04</v>
      </c>
      <c r="L347" t="s">
        <v>106</v>
      </c>
      <c r="M347" s="78">
        <v>5.8799999999999998E-2</v>
      </c>
      <c r="N347" s="78">
        <v>6.4399999999999999E-2</v>
      </c>
      <c r="O347" s="77">
        <v>5895.65</v>
      </c>
      <c r="P347" s="77">
        <v>97.078943678814042</v>
      </c>
      <c r="Q347" s="77">
        <v>0</v>
      </c>
      <c r="R347" s="77">
        <v>21.130921071155999</v>
      </c>
      <c r="S347" s="78">
        <v>0</v>
      </c>
      <c r="T347" s="78">
        <v>2.0000000000000001E-4</v>
      </c>
      <c r="U347" s="78">
        <v>1E-4</v>
      </c>
    </row>
    <row r="348" spans="2:21">
      <c r="B348" t="s">
        <v>1203</v>
      </c>
      <c r="C348" t="s">
        <v>1204</v>
      </c>
      <c r="D348" t="s">
        <v>123</v>
      </c>
      <c r="E348" t="s">
        <v>926</v>
      </c>
      <c r="F348" t="s">
        <v>1205</v>
      </c>
      <c r="G348" t="s">
        <v>1142</v>
      </c>
      <c r="H348" t="s">
        <v>1206</v>
      </c>
      <c r="I348" t="s">
        <v>212</v>
      </c>
      <c r="J348"/>
      <c r="K348" s="77">
        <v>6.53</v>
      </c>
      <c r="L348" t="s">
        <v>106</v>
      </c>
      <c r="M348" s="78">
        <v>0.04</v>
      </c>
      <c r="N348" s="78">
        <v>6.1699999999999998E-2</v>
      </c>
      <c r="O348" s="77">
        <v>75169.509999999995</v>
      </c>
      <c r="P348" s="77">
        <v>87.42855549051751</v>
      </c>
      <c r="Q348" s="77">
        <v>0</v>
      </c>
      <c r="R348" s="77">
        <v>242.63682508641199</v>
      </c>
      <c r="S348" s="78">
        <v>2.0000000000000001E-4</v>
      </c>
      <c r="T348" s="78">
        <v>1.9E-3</v>
      </c>
      <c r="U348" s="78">
        <v>8.0000000000000004E-4</v>
      </c>
    </row>
    <row r="349" spans="2:21">
      <c r="B349" t="s">
        <v>1207</v>
      </c>
      <c r="C349" t="s">
        <v>1208</v>
      </c>
      <c r="D349" t="s">
        <v>123</v>
      </c>
      <c r="E349" t="s">
        <v>926</v>
      </c>
      <c r="F349" t="s">
        <v>1166</v>
      </c>
      <c r="G349" t="s">
        <v>1167</v>
      </c>
      <c r="H349" t="s">
        <v>1199</v>
      </c>
      <c r="I349" t="s">
        <v>959</v>
      </c>
      <c r="J349"/>
      <c r="K349" s="77">
        <v>6.93</v>
      </c>
      <c r="L349" t="s">
        <v>106</v>
      </c>
      <c r="M349" s="78">
        <v>6.0999999999999999E-2</v>
      </c>
      <c r="N349" s="78">
        <v>6.6100000000000006E-2</v>
      </c>
      <c r="O349" s="77">
        <v>9826.08</v>
      </c>
      <c r="P349" s="77">
        <v>98.365777709931123</v>
      </c>
      <c r="Q349" s="77">
        <v>0</v>
      </c>
      <c r="R349" s="77">
        <v>35.685026038396799</v>
      </c>
      <c r="S349" s="78">
        <v>0</v>
      </c>
      <c r="T349" s="78">
        <v>2.9999999999999997E-4</v>
      </c>
      <c r="U349" s="78">
        <v>1E-4</v>
      </c>
    </row>
    <row r="350" spans="2:21">
      <c r="B350" t="s">
        <v>1209</v>
      </c>
      <c r="C350" t="s">
        <v>1210</v>
      </c>
      <c r="D350" t="s">
        <v>123</v>
      </c>
      <c r="E350" t="s">
        <v>926</v>
      </c>
      <c r="F350" t="s">
        <v>1211</v>
      </c>
      <c r="G350" t="s">
        <v>1167</v>
      </c>
      <c r="H350" t="s">
        <v>1199</v>
      </c>
      <c r="I350" t="s">
        <v>959</v>
      </c>
      <c r="J350"/>
      <c r="K350" s="77">
        <v>3.69</v>
      </c>
      <c r="L350" t="s">
        <v>106</v>
      </c>
      <c r="M350" s="78">
        <v>7.3499999999999996E-2</v>
      </c>
      <c r="N350" s="78">
        <v>6.7799999999999999E-2</v>
      </c>
      <c r="O350" s="77">
        <v>31443.46</v>
      </c>
      <c r="P350" s="77">
        <v>102.82791681640634</v>
      </c>
      <c r="Q350" s="77">
        <v>0</v>
      </c>
      <c r="R350" s="77">
        <v>119.372161864956</v>
      </c>
      <c r="S350" s="78">
        <v>0</v>
      </c>
      <c r="T350" s="78">
        <v>8.9999999999999998E-4</v>
      </c>
      <c r="U350" s="78">
        <v>4.0000000000000002E-4</v>
      </c>
    </row>
    <row r="351" spans="2:21">
      <c r="B351" t="s">
        <v>1212</v>
      </c>
      <c r="C351" t="s">
        <v>1213</v>
      </c>
      <c r="D351" t="s">
        <v>123</v>
      </c>
      <c r="E351" t="s">
        <v>926</v>
      </c>
      <c r="F351" t="s">
        <v>1214</v>
      </c>
      <c r="G351" t="s">
        <v>1167</v>
      </c>
      <c r="H351" t="s">
        <v>1206</v>
      </c>
      <c r="I351" t="s">
        <v>212</v>
      </c>
      <c r="J351"/>
      <c r="K351" s="77">
        <v>5.72</v>
      </c>
      <c r="L351" t="s">
        <v>106</v>
      </c>
      <c r="M351" s="78">
        <v>3.7499999999999999E-2</v>
      </c>
      <c r="N351" s="78">
        <v>6.25E-2</v>
      </c>
      <c r="O351" s="77">
        <v>47165.18</v>
      </c>
      <c r="P351" s="77">
        <v>87.515666755008439</v>
      </c>
      <c r="Q351" s="77">
        <v>0</v>
      </c>
      <c r="R351" s="77">
        <v>152.39439511281401</v>
      </c>
      <c r="S351" s="78">
        <v>1E-4</v>
      </c>
      <c r="T351" s="78">
        <v>1.1999999999999999E-3</v>
      </c>
      <c r="U351" s="78">
        <v>5.0000000000000001E-4</v>
      </c>
    </row>
    <row r="352" spans="2:21">
      <c r="B352" t="s">
        <v>1215</v>
      </c>
      <c r="C352" t="s">
        <v>1216</v>
      </c>
      <c r="D352" t="s">
        <v>123</v>
      </c>
      <c r="E352" t="s">
        <v>926</v>
      </c>
      <c r="F352" t="s">
        <v>1217</v>
      </c>
      <c r="G352" t="s">
        <v>944</v>
      </c>
      <c r="H352" t="s">
        <v>1199</v>
      </c>
      <c r="I352" t="s">
        <v>959</v>
      </c>
      <c r="J352"/>
      <c r="K352" s="77">
        <v>4.4000000000000004</v>
      </c>
      <c r="L352" t="s">
        <v>106</v>
      </c>
      <c r="M352" s="78">
        <v>5.1299999999999998E-2</v>
      </c>
      <c r="N352" s="78">
        <v>6.59E-2</v>
      </c>
      <c r="O352" s="77">
        <v>70093.36</v>
      </c>
      <c r="P352" s="77">
        <v>93.768305611829788</v>
      </c>
      <c r="Q352" s="77">
        <v>0</v>
      </c>
      <c r="R352" s="77">
        <v>242.65801441993301</v>
      </c>
      <c r="S352" s="78">
        <v>1E-4</v>
      </c>
      <c r="T352" s="78">
        <v>1.9E-3</v>
      </c>
      <c r="U352" s="78">
        <v>8.0000000000000004E-4</v>
      </c>
    </row>
    <row r="353" spans="2:21">
      <c r="B353" t="s">
        <v>1218</v>
      </c>
      <c r="C353" t="s">
        <v>1219</v>
      </c>
      <c r="D353" t="s">
        <v>123</v>
      </c>
      <c r="E353" t="s">
        <v>926</v>
      </c>
      <c r="F353" t="s">
        <v>1220</v>
      </c>
      <c r="G353" t="s">
        <v>1063</v>
      </c>
      <c r="H353" t="s">
        <v>1199</v>
      </c>
      <c r="I353" t="s">
        <v>959</v>
      </c>
      <c r="J353"/>
      <c r="K353" s="77">
        <v>6.65</v>
      </c>
      <c r="L353" t="s">
        <v>106</v>
      </c>
      <c r="M353" s="78">
        <v>0.04</v>
      </c>
      <c r="N353" s="78">
        <v>6.1400000000000003E-2</v>
      </c>
      <c r="O353" s="77">
        <v>61904.3</v>
      </c>
      <c r="P353" s="77">
        <v>87.037444408546747</v>
      </c>
      <c r="Q353" s="77">
        <v>0</v>
      </c>
      <c r="R353" s="77">
        <v>198.92466722070799</v>
      </c>
      <c r="S353" s="78">
        <v>1E-4</v>
      </c>
      <c r="T353" s="78">
        <v>1.6000000000000001E-3</v>
      </c>
      <c r="U353" s="78">
        <v>6.9999999999999999E-4</v>
      </c>
    </row>
    <row r="354" spans="2:21">
      <c r="B354" t="s">
        <v>1221</v>
      </c>
      <c r="C354" t="s">
        <v>1222</v>
      </c>
      <c r="D354" t="s">
        <v>123</v>
      </c>
      <c r="E354" t="s">
        <v>926</v>
      </c>
      <c r="F354" t="s">
        <v>1223</v>
      </c>
      <c r="G354" t="s">
        <v>973</v>
      </c>
      <c r="H354" t="s">
        <v>1206</v>
      </c>
      <c r="I354" t="s">
        <v>212</v>
      </c>
      <c r="J354"/>
      <c r="K354" s="77">
        <v>4.72</v>
      </c>
      <c r="L354" t="s">
        <v>110</v>
      </c>
      <c r="M354" s="78">
        <v>7.8799999999999995E-2</v>
      </c>
      <c r="N354" s="78">
        <v>8.8099999999999998E-2</v>
      </c>
      <c r="O354" s="77">
        <v>58563.44</v>
      </c>
      <c r="P354" s="77">
        <v>98.819875081108592</v>
      </c>
      <c r="Q354" s="77">
        <v>0</v>
      </c>
      <c r="R354" s="77">
        <v>233.42220843439</v>
      </c>
      <c r="S354" s="78">
        <v>1E-4</v>
      </c>
      <c r="T354" s="78">
        <v>1.8E-3</v>
      </c>
      <c r="U354" s="78">
        <v>8.0000000000000004E-4</v>
      </c>
    </row>
    <row r="355" spans="2:21">
      <c r="B355" t="s">
        <v>1224</v>
      </c>
      <c r="C355" t="s">
        <v>1225</v>
      </c>
      <c r="D355" t="s">
        <v>123</v>
      </c>
      <c r="E355" t="s">
        <v>926</v>
      </c>
      <c r="F355" t="s">
        <v>1226</v>
      </c>
      <c r="G355" t="s">
        <v>1121</v>
      </c>
      <c r="H355" t="s">
        <v>1206</v>
      </c>
      <c r="I355" t="s">
        <v>212</v>
      </c>
      <c r="J355"/>
      <c r="K355" s="77">
        <v>5.72</v>
      </c>
      <c r="L355" t="s">
        <v>110</v>
      </c>
      <c r="M355" s="78">
        <v>6.1400000000000003E-2</v>
      </c>
      <c r="N355" s="78">
        <v>6.6299999999999998E-2</v>
      </c>
      <c r="O355" s="77">
        <v>19652.16</v>
      </c>
      <c r="P355" s="77">
        <v>98.780808297917375</v>
      </c>
      <c r="Q355" s="77">
        <v>0</v>
      </c>
      <c r="R355" s="77">
        <v>78.298629571366405</v>
      </c>
      <c r="S355" s="78">
        <v>0</v>
      </c>
      <c r="T355" s="78">
        <v>5.9999999999999995E-4</v>
      </c>
      <c r="U355" s="78">
        <v>2.9999999999999997E-4</v>
      </c>
    </row>
    <row r="356" spans="2:21">
      <c r="B356" t="s">
        <v>1227</v>
      </c>
      <c r="C356" t="s">
        <v>1228</v>
      </c>
      <c r="D356" t="s">
        <v>123</v>
      </c>
      <c r="E356" t="s">
        <v>926</v>
      </c>
      <c r="F356" t="s">
        <v>1229</v>
      </c>
      <c r="G356" t="s">
        <v>1121</v>
      </c>
      <c r="H356" t="s">
        <v>1206</v>
      </c>
      <c r="I356" t="s">
        <v>212</v>
      </c>
      <c r="J356"/>
      <c r="K356" s="77">
        <v>4.3099999999999996</v>
      </c>
      <c r="L356" t="s">
        <v>110</v>
      </c>
      <c r="M356" s="78">
        <v>7.1300000000000002E-2</v>
      </c>
      <c r="N356" s="78">
        <v>6.59E-2</v>
      </c>
      <c r="O356" s="77">
        <v>58956.480000000003</v>
      </c>
      <c r="P356" s="77">
        <v>106.00547946553118</v>
      </c>
      <c r="Q356" s="77">
        <v>0</v>
      </c>
      <c r="R356" s="77">
        <v>252.07580031661999</v>
      </c>
      <c r="S356" s="78">
        <v>1E-4</v>
      </c>
      <c r="T356" s="78">
        <v>2E-3</v>
      </c>
      <c r="U356" s="78">
        <v>8.0000000000000004E-4</v>
      </c>
    </row>
    <row r="357" spans="2:21">
      <c r="B357" t="s">
        <v>1230</v>
      </c>
      <c r="C357" t="s">
        <v>1231</v>
      </c>
      <c r="D357" t="s">
        <v>123</v>
      </c>
      <c r="E357" t="s">
        <v>926</v>
      </c>
      <c r="F357" t="s">
        <v>1232</v>
      </c>
      <c r="G357" t="s">
        <v>985</v>
      </c>
      <c r="H357" t="s">
        <v>1206</v>
      </c>
      <c r="I357" t="s">
        <v>212</v>
      </c>
      <c r="J357"/>
      <c r="K357" s="77">
        <v>2.62</v>
      </c>
      <c r="L357" t="s">
        <v>106</v>
      </c>
      <c r="M357" s="78">
        <v>4.3799999999999999E-2</v>
      </c>
      <c r="N357" s="78">
        <v>6.4100000000000004E-2</v>
      </c>
      <c r="O357" s="77">
        <v>29478.240000000002</v>
      </c>
      <c r="P357" s="77">
        <v>95.499305725172192</v>
      </c>
      <c r="Q357" s="77">
        <v>0</v>
      </c>
      <c r="R357" s="77">
        <v>103.93539168168</v>
      </c>
      <c r="S357" s="78">
        <v>0</v>
      </c>
      <c r="T357" s="78">
        <v>8.0000000000000004E-4</v>
      </c>
      <c r="U357" s="78">
        <v>2.9999999999999997E-4</v>
      </c>
    </row>
    <row r="358" spans="2:21">
      <c r="B358" t="s">
        <v>1233</v>
      </c>
      <c r="C358" t="s">
        <v>1234</v>
      </c>
      <c r="D358" t="s">
        <v>123</v>
      </c>
      <c r="E358" t="s">
        <v>926</v>
      </c>
      <c r="F358" t="s">
        <v>1235</v>
      </c>
      <c r="G358" t="s">
        <v>1050</v>
      </c>
      <c r="H358" t="s">
        <v>945</v>
      </c>
      <c r="I358" t="s">
        <v>212</v>
      </c>
      <c r="J358"/>
      <c r="K358" s="77">
        <v>4.3600000000000003</v>
      </c>
      <c r="L358" t="s">
        <v>106</v>
      </c>
      <c r="M358" s="78">
        <v>4.6300000000000001E-2</v>
      </c>
      <c r="N358" s="78">
        <v>6.8400000000000002E-2</v>
      </c>
      <c r="O358" s="77">
        <v>49136.3</v>
      </c>
      <c r="P358" s="77">
        <v>90.747277808870422</v>
      </c>
      <c r="Q358" s="77">
        <v>0</v>
      </c>
      <c r="R358" s="77">
        <v>164.62574342687199</v>
      </c>
      <c r="S358" s="78">
        <v>1E-4</v>
      </c>
      <c r="T358" s="78">
        <v>1.2999999999999999E-3</v>
      </c>
      <c r="U358" s="78">
        <v>5.0000000000000001E-4</v>
      </c>
    </row>
    <row r="359" spans="2:21">
      <c r="B359" t="s">
        <v>1236</v>
      </c>
      <c r="C359" t="s">
        <v>1237</v>
      </c>
      <c r="D359" t="s">
        <v>123</v>
      </c>
      <c r="E359" t="s">
        <v>926</v>
      </c>
      <c r="F359" t="s">
        <v>1238</v>
      </c>
      <c r="G359" t="s">
        <v>973</v>
      </c>
      <c r="H359" t="s">
        <v>945</v>
      </c>
      <c r="I359" t="s">
        <v>212</v>
      </c>
      <c r="J359"/>
      <c r="K359" s="77">
        <v>3.84</v>
      </c>
      <c r="L359" t="s">
        <v>113</v>
      </c>
      <c r="M359" s="78">
        <v>8.8800000000000004E-2</v>
      </c>
      <c r="N359" s="78">
        <v>0.11070000000000001</v>
      </c>
      <c r="O359" s="77">
        <v>39893.879999999997</v>
      </c>
      <c r="P359" s="77">
        <v>91.82841086001136</v>
      </c>
      <c r="Q359" s="77">
        <v>0</v>
      </c>
      <c r="R359" s="77">
        <v>171.142665537906</v>
      </c>
      <c r="S359" s="78">
        <v>0</v>
      </c>
      <c r="T359" s="78">
        <v>1.2999999999999999E-3</v>
      </c>
      <c r="U359" s="78">
        <v>5.9999999999999995E-4</v>
      </c>
    </row>
    <row r="360" spans="2:21">
      <c r="B360" t="s">
        <v>1239</v>
      </c>
      <c r="C360" t="s">
        <v>1240</v>
      </c>
      <c r="D360" t="s">
        <v>123</v>
      </c>
      <c r="E360" t="s">
        <v>926</v>
      </c>
      <c r="F360" t="s">
        <v>1241</v>
      </c>
      <c r="G360" t="s">
        <v>1050</v>
      </c>
      <c r="H360" t="s">
        <v>1242</v>
      </c>
      <c r="I360" t="s">
        <v>959</v>
      </c>
      <c r="J360"/>
      <c r="K360" s="77">
        <v>3.93</v>
      </c>
      <c r="L360" t="s">
        <v>106</v>
      </c>
      <c r="M360" s="78">
        <v>6.3799999999999996E-2</v>
      </c>
      <c r="N360" s="78">
        <v>6.3700000000000007E-2</v>
      </c>
      <c r="O360" s="77">
        <v>55026.05</v>
      </c>
      <c r="P360" s="77">
        <v>102.54279160324974</v>
      </c>
      <c r="Q360" s="77">
        <v>0</v>
      </c>
      <c r="R360" s="77">
        <v>208.32201480006799</v>
      </c>
      <c r="S360" s="78">
        <v>1E-4</v>
      </c>
      <c r="T360" s="78">
        <v>1.6000000000000001E-3</v>
      </c>
      <c r="U360" s="78">
        <v>6.9999999999999999E-4</v>
      </c>
    </row>
    <row r="361" spans="2:21">
      <c r="B361" t="s">
        <v>1243</v>
      </c>
      <c r="C361" t="s">
        <v>1244</v>
      </c>
      <c r="D361" t="s">
        <v>123</v>
      </c>
      <c r="E361" t="s">
        <v>926</v>
      </c>
      <c r="F361" t="s">
        <v>1245</v>
      </c>
      <c r="G361" t="s">
        <v>973</v>
      </c>
      <c r="H361" t="s">
        <v>945</v>
      </c>
      <c r="I361" t="s">
        <v>212</v>
      </c>
      <c r="J361"/>
      <c r="K361" s="77">
        <v>3.91</v>
      </c>
      <c r="L361" t="s">
        <v>113</v>
      </c>
      <c r="M361" s="78">
        <v>8.5000000000000006E-2</v>
      </c>
      <c r="N361" s="78">
        <v>0.1016</v>
      </c>
      <c r="O361" s="77">
        <v>19652.16</v>
      </c>
      <c r="P361" s="77">
        <v>93.318575541823463</v>
      </c>
      <c r="Q361" s="77">
        <v>0</v>
      </c>
      <c r="R361" s="77">
        <v>85.6748471670019</v>
      </c>
      <c r="S361" s="78">
        <v>0</v>
      </c>
      <c r="T361" s="78">
        <v>6.9999999999999999E-4</v>
      </c>
      <c r="U361" s="78">
        <v>2.9999999999999997E-4</v>
      </c>
    </row>
    <row r="362" spans="2:21">
      <c r="B362" t="s">
        <v>1246</v>
      </c>
      <c r="C362" t="s">
        <v>1247</v>
      </c>
      <c r="D362" t="s">
        <v>123</v>
      </c>
      <c r="E362" t="s">
        <v>926</v>
      </c>
      <c r="F362" t="s">
        <v>1245</v>
      </c>
      <c r="G362" t="s">
        <v>973</v>
      </c>
      <c r="H362" t="s">
        <v>945</v>
      </c>
      <c r="I362" t="s">
        <v>212</v>
      </c>
      <c r="J362"/>
      <c r="K362" s="77">
        <v>4.2300000000000004</v>
      </c>
      <c r="L362" t="s">
        <v>113</v>
      </c>
      <c r="M362" s="78">
        <v>8.5000000000000006E-2</v>
      </c>
      <c r="N362" s="78">
        <v>0.1032</v>
      </c>
      <c r="O362" s="77">
        <v>19652.16</v>
      </c>
      <c r="P362" s="77">
        <v>92.181575541823392</v>
      </c>
      <c r="Q362" s="77">
        <v>0</v>
      </c>
      <c r="R362" s="77">
        <v>84.630978883937203</v>
      </c>
      <c r="S362" s="78">
        <v>0</v>
      </c>
      <c r="T362" s="78">
        <v>6.9999999999999999E-4</v>
      </c>
      <c r="U362" s="78">
        <v>2.9999999999999997E-4</v>
      </c>
    </row>
    <row r="363" spans="2:21">
      <c r="B363" t="s">
        <v>1248</v>
      </c>
      <c r="C363" t="s">
        <v>1249</v>
      </c>
      <c r="D363" t="s">
        <v>123</v>
      </c>
      <c r="E363" t="s">
        <v>926</v>
      </c>
      <c r="F363" t="s">
        <v>1250</v>
      </c>
      <c r="G363" t="s">
        <v>1131</v>
      </c>
      <c r="H363" t="s">
        <v>1242</v>
      </c>
      <c r="I363" t="s">
        <v>959</v>
      </c>
      <c r="J363"/>
      <c r="K363" s="77">
        <v>6</v>
      </c>
      <c r="L363" t="s">
        <v>106</v>
      </c>
      <c r="M363" s="78">
        <v>4.1300000000000003E-2</v>
      </c>
      <c r="N363" s="78">
        <v>6.7400000000000002E-2</v>
      </c>
      <c r="O363" s="77">
        <v>62938.01</v>
      </c>
      <c r="P363" s="77">
        <v>86.52983340814248</v>
      </c>
      <c r="Q363" s="77">
        <v>0</v>
      </c>
      <c r="R363" s="77">
        <v>201.06689301095301</v>
      </c>
      <c r="S363" s="78">
        <v>1E-4</v>
      </c>
      <c r="T363" s="78">
        <v>1.6000000000000001E-3</v>
      </c>
      <c r="U363" s="78">
        <v>6.9999999999999999E-4</v>
      </c>
    </row>
    <row r="364" spans="2:21">
      <c r="B364" t="s">
        <v>1251</v>
      </c>
      <c r="C364" t="s">
        <v>1252</v>
      </c>
      <c r="D364" t="s">
        <v>123</v>
      </c>
      <c r="E364" t="s">
        <v>926</v>
      </c>
      <c r="F364" t="s">
        <v>1253</v>
      </c>
      <c r="G364" t="s">
        <v>1001</v>
      </c>
      <c r="H364" t="s">
        <v>1254</v>
      </c>
      <c r="I364" t="s">
        <v>959</v>
      </c>
      <c r="J364"/>
      <c r="K364" s="77">
        <v>3.86</v>
      </c>
      <c r="L364" t="s">
        <v>110</v>
      </c>
      <c r="M364" s="78">
        <v>2.63E-2</v>
      </c>
      <c r="N364" s="78">
        <v>0.111</v>
      </c>
      <c r="O364" s="77">
        <v>35472.15</v>
      </c>
      <c r="P364" s="77">
        <v>74.159958773290882</v>
      </c>
      <c r="Q364" s="77">
        <v>0</v>
      </c>
      <c r="R364" s="77">
        <v>106.103152066654</v>
      </c>
      <c r="S364" s="78">
        <v>1E-4</v>
      </c>
      <c r="T364" s="78">
        <v>8.0000000000000004E-4</v>
      </c>
      <c r="U364" s="78">
        <v>4.0000000000000002E-4</v>
      </c>
    </row>
    <row r="365" spans="2:21">
      <c r="B365" t="s">
        <v>1255</v>
      </c>
      <c r="C365" t="s">
        <v>1256</v>
      </c>
      <c r="D365" t="s">
        <v>123</v>
      </c>
      <c r="E365" t="s">
        <v>926</v>
      </c>
      <c r="F365" t="s">
        <v>1257</v>
      </c>
      <c r="G365" t="s">
        <v>1131</v>
      </c>
      <c r="H365" t="s">
        <v>1254</v>
      </c>
      <c r="I365" t="s">
        <v>959</v>
      </c>
      <c r="J365"/>
      <c r="K365" s="77">
        <v>5.59</v>
      </c>
      <c r="L365" t="s">
        <v>106</v>
      </c>
      <c r="M365" s="78">
        <v>4.7500000000000001E-2</v>
      </c>
      <c r="N365" s="78">
        <v>7.6399999999999996E-2</v>
      </c>
      <c r="O365" s="77">
        <v>23582.59</v>
      </c>
      <c r="P365" s="77">
        <v>86.255643992453756</v>
      </c>
      <c r="Q365" s="77">
        <v>0</v>
      </c>
      <c r="R365" s="77">
        <v>75.100134517023207</v>
      </c>
      <c r="S365" s="78">
        <v>0</v>
      </c>
      <c r="T365" s="78">
        <v>5.9999999999999995E-4</v>
      </c>
      <c r="U365" s="78">
        <v>2.9999999999999997E-4</v>
      </c>
    </row>
    <row r="366" spans="2:21">
      <c r="B366" t="s">
        <v>1258</v>
      </c>
      <c r="C366" t="s">
        <v>1259</v>
      </c>
      <c r="D366" t="s">
        <v>123</v>
      </c>
      <c r="E366" t="s">
        <v>926</v>
      </c>
      <c r="F366" t="s">
        <v>1257</v>
      </c>
      <c r="G366" t="s">
        <v>1131</v>
      </c>
      <c r="H366" t="s">
        <v>1254</v>
      </c>
      <c r="I366" t="s">
        <v>959</v>
      </c>
      <c r="J366"/>
      <c r="K366" s="77">
        <v>5.79</v>
      </c>
      <c r="L366" t="s">
        <v>106</v>
      </c>
      <c r="M366" s="78">
        <v>7.3800000000000004E-2</v>
      </c>
      <c r="N366" s="78">
        <v>7.8600000000000003E-2</v>
      </c>
      <c r="O366" s="77">
        <v>39304.32</v>
      </c>
      <c r="P366" s="77">
        <v>99.677111043264176</v>
      </c>
      <c r="Q366" s="77">
        <v>0</v>
      </c>
      <c r="R366" s="77">
        <v>144.64300027191001</v>
      </c>
      <c r="S366" s="78">
        <v>0</v>
      </c>
      <c r="T366" s="78">
        <v>1.1000000000000001E-3</v>
      </c>
      <c r="U366" s="78">
        <v>5.0000000000000001E-4</v>
      </c>
    </row>
    <row r="367" spans="2:21">
      <c r="B367" t="s">
        <v>1260</v>
      </c>
      <c r="C367" t="s">
        <v>1261</v>
      </c>
      <c r="D367" t="s">
        <v>123</v>
      </c>
      <c r="E367" t="s">
        <v>926</v>
      </c>
      <c r="F367" t="s">
        <v>1262</v>
      </c>
      <c r="G367" t="s">
        <v>1059</v>
      </c>
      <c r="H367" t="s">
        <v>1263</v>
      </c>
      <c r="I367" t="s">
        <v>212</v>
      </c>
      <c r="J367"/>
      <c r="K367" s="77">
        <v>2.35</v>
      </c>
      <c r="L367" t="s">
        <v>113</v>
      </c>
      <c r="M367" s="78">
        <v>0.06</v>
      </c>
      <c r="N367" s="78">
        <v>9.9699999999999997E-2</v>
      </c>
      <c r="O367" s="77">
        <v>46575.62</v>
      </c>
      <c r="P367" s="77">
        <v>93.03100000000012</v>
      </c>
      <c r="Q367" s="77">
        <v>0</v>
      </c>
      <c r="R367" s="77">
        <v>202.423663347646</v>
      </c>
      <c r="S367" s="78">
        <v>0</v>
      </c>
      <c r="T367" s="78">
        <v>1.6000000000000001E-3</v>
      </c>
      <c r="U367" s="78">
        <v>6.9999999999999999E-4</v>
      </c>
    </row>
    <row r="368" spans="2:21">
      <c r="B368" t="s">
        <v>1264</v>
      </c>
      <c r="C368" t="s">
        <v>1265</v>
      </c>
      <c r="D368" t="s">
        <v>123</v>
      </c>
      <c r="E368" t="s">
        <v>926</v>
      </c>
      <c r="F368" t="s">
        <v>1266</v>
      </c>
      <c r="G368" t="s">
        <v>1059</v>
      </c>
      <c r="H368" t="s">
        <v>1263</v>
      </c>
      <c r="I368" t="s">
        <v>212</v>
      </c>
      <c r="J368"/>
      <c r="K368" s="77">
        <v>2.41</v>
      </c>
      <c r="L368" t="s">
        <v>110</v>
      </c>
      <c r="M368" s="78">
        <v>0.05</v>
      </c>
      <c r="N368" s="78">
        <v>7.4300000000000005E-2</v>
      </c>
      <c r="O368" s="77">
        <v>19652.16</v>
      </c>
      <c r="P368" s="77">
        <v>96.124383457085628</v>
      </c>
      <c r="Q368" s="77">
        <v>0</v>
      </c>
      <c r="R368" s="77">
        <v>76.1930138330424</v>
      </c>
      <c r="S368" s="78">
        <v>0</v>
      </c>
      <c r="T368" s="78">
        <v>5.9999999999999995E-4</v>
      </c>
      <c r="U368" s="78">
        <v>2.9999999999999997E-4</v>
      </c>
    </row>
    <row r="369" spans="2:21">
      <c r="B369" t="s">
        <v>1267</v>
      </c>
      <c r="C369" t="s">
        <v>1268</v>
      </c>
      <c r="D369" t="s">
        <v>123</v>
      </c>
      <c r="E369" t="s">
        <v>926</v>
      </c>
      <c r="F369" t="s">
        <v>1269</v>
      </c>
      <c r="G369" t="s">
        <v>1050</v>
      </c>
      <c r="H369" t="s">
        <v>1254</v>
      </c>
      <c r="I369" t="s">
        <v>959</v>
      </c>
      <c r="J369"/>
      <c r="K369" s="77">
        <v>6.32</v>
      </c>
      <c r="L369" t="s">
        <v>106</v>
      </c>
      <c r="M369" s="78">
        <v>5.1299999999999998E-2</v>
      </c>
      <c r="N369" s="78">
        <v>8.1699999999999995E-2</v>
      </c>
      <c r="O369" s="77">
        <v>58956.480000000003</v>
      </c>
      <c r="P369" s="77">
        <v>83.055930572517397</v>
      </c>
      <c r="Q369" s="77">
        <v>0</v>
      </c>
      <c r="R369" s="77">
        <v>180.785621633386</v>
      </c>
      <c r="S369" s="78">
        <v>0</v>
      </c>
      <c r="T369" s="78">
        <v>1.4E-3</v>
      </c>
      <c r="U369" s="78">
        <v>5.9999999999999995E-4</v>
      </c>
    </row>
    <row r="370" spans="2:21">
      <c r="B370" t="s">
        <v>1270</v>
      </c>
      <c r="C370" t="s">
        <v>1271</v>
      </c>
      <c r="D370" t="s">
        <v>123</v>
      </c>
      <c r="E370" t="s">
        <v>926</v>
      </c>
      <c r="F370" t="s">
        <v>1272</v>
      </c>
      <c r="G370" t="s">
        <v>1001</v>
      </c>
      <c r="H370" t="s">
        <v>1273</v>
      </c>
      <c r="I370" t="s">
        <v>959</v>
      </c>
      <c r="J370"/>
      <c r="K370" s="77">
        <v>2.92</v>
      </c>
      <c r="L370" t="s">
        <v>110</v>
      </c>
      <c r="M370" s="78">
        <v>3.6299999999999999E-2</v>
      </c>
      <c r="N370" s="78">
        <v>0.45069999999999999</v>
      </c>
      <c r="O370" s="77">
        <v>60921.7</v>
      </c>
      <c r="P370" s="77">
        <v>35.465767048522942</v>
      </c>
      <c r="Q370" s="77">
        <v>0</v>
      </c>
      <c r="R370" s="77">
        <v>87.1470448460136</v>
      </c>
      <c r="S370" s="78">
        <v>2.0000000000000001E-4</v>
      </c>
      <c r="T370" s="78">
        <v>6.9999999999999999E-4</v>
      </c>
      <c r="U370" s="78">
        <v>2.9999999999999997E-4</v>
      </c>
    </row>
    <row r="371" spans="2:21">
      <c r="B371" t="s">
        <v>226</v>
      </c>
      <c r="C371" s="16"/>
      <c r="D371" s="16"/>
      <c r="E371" s="16"/>
      <c r="F371" s="16"/>
    </row>
    <row r="372" spans="2:21">
      <c r="B372" t="s">
        <v>325</v>
      </c>
      <c r="C372" s="16"/>
      <c r="D372" s="16"/>
      <c r="E372" s="16"/>
      <c r="F372" s="16"/>
    </row>
    <row r="373" spans="2:21">
      <c r="B373" t="s">
        <v>326</v>
      </c>
      <c r="C373" s="16"/>
      <c r="D373" s="16"/>
      <c r="E373" s="16"/>
      <c r="F373" s="16"/>
    </row>
    <row r="374" spans="2:21">
      <c r="B374" t="s">
        <v>327</v>
      </c>
      <c r="C374" s="16"/>
      <c r="D374" s="16"/>
      <c r="E374" s="16"/>
      <c r="F374" s="16"/>
    </row>
    <row r="375" spans="2:21">
      <c r="B375" t="s">
        <v>328</v>
      </c>
      <c r="C375" s="16"/>
      <c r="D375" s="16"/>
      <c r="E375" s="16"/>
      <c r="F375" s="16"/>
    </row>
    <row r="376" spans="2:21">
      <c r="C376" s="16"/>
      <c r="D376" s="16"/>
      <c r="E376" s="16"/>
      <c r="F376" s="16"/>
    </row>
    <row r="377" spans="2:21">
      <c r="C377" s="16"/>
      <c r="D377" s="16"/>
      <c r="E377" s="16"/>
      <c r="F377" s="16"/>
    </row>
    <row r="378" spans="2:21">
      <c r="C378" s="16"/>
      <c r="D378" s="16"/>
      <c r="E378" s="16"/>
      <c r="F378" s="16"/>
    </row>
    <row r="379" spans="2:21">
      <c r="C379" s="16"/>
      <c r="D379" s="16"/>
      <c r="E379" s="16"/>
      <c r="F379" s="16"/>
    </row>
    <row r="380" spans="2:21">
      <c r="C380" s="16"/>
      <c r="D380" s="16"/>
      <c r="E380" s="16"/>
      <c r="F380" s="16"/>
    </row>
    <row r="381" spans="2:21">
      <c r="C381" s="16"/>
      <c r="D381" s="16"/>
      <c r="E381" s="16"/>
      <c r="F381" s="16"/>
    </row>
    <row r="382" spans="2:21">
      <c r="C382" s="16"/>
      <c r="D382" s="16"/>
      <c r="E382" s="16"/>
      <c r="F382" s="16"/>
    </row>
    <row r="383" spans="2:21">
      <c r="C383" s="16"/>
      <c r="D383" s="16"/>
      <c r="E383" s="16"/>
      <c r="F383" s="16"/>
    </row>
    <row r="384" spans="2:21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7BE3BC32-72F8-40DD-8219-C5824190F898}">
      <formula1>$BN$7:$BN$11</formula1>
    </dataValidation>
    <dataValidation type="list" allowBlank="1" showInputMessage="1" showErrorMessage="1" sqref="E12:E799" xr:uid="{384B4E50-6321-43E7-88A6-EBB65043B646}">
      <formula1>$BI$7:$BI$11</formula1>
    </dataValidation>
    <dataValidation type="list" allowBlank="1" showInputMessage="1" showErrorMessage="1" sqref="I12:I805" xr:uid="{A4465CFF-7426-4826-995A-7E8AF6B053A7}">
      <formula1>$BM$7:$BM$10</formula1>
    </dataValidation>
    <dataValidation allowBlank="1" showInputMessage="1" showErrorMessage="1" sqref="Q9 A1:XFD4" xr:uid="{D5E992FC-94EB-4690-8250-5B93B76D7E8C}"/>
    <dataValidation type="list" allowBlank="1" showInputMessage="1" showErrorMessage="1" sqref="G12:G805" xr:uid="{D82B22E2-1CA0-4416-8AD5-3162C8FD59DE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s="87">
        <v>45106</v>
      </c>
      <c r="E1" s="16"/>
      <c r="F1" s="16"/>
      <c r="G1" s="16"/>
    </row>
    <row r="2" spans="2:62">
      <c r="B2" s="2" t="s">
        <v>1</v>
      </c>
      <c r="C2" s="12" t="s">
        <v>2094</v>
      </c>
      <c r="E2" s="16"/>
      <c r="F2" s="16"/>
      <c r="G2" s="16"/>
    </row>
    <row r="3" spans="2:62">
      <c r="B3" s="2" t="s">
        <v>2</v>
      </c>
      <c r="C3" s="26" t="s">
        <v>2095</v>
      </c>
      <c r="E3" s="16"/>
      <c r="F3" s="16"/>
      <c r="G3" s="16"/>
    </row>
    <row r="4" spans="2:62">
      <c r="B4" s="2" t="s">
        <v>3</v>
      </c>
      <c r="C4" s="88" t="s">
        <v>197</v>
      </c>
      <c r="E4" s="16"/>
      <c r="F4" s="16"/>
      <c r="G4" s="16"/>
    </row>
    <row r="6" spans="2:62" ht="26.25" customHeight="1">
      <c r="B6" s="110" t="s">
        <v>68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2"/>
      <c r="BJ6" s="19"/>
    </row>
    <row r="7" spans="2:62" ht="26.25" customHeight="1">
      <c r="B7" s="110" t="s">
        <v>91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2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201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1274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210</v>
      </c>
      <c r="C14" t="s">
        <v>210</v>
      </c>
      <c r="E14" s="16"/>
      <c r="F14" s="16"/>
      <c r="G14" t="s">
        <v>210</v>
      </c>
      <c r="H14" t="s">
        <v>210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1275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210</v>
      </c>
      <c r="C16" t="s">
        <v>210</v>
      </c>
      <c r="E16" s="16"/>
      <c r="F16" s="16"/>
      <c r="G16" t="s">
        <v>210</v>
      </c>
      <c r="H16" t="s">
        <v>210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1276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210</v>
      </c>
      <c r="C18" t="s">
        <v>210</v>
      </c>
      <c r="E18" s="16"/>
      <c r="F18" s="16"/>
      <c r="G18" t="s">
        <v>210</v>
      </c>
      <c r="H18" t="s">
        <v>210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1277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210</v>
      </c>
      <c r="C20" t="s">
        <v>210</v>
      </c>
      <c r="E20" s="16"/>
      <c r="F20" s="16"/>
      <c r="G20" t="s">
        <v>210</v>
      </c>
      <c r="H20" t="s">
        <v>210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224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331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210</v>
      </c>
      <c r="C23" t="s">
        <v>210</v>
      </c>
      <c r="E23" s="16"/>
      <c r="F23" s="16"/>
      <c r="G23" t="s">
        <v>210</v>
      </c>
      <c r="H23" t="s">
        <v>210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332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210</v>
      </c>
      <c r="C25" t="s">
        <v>210</v>
      </c>
      <c r="E25" s="16"/>
      <c r="F25" s="16"/>
      <c r="G25" t="s">
        <v>210</v>
      </c>
      <c r="H25" t="s">
        <v>210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226</v>
      </c>
      <c r="E26" s="16"/>
      <c r="F26" s="16"/>
      <c r="G26" s="16"/>
    </row>
    <row r="27" spans="2:15">
      <c r="B27" t="s">
        <v>325</v>
      </c>
      <c r="E27" s="16"/>
      <c r="F27" s="16"/>
      <c r="G27" s="16"/>
    </row>
    <row r="28" spans="2:15">
      <c r="B28" t="s">
        <v>326</v>
      </c>
      <c r="E28" s="16"/>
      <c r="F28" s="16"/>
      <c r="G28" s="16"/>
    </row>
    <row r="29" spans="2:15">
      <c r="B29" t="s">
        <v>327</v>
      </c>
      <c r="E29" s="16"/>
      <c r="F29" s="16"/>
      <c r="G29" s="16"/>
    </row>
    <row r="30" spans="2:15">
      <c r="B30" t="s">
        <v>328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A1:XFD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s="87">
        <v>45106</v>
      </c>
      <c r="E1" s="16"/>
      <c r="F1" s="16"/>
      <c r="G1" s="16"/>
    </row>
    <row r="2" spans="2:63">
      <c r="B2" s="2" t="s">
        <v>1</v>
      </c>
      <c r="C2" s="12" t="s">
        <v>2094</v>
      </c>
      <c r="E2" s="16"/>
      <c r="F2" s="16"/>
      <c r="G2" s="16"/>
    </row>
    <row r="3" spans="2:63">
      <c r="B3" s="2" t="s">
        <v>2</v>
      </c>
      <c r="C3" s="26" t="s">
        <v>2095</v>
      </c>
      <c r="E3" s="16"/>
      <c r="F3" s="16"/>
      <c r="G3" s="16"/>
    </row>
    <row r="4" spans="2:63">
      <c r="B4" s="2" t="s">
        <v>3</v>
      </c>
      <c r="C4" s="88" t="s">
        <v>197</v>
      </c>
      <c r="E4" s="16"/>
      <c r="F4" s="16"/>
      <c r="G4" s="16"/>
    </row>
    <row r="6" spans="2:63" ht="26.25" customHeight="1">
      <c r="B6" s="110" t="s">
        <v>68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2"/>
      <c r="BK6" s="19"/>
    </row>
    <row r="7" spans="2:63" ht="26.25" customHeight="1">
      <c r="B7" s="110" t="s">
        <v>194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2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290705.84000000003</v>
      </c>
      <c r="I11" s="7"/>
      <c r="J11" s="75">
        <v>0</v>
      </c>
      <c r="K11" s="75">
        <v>9204.1216300840006</v>
      </c>
      <c r="L11" s="7"/>
      <c r="M11" s="76">
        <v>1</v>
      </c>
      <c r="N11" s="76">
        <v>3.0700000000000002E-2</v>
      </c>
      <c r="O11" s="35"/>
      <c r="BH11" s="16"/>
      <c r="BI11" s="19"/>
      <c r="BK11" s="16"/>
    </row>
    <row r="12" spans="2:63">
      <c r="B12" s="79" t="s">
        <v>201</v>
      </c>
      <c r="D12" s="16"/>
      <c r="E12" s="16"/>
      <c r="F12" s="16"/>
      <c r="G12" s="16"/>
      <c r="H12" s="81">
        <v>288729.69</v>
      </c>
      <c r="J12" s="81">
        <v>0</v>
      </c>
      <c r="K12" s="81">
        <v>8551.4263188160003</v>
      </c>
      <c r="M12" s="80">
        <v>0.92910000000000004</v>
      </c>
      <c r="N12" s="80">
        <v>2.8500000000000001E-2</v>
      </c>
    </row>
    <row r="13" spans="2:63">
      <c r="B13" s="79" t="s">
        <v>1278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1279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1280</v>
      </c>
      <c r="D17" s="16"/>
      <c r="E17" s="16"/>
      <c r="F17" s="16"/>
      <c r="G17" s="16"/>
      <c r="H17" s="81">
        <v>288729.69</v>
      </c>
      <c r="J17" s="81">
        <v>0</v>
      </c>
      <c r="K17" s="81">
        <v>8551.4263188160003</v>
      </c>
      <c r="M17" s="80">
        <v>0.92910000000000004</v>
      </c>
      <c r="N17" s="80">
        <v>2.8500000000000001E-2</v>
      </c>
    </row>
    <row r="18" spans="2:14">
      <c r="B18" t="s">
        <v>1281</v>
      </c>
      <c r="C18" t="s">
        <v>1282</v>
      </c>
      <c r="D18" t="s">
        <v>100</v>
      </c>
      <c r="E18" t="s">
        <v>1283</v>
      </c>
      <c r="F18" t="s">
        <v>1284</v>
      </c>
      <c r="G18" t="s">
        <v>102</v>
      </c>
      <c r="H18" s="77">
        <v>55577.36</v>
      </c>
      <c r="I18" s="77">
        <v>359.86</v>
      </c>
      <c r="J18" s="77">
        <v>0</v>
      </c>
      <c r="K18" s="77">
        <v>200.000687696</v>
      </c>
      <c r="L18" s="78">
        <v>8.0000000000000004E-4</v>
      </c>
      <c r="M18" s="78">
        <v>2.1700000000000001E-2</v>
      </c>
      <c r="N18" s="78">
        <v>6.9999999999999999E-4</v>
      </c>
    </row>
    <row r="19" spans="2:14">
      <c r="B19" t="s">
        <v>1285</v>
      </c>
      <c r="C19" t="s">
        <v>1286</v>
      </c>
      <c r="D19" t="s">
        <v>100</v>
      </c>
      <c r="E19" t="s">
        <v>1283</v>
      </c>
      <c r="F19" t="s">
        <v>1284</v>
      </c>
      <c r="G19" t="s">
        <v>102</v>
      </c>
      <c r="H19" s="77">
        <v>205.01</v>
      </c>
      <c r="I19" s="77">
        <v>345.2</v>
      </c>
      <c r="J19" s="77">
        <v>0</v>
      </c>
      <c r="K19" s="77">
        <v>0.70769451999999999</v>
      </c>
      <c r="L19" s="78">
        <v>0</v>
      </c>
      <c r="M19" s="78">
        <v>1E-4</v>
      </c>
      <c r="N19" s="78">
        <v>0</v>
      </c>
    </row>
    <row r="20" spans="2:14">
      <c r="B20" t="s">
        <v>1287</v>
      </c>
      <c r="C20" t="s">
        <v>1288</v>
      </c>
      <c r="D20" t="s">
        <v>100</v>
      </c>
      <c r="E20" t="s">
        <v>1289</v>
      </c>
      <c r="F20" t="s">
        <v>1284</v>
      </c>
      <c r="G20" t="s">
        <v>102</v>
      </c>
      <c r="H20" s="77">
        <v>224340.62</v>
      </c>
      <c r="I20" s="77">
        <v>3613</v>
      </c>
      <c r="J20" s="77">
        <v>0</v>
      </c>
      <c r="K20" s="77">
        <v>8105.4266005999998</v>
      </c>
      <c r="L20" s="78">
        <v>2.2200000000000001E-2</v>
      </c>
      <c r="M20" s="78">
        <v>0.88060000000000005</v>
      </c>
      <c r="N20" s="78">
        <v>2.7E-2</v>
      </c>
    </row>
    <row r="21" spans="2:14">
      <c r="B21" t="s">
        <v>1290</v>
      </c>
      <c r="C21" t="s">
        <v>1291</v>
      </c>
      <c r="D21" t="s">
        <v>100</v>
      </c>
      <c r="E21" t="s">
        <v>1292</v>
      </c>
      <c r="F21" t="s">
        <v>1284</v>
      </c>
      <c r="G21" t="s">
        <v>102</v>
      </c>
      <c r="H21" s="77">
        <v>2000</v>
      </c>
      <c r="I21" s="77">
        <v>346.08</v>
      </c>
      <c r="J21" s="77">
        <v>0</v>
      </c>
      <c r="K21" s="77">
        <v>6.9215999999999998</v>
      </c>
      <c r="L21" s="78">
        <v>0</v>
      </c>
      <c r="M21" s="78">
        <v>8.0000000000000004E-4</v>
      </c>
      <c r="N21" s="78">
        <v>0</v>
      </c>
    </row>
    <row r="22" spans="2:14">
      <c r="B22" t="s">
        <v>1293</v>
      </c>
      <c r="C22" t="s">
        <v>1294</v>
      </c>
      <c r="D22" t="s">
        <v>100</v>
      </c>
      <c r="E22" t="s">
        <v>1295</v>
      </c>
      <c r="F22" t="s">
        <v>1284</v>
      </c>
      <c r="G22" t="s">
        <v>102</v>
      </c>
      <c r="H22" s="77">
        <v>6606.7</v>
      </c>
      <c r="I22" s="77">
        <v>3608</v>
      </c>
      <c r="J22" s="77">
        <v>0</v>
      </c>
      <c r="K22" s="77">
        <v>238.36973599999999</v>
      </c>
      <c r="L22" s="78">
        <v>1.1000000000000001E-3</v>
      </c>
      <c r="M22" s="78">
        <v>2.5899999999999999E-2</v>
      </c>
      <c r="N22" s="78">
        <v>8.0000000000000004E-4</v>
      </c>
    </row>
    <row r="23" spans="2:14">
      <c r="B23" s="79" t="s">
        <v>1296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210</v>
      </c>
      <c r="C24" t="s">
        <v>210</v>
      </c>
      <c r="D24" s="16"/>
      <c r="E24" s="16"/>
      <c r="F24" t="s">
        <v>210</v>
      </c>
      <c r="G24" t="s">
        <v>210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923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t="s">
        <v>210</v>
      </c>
      <c r="C26" t="s">
        <v>210</v>
      </c>
      <c r="D26" s="16"/>
      <c r="E26" s="16"/>
      <c r="F26" t="s">
        <v>210</v>
      </c>
      <c r="G26" t="s">
        <v>210</v>
      </c>
      <c r="H26" s="77">
        <v>0</v>
      </c>
      <c r="I26" s="77">
        <v>0</v>
      </c>
      <c r="K26" s="77">
        <v>0</v>
      </c>
      <c r="L26" s="78">
        <v>0</v>
      </c>
      <c r="M26" s="78">
        <v>0</v>
      </c>
      <c r="N26" s="78">
        <v>0</v>
      </c>
    </row>
    <row r="27" spans="2:14">
      <c r="B27" s="79" t="s">
        <v>1297</v>
      </c>
      <c r="D27" s="16"/>
      <c r="E27" s="16"/>
      <c r="F27" s="16"/>
      <c r="G27" s="16"/>
      <c r="H27" s="81">
        <v>0</v>
      </c>
      <c r="J27" s="81">
        <v>0</v>
      </c>
      <c r="K27" s="81">
        <v>0</v>
      </c>
      <c r="M27" s="80">
        <v>0</v>
      </c>
      <c r="N27" s="80">
        <v>0</v>
      </c>
    </row>
    <row r="28" spans="2:14">
      <c r="B28" t="s">
        <v>210</v>
      </c>
      <c r="C28" t="s">
        <v>210</v>
      </c>
      <c r="D28" s="16"/>
      <c r="E28" s="16"/>
      <c r="F28" t="s">
        <v>210</v>
      </c>
      <c r="G28" t="s">
        <v>210</v>
      </c>
      <c r="H28" s="77">
        <v>0</v>
      </c>
      <c r="I28" s="77">
        <v>0</v>
      </c>
      <c r="K28" s="77">
        <v>0</v>
      </c>
      <c r="L28" s="78">
        <v>0</v>
      </c>
      <c r="M28" s="78">
        <v>0</v>
      </c>
      <c r="N28" s="78">
        <v>0</v>
      </c>
    </row>
    <row r="29" spans="2:14">
      <c r="B29" s="79" t="s">
        <v>224</v>
      </c>
      <c r="D29" s="16"/>
      <c r="E29" s="16"/>
      <c r="F29" s="16"/>
      <c r="G29" s="16"/>
      <c r="H29" s="81">
        <v>1976.15</v>
      </c>
      <c r="J29" s="81">
        <v>0</v>
      </c>
      <c r="K29" s="81">
        <v>652.69531126799995</v>
      </c>
      <c r="M29" s="80">
        <v>7.0900000000000005E-2</v>
      </c>
      <c r="N29" s="80">
        <v>2.2000000000000001E-3</v>
      </c>
    </row>
    <row r="30" spans="2:14">
      <c r="B30" s="79" t="s">
        <v>1298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210</v>
      </c>
      <c r="C31" t="s">
        <v>210</v>
      </c>
      <c r="D31" s="16"/>
      <c r="E31" s="16"/>
      <c r="F31" t="s">
        <v>210</v>
      </c>
      <c r="G31" t="s">
        <v>210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1299</v>
      </c>
      <c r="D32" s="16"/>
      <c r="E32" s="16"/>
      <c r="F32" s="16"/>
      <c r="G32" s="16"/>
      <c r="H32" s="81">
        <v>1976.15</v>
      </c>
      <c r="J32" s="81">
        <v>0</v>
      </c>
      <c r="K32" s="81">
        <v>652.69531126799995</v>
      </c>
      <c r="M32" s="80">
        <v>7.0900000000000005E-2</v>
      </c>
      <c r="N32" s="80">
        <v>2.2000000000000001E-3</v>
      </c>
    </row>
    <row r="33" spans="2:14">
      <c r="B33" t="s">
        <v>1300</v>
      </c>
      <c r="C33" t="s">
        <v>1301</v>
      </c>
      <c r="D33" t="s">
        <v>1302</v>
      </c>
      <c r="E33" t="s">
        <v>1303</v>
      </c>
      <c r="F33" t="s">
        <v>1284</v>
      </c>
      <c r="G33" t="s">
        <v>106</v>
      </c>
      <c r="H33" s="77">
        <v>1976.15</v>
      </c>
      <c r="I33" s="77">
        <v>8946</v>
      </c>
      <c r="J33" s="77">
        <v>0</v>
      </c>
      <c r="K33" s="77">
        <v>652.69531126799995</v>
      </c>
      <c r="L33" s="78">
        <v>1E-4</v>
      </c>
      <c r="M33" s="78">
        <v>7.0900000000000005E-2</v>
      </c>
      <c r="N33" s="78">
        <v>2.2000000000000001E-3</v>
      </c>
    </row>
    <row r="34" spans="2:14">
      <c r="B34" s="79" t="s">
        <v>923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210</v>
      </c>
      <c r="C35" t="s">
        <v>210</v>
      </c>
      <c r="D35" s="16"/>
      <c r="E35" s="16"/>
      <c r="F35" t="s">
        <v>210</v>
      </c>
      <c r="G35" t="s">
        <v>210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1297</v>
      </c>
      <c r="D36" s="16"/>
      <c r="E36" s="16"/>
      <c r="F36" s="16"/>
      <c r="G36" s="16"/>
      <c r="H36" s="81">
        <v>0</v>
      </c>
      <c r="J36" s="81">
        <v>0</v>
      </c>
      <c r="K36" s="81">
        <v>0</v>
      </c>
      <c r="M36" s="80">
        <v>0</v>
      </c>
      <c r="N36" s="80">
        <v>0</v>
      </c>
    </row>
    <row r="37" spans="2:14">
      <c r="B37" t="s">
        <v>210</v>
      </c>
      <c r="C37" t="s">
        <v>210</v>
      </c>
      <c r="D37" s="16"/>
      <c r="E37" s="16"/>
      <c r="F37" t="s">
        <v>210</v>
      </c>
      <c r="G37" t="s">
        <v>210</v>
      </c>
      <c r="H37" s="77">
        <v>0</v>
      </c>
      <c r="I37" s="77">
        <v>0</v>
      </c>
      <c r="K37" s="77">
        <v>0</v>
      </c>
      <c r="L37" s="78">
        <v>0</v>
      </c>
      <c r="M37" s="78">
        <v>0</v>
      </c>
      <c r="N37" s="78">
        <v>0</v>
      </c>
    </row>
    <row r="38" spans="2:14">
      <c r="B38" t="s">
        <v>226</v>
      </c>
      <c r="D38" s="16"/>
      <c r="E38" s="16"/>
      <c r="F38" s="16"/>
      <c r="G38" s="16"/>
    </row>
    <row r="39" spans="2:14">
      <c r="B39" t="s">
        <v>325</v>
      </c>
      <c r="D39" s="16"/>
      <c r="E39" s="16"/>
      <c r="F39" s="16"/>
      <c r="G39" s="16"/>
    </row>
    <row r="40" spans="2:14">
      <c r="B40" t="s">
        <v>326</v>
      </c>
      <c r="D40" s="16"/>
      <c r="E40" s="16"/>
      <c r="F40" s="16"/>
      <c r="G40" s="16"/>
    </row>
    <row r="41" spans="2:14">
      <c r="B41" t="s">
        <v>327</v>
      </c>
      <c r="D41" s="16"/>
      <c r="E41" s="16"/>
      <c r="F41" s="16"/>
      <c r="G41" s="16"/>
    </row>
    <row r="42" spans="2:14">
      <c r="B42" t="s">
        <v>328</v>
      </c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A1:XFD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s="87">
        <v>45106</v>
      </c>
      <c r="E1" s="16"/>
    </row>
    <row r="2" spans="2:65">
      <c r="B2" s="2" t="s">
        <v>1</v>
      </c>
      <c r="C2" s="12" t="s">
        <v>2094</v>
      </c>
      <c r="E2" s="16"/>
    </row>
    <row r="3" spans="2:65">
      <c r="B3" s="2" t="s">
        <v>2</v>
      </c>
      <c r="C3" s="26" t="s">
        <v>2095</v>
      </c>
      <c r="E3" s="16"/>
    </row>
    <row r="4" spans="2:65">
      <c r="B4" s="2" t="s">
        <v>3</v>
      </c>
      <c r="C4" s="88" t="s">
        <v>197</v>
      </c>
      <c r="E4" s="16"/>
    </row>
    <row r="6" spans="2:65" ht="26.25" customHeight="1">
      <c r="B6" s="110" t="s">
        <v>68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2"/>
    </row>
    <row r="7" spans="2:65" ht="26.25" customHeight="1">
      <c r="B7" s="110" t="s">
        <v>93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2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37775.160000000003</v>
      </c>
      <c r="K11" s="7"/>
      <c r="L11" s="75">
        <v>3660.6332885875599</v>
      </c>
      <c r="M11" s="7"/>
      <c r="N11" s="76">
        <v>1</v>
      </c>
      <c r="O11" s="76">
        <v>1.2200000000000001E-2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1304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I14" t="s">
        <v>210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1305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I16" t="s">
        <v>210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I18" t="s">
        <v>210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923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I20" t="s">
        <v>210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224</v>
      </c>
      <c r="C21" s="16"/>
      <c r="D21" s="16"/>
      <c r="E21" s="16"/>
      <c r="J21" s="81">
        <v>37775.160000000003</v>
      </c>
      <c r="L21" s="81">
        <v>3660.6332885875599</v>
      </c>
      <c r="N21" s="80">
        <v>1</v>
      </c>
      <c r="O21" s="80">
        <v>1.2200000000000001E-2</v>
      </c>
    </row>
    <row r="22" spans="2:15">
      <c r="B22" s="79" t="s">
        <v>1304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I23" t="s">
        <v>210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1305</v>
      </c>
      <c r="C24" s="16"/>
      <c r="D24" s="16"/>
      <c r="E24" s="16"/>
      <c r="J24" s="81">
        <v>36474.83</v>
      </c>
      <c r="L24" s="81">
        <v>2684.4012574595449</v>
      </c>
      <c r="N24" s="80">
        <v>0.73329999999999995</v>
      </c>
      <c r="O24" s="80">
        <v>8.8999999999999999E-3</v>
      </c>
    </row>
    <row r="25" spans="2:15">
      <c r="B25" t="s">
        <v>1306</v>
      </c>
      <c r="C25" t="s">
        <v>1307</v>
      </c>
      <c r="D25" t="s">
        <v>123</v>
      </c>
      <c r="E25" t="s">
        <v>1308</v>
      </c>
      <c r="F25" t="s">
        <v>1284</v>
      </c>
      <c r="G25" t="s">
        <v>927</v>
      </c>
      <c r="H25" t="s">
        <v>212</v>
      </c>
      <c r="I25" t="s">
        <v>110</v>
      </c>
      <c r="J25" s="77">
        <v>66.11</v>
      </c>
      <c r="K25" s="77">
        <v>102865.88780000001</v>
      </c>
      <c r="L25" s="77">
        <v>274.28990862170099</v>
      </c>
      <c r="M25" s="78">
        <v>1.8200000000000001E-2</v>
      </c>
      <c r="N25" s="78">
        <v>7.4899999999999994E-2</v>
      </c>
      <c r="O25" s="78">
        <v>8.9999999999999998E-4</v>
      </c>
    </row>
    <row r="26" spans="2:15">
      <c r="B26" t="s">
        <v>1309</v>
      </c>
      <c r="C26" t="s">
        <v>1310</v>
      </c>
      <c r="D26" t="s">
        <v>123</v>
      </c>
      <c r="E26" t="s">
        <v>1311</v>
      </c>
      <c r="F26" t="s">
        <v>1284</v>
      </c>
      <c r="G26" t="s">
        <v>1135</v>
      </c>
      <c r="H26" t="s">
        <v>212</v>
      </c>
      <c r="I26" t="s">
        <v>106</v>
      </c>
      <c r="J26" s="77">
        <v>11.23</v>
      </c>
      <c r="K26" s="77">
        <v>1026095</v>
      </c>
      <c r="L26" s="77">
        <v>425.430889702</v>
      </c>
      <c r="M26" s="78">
        <v>0</v>
      </c>
      <c r="N26" s="78">
        <v>0.1162</v>
      </c>
      <c r="O26" s="78">
        <v>1.4E-3</v>
      </c>
    </row>
    <row r="27" spans="2:15">
      <c r="B27" t="s">
        <v>1312</v>
      </c>
      <c r="C27" t="s">
        <v>1313</v>
      </c>
      <c r="D27" t="s">
        <v>123</v>
      </c>
      <c r="E27" t="s">
        <v>1314</v>
      </c>
      <c r="F27" t="s">
        <v>1284</v>
      </c>
      <c r="G27" t="s">
        <v>1263</v>
      </c>
      <c r="H27" t="s">
        <v>212</v>
      </c>
      <c r="I27" t="s">
        <v>106</v>
      </c>
      <c r="J27" s="77">
        <v>409.66</v>
      </c>
      <c r="K27" s="77">
        <v>34601.82</v>
      </c>
      <c r="L27" s="77">
        <v>523.34031997790396</v>
      </c>
      <c r="M27" s="78">
        <v>0</v>
      </c>
      <c r="N27" s="78">
        <v>0.14299999999999999</v>
      </c>
      <c r="O27" s="78">
        <v>1.6999999999999999E-3</v>
      </c>
    </row>
    <row r="28" spans="2:15">
      <c r="B28" t="s">
        <v>1315</v>
      </c>
      <c r="C28" t="s">
        <v>1316</v>
      </c>
      <c r="D28" t="s">
        <v>123</v>
      </c>
      <c r="E28" t="s">
        <v>1308</v>
      </c>
      <c r="F28" t="s">
        <v>1284</v>
      </c>
      <c r="G28" t="s">
        <v>1317</v>
      </c>
      <c r="H28" t="s">
        <v>212</v>
      </c>
      <c r="I28" t="s">
        <v>110</v>
      </c>
      <c r="J28" s="77">
        <v>63.55</v>
      </c>
      <c r="K28" s="77">
        <v>226145</v>
      </c>
      <c r="L28" s="77">
        <v>579.66067592649995</v>
      </c>
      <c r="M28" s="78">
        <v>0</v>
      </c>
      <c r="N28" s="78">
        <v>0.1583</v>
      </c>
      <c r="O28" s="78">
        <v>1.9E-3</v>
      </c>
    </row>
    <row r="29" spans="2:15">
      <c r="B29" t="s">
        <v>1318</v>
      </c>
      <c r="C29" t="s">
        <v>1319</v>
      </c>
      <c r="D29" t="s">
        <v>123</v>
      </c>
      <c r="E29" t="s">
        <v>1320</v>
      </c>
      <c r="F29" t="s">
        <v>1284</v>
      </c>
      <c r="G29" t="s">
        <v>1317</v>
      </c>
      <c r="H29" t="s">
        <v>212</v>
      </c>
      <c r="I29" t="s">
        <v>106</v>
      </c>
      <c r="J29" s="77">
        <v>155.84</v>
      </c>
      <c r="K29" s="77">
        <v>116645.7</v>
      </c>
      <c r="L29" s="77">
        <v>671.13419258496003</v>
      </c>
      <c r="M29" s="78">
        <v>0</v>
      </c>
      <c r="N29" s="78">
        <v>0.18329999999999999</v>
      </c>
      <c r="O29" s="78">
        <v>2.2000000000000001E-3</v>
      </c>
    </row>
    <row r="30" spans="2:15">
      <c r="B30" t="s">
        <v>1321</v>
      </c>
      <c r="C30" t="s">
        <v>1322</v>
      </c>
      <c r="D30" t="s">
        <v>123</v>
      </c>
      <c r="E30" t="s">
        <v>1323</v>
      </c>
      <c r="F30" t="s">
        <v>1284</v>
      </c>
      <c r="G30" t="s">
        <v>1324</v>
      </c>
      <c r="H30" t="s">
        <v>212</v>
      </c>
      <c r="I30" t="s">
        <v>113</v>
      </c>
      <c r="J30" s="77">
        <v>35768.44</v>
      </c>
      <c r="K30" s="77">
        <v>126</v>
      </c>
      <c r="L30" s="77">
        <v>210.54527064647999</v>
      </c>
      <c r="M30" s="78">
        <v>0</v>
      </c>
      <c r="N30" s="78">
        <v>5.7500000000000002E-2</v>
      </c>
      <c r="O30" s="78">
        <v>6.9999999999999999E-4</v>
      </c>
    </row>
    <row r="31" spans="2:15">
      <c r="B31" s="79" t="s">
        <v>92</v>
      </c>
      <c r="C31" s="16"/>
      <c r="D31" s="16"/>
      <c r="E31" s="16"/>
      <c r="J31" s="81">
        <v>1300.33</v>
      </c>
      <c r="L31" s="81">
        <v>976.23203112801502</v>
      </c>
      <c r="N31" s="80">
        <v>0.26669999999999999</v>
      </c>
      <c r="O31" s="80">
        <v>3.3E-3</v>
      </c>
    </row>
    <row r="32" spans="2:15">
      <c r="B32" t="s">
        <v>1325</v>
      </c>
      <c r="C32" t="s">
        <v>1326</v>
      </c>
      <c r="D32" t="s">
        <v>123</v>
      </c>
      <c r="E32" t="s">
        <v>1327</v>
      </c>
      <c r="F32" t="s">
        <v>1284</v>
      </c>
      <c r="G32" t="s">
        <v>210</v>
      </c>
      <c r="H32" t="s">
        <v>211</v>
      </c>
      <c r="I32" t="s">
        <v>113</v>
      </c>
      <c r="J32" s="77">
        <v>1300.33</v>
      </c>
      <c r="K32" s="77">
        <v>16070.319999999996</v>
      </c>
      <c r="L32" s="77">
        <v>976.23203112801502</v>
      </c>
      <c r="M32" s="78">
        <v>0</v>
      </c>
      <c r="N32" s="78">
        <v>0.26669999999999999</v>
      </c>
      <c r="O32" s="78">
        <v>3.3E-3</v>
      </c>
    </row>
    <row r="33" spans="2:15">
      <c r="B33" s="79" t="s">
        <v>923</v>
      </c>
      <c r="C33" s="16"/>
      <c r="D33" s="16"/>
      <c r="E33" s="16"/>
      <c r="J33" s="81">
        <v>0</v>
      </c>
      <c r="L33" s="81">
        <v>0</v>
      </c>
      <c r="N33" s="80">
        <v>0</v>
      </c>
      <c r="O33" s="80">
        <v>0</v>
      </c>
    </row>
    <row r="34" spans="2:15">
      <c r="B34" t="s">
        <v>210</v>
      </c>
      <c r="C34" t="s">
        <v>210</v>
      </c>
      <c r="D34" s="16"/>
      <c r="E34" s="16"/>
      <c r="F34" t="s">
        <v>210</v>
      </c>
      <c r="G34" t="s">
        <v>210</v>
      </c>
      <c r="I34" t="s">
        <v>210</v>
      </c>
      <c r="J34" s="77">
        <v>0</v>
      </c>
      <c r="K34" s="77">
        <v>0</v>
      </c>
      <c r="L34" s="77">
        <v>0</v>
      </c>
      <c r="M34" s="78">
        <v>0</v>
      </c>
      <c r="N34" s="78">
        <v>0</v>
      </c>
      <c r="O34" s="78">
        <v>0</v>
      </c>
    </row>
    <row r="35" spans="2:15">
      <c r="B35" t="s">
        <v>226</v>
      </c>
      <c r="C35" s="16"/>
      <c r="D35" s="16"/>
      <c r="E35" s="16"/>
    </row>
    <row r="36" spans="2:15">
      <c r="B36" t="s">
        <v>325</v>
      </c>
      <c r="C36" s="16"/>
      <c r="D36" s="16"/>
      <c r="E36" s="16"/>
    </row>
    <row r="37" spans="2:15">
      <c r="B37" t="s">
        <v>326</v>
      </c>
      <c r="C37" s="16"/>
      <c r="D37" s="16"/>
      <c r="E37" s="16"/>
    </row>
    <row r="38" spans="2:15">
      <c r="B38" t="s">
        <v>327</v>
      </c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87">
        <v>45106</v>
      </c>
      <c r="E1" s="16"/>
    </row>
    <row r="2" spans="2:60">
      <c r="B2" s="2" t="s">
        <v>1</v>
      </c>
      <c r="C2" s="12" t="s">
        <v>2094</v>
      </c>
      <c r="E2" s="16"/>
    </row>
    <row r="3" spans="2:60">
      <c r="B3" s="2" t="s">
        <v>2</v>
      </c>
      <c r="C3" s="26" t="s">
        <v>2095</v>
      </c>
      <c r="E3" s="16"/>
    </row>
    <row r="4" spans="2:60">
      <c r="B4" s="2" t="s">
        <v>3</v>
      </c>
      <c r="C4" s="88" t="s">
        <v>197</v>
      </c>
      <c r="E4" s="16"/>
    </row>
    <row r="6" spans="2:60" ht="26.25" customHeight="1">
      <c r="B6" s="110" t="s">
        <v>68</v>
      </c>
      <c r="C6" s="111"/>
      <c r="D6" s="111"/>
      <c r="E6" s="111"/>
      <c r="F6" s="111"/>
      <c r="G6" s="111"/>
      <c r="H6" s="111"/>
      <c r="I6" s="111"/>
      <c r="J6" s="111"/>
      <c r="K6" s="111"/>
      <c r="L6" s="112"/>
    </row>
    <row r="7" spans="2:60" ht="26.25" customHeight="1">
      <c r="B7" s="110" t="s">
        <v>95</v>
      </c>
      <c r="C7" s="111"/>
      <c r="D7" s="111"/>
      <c r="E7" s="111"/>
      <c r="F7" s="111"/>
      <c r="G7" s="111"/>
      <c r="H7" s="111"/>
      <c r="I7" s="111"/>
      <c r="J7" s="111"/>
      <c r="K7" s="111"/>
      <c r="L7" s="112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1328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210</v>
      </c>
      <c r="C14" t="s">
        <v>210</v>
      </c>
      <c r="D14" s="16"/>
      <c r="E14" t="s">
        <v>210</v>
      </c>
      <c r="F14" t="s">
        <v>210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224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1329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210</v>
      </c>
      <c r="C17" t="s">
        <v>210</v>
      </c>
      <c r="D17" s="16"/>
      <c r="E17" t="s">
        <v>210</v>
      </c>
      <c r="F17" t="s">
        <v>210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226</v>
      </c>
      <c r="D18" s="16"/>
      <c r="E18" s="16"/>
    </row>
    <row r="19" spans="2:12">
      <c r="B19" t="s">
        <v>325</v>
      </c>
      <c r="D19" s="16"/>
      <c r="E19" s="16"/>
    </row>
    <row r="20" spans="2:12">
      <c r="B20" t="s">
        <v>326</v>
      </c>
      <c r="D20" s="16"/>
      <c r="E20" s="16"/>
    </row>
    <row r="21" spans="2:12">
      <c r="B21" t="s">
        <v>327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2023-09-07T10:55:21Z</dcterms:modified>
</cp:coreProperties>
</file>