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4-6.2023\רשימות נכסים- 30.6.23\רשימות נכסים- שידור שני- 30.6.23\"/>
    </mc:Choice>
  </mc:AlternateContent>
  <xr:revisionPtr revIDLastSave="0" documentId="13_ncr:1_{71852922-F1C3-4356-9339-538A51EC34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7" l="1"/>
  <c r="C11" i="27" s="1"/>
  <c r="C43" i="1" s="1"/>
  <c r="D43" i="1" s="1"/>
  <c r="C12" i="27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11" i="2"/>
  <c r="J11" i="2"/>
  <c r="J53" i="2"/>
  <c r="J52" i="2" s="1"/>
  <c r="J42" i="2"/>
  <c r="J31" i="2"/>
  <c r="J28" i="2"/>
  <c r="J26" i="2"/>
  <c r="J21" i="2"/>
  <c r="J16" i="2"/>
  <c r="J14" i="2"/>
  <c r="J13" i="2"/>
  <c r="J18" i="2" l="1"/>
  <c r="J12" i="2" l="1"/>
  <c r="K12" i="2" l="1"/>
  <c r="K41" i="2" l="1"/>
  <c r="K38" i="2"/>
  <c r="K35" i="2"/>
  <c r="K32" i="2"/>
  <c r="K27" i="2"/>
  <c r="K19" i="2"/>
  <c r="K57" i="2"/>
  <c r="K54" i="2"/>
  <c r="K49" i="2"/>
  <c r="K46" i="2"/>
  <c r="K43" i="2"/>
  <c r="K29" i="2"/>
  <c r="K24" i="2"/>
  <c r="K40" i="2"/>
  <c r="K37" i="2"/>
  <c r="K34" i="2"/>
  <c r="K56" i="2"/>
  <c r="K51" i="2"/>
  <c r="K48" i="2"/>
  <c r="K45" i="2"/>
  <c r="K23" i="2"/>
  <c r="K39" i="2"/>
  <c r="K36" i="2"/>
  <c r="K33" i="2"/>
  <c r="K20" i="2"/>
  <c r="K15" i="2"/>
  <c r="K11" i="2"/>
  <c r="K58" i="2"/>
  <c r="K55" i="2"/>
  <c r="K50" i="2"/>
  <c r="K47" i="2"/>
  <c r="K44" i="2"/>
  <c r="K30" i="2"/>
  <c r="K25" i="2"/>
  <c r="K22" i="2"/>
  <c r="K17" i="2"/>
  <c r="K53" i="2"/>
  <c r="K21" i="2"/>
  <c r="K13" i="2"/>
  <c r="K26" i="2"/>
  <c r="K31" i="2"/>
  <c r="K14" i="2"/>
  <c r="K28" i="2"/>
  <c r="K52" i="2"/>
  <c r="K42" i="2"/>
  <c r="K16" i="2"/>
  <c r="K18" i="2"/>
</calcChain>
</file>

<file path=xl/sharedStrings.xml><?xml version="1.0" encoding="utf-8"?>
<sst xmlns="http://schemas.openxmlformats.org/spreadsheetml/2006/main" count="6236" uniqueCount="1809">
  <si>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</si>
  <si>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</si>
  <si>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</si>
  <si>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</si>
  <si>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</si>
  <si>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</si>
  <si>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</si>
  <si>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</si>
  <si>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</si>
  <si>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</si>
  <si>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</si>
  <si>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</si>
  <si>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</si>
  <si>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</si>
  <si>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</si>
  <si>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</si>
  <si>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</si>
  <si>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</si>
  <si>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</si>
  <si>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</si>
  <si>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</si>
  <si>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</si>
  <si>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</si>
  <si>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</si>
  <si>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</si>
  <si>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</si>
  <si>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</si>
  <si>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</si>
  <si>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</si>
  <si>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</si>
  <si>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</si>
  <si>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</si>
  <si>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</si>
  <si>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</si>
  <si>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</si>
  <si>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</si>
  <si>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</si>
  <si>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</si>
  <si>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</si>
  <si>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</si>
  <si>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</si>
  <si>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</si>
  <si>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</si>
  <si>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</si>
  <si>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</si>
  <si>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</si>
  <si>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</si>
  <si>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</si>
  <si>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</si>
  <si>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</si>
  <si>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</si>
  <si>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</si>
  <si>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</si>
  <si>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</si>
  <si>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</si>
  <si>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</si>
  <si>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</si>
  <si>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</si>
  <si>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</si>
  <si>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</si>
  <si>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</si>
  <si>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</si>
  <si>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</si>
  <si>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</si>
  <si>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</si>
  <si>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</si>
  <si>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</si>
  <si>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</si>
  <si>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</si>
  <si>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</si>
  <si>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</si>
  <si>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</si>
  <si>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</si>
  <si>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</si>
  <si>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</si>
  <si>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</si>
  <si>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</si>
  <si>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</si>
  <si>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</si>
  <si>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</si>
  <si>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</si>
  <si>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</si>
  <si>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</si>
  <si>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</si>
  <si>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</si>
  <si>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</si>
  <si>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</si>
  <si>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</si>
  <si>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</si>
  <si>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</si>
  <si>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</si>
  <si>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</si>
  <si>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</si>
  <si>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</si>
  <si>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</si>
  <si>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</si>
  <si>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</si>
  <si>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</si>
  <si>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</si>
  <si>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</si>
  <si>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</si>
  <si>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</si>
  <si>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</si>
  <si>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</si>
  <si>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</si>
  <si>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</si>
  <si>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</si>
  <si>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</si>
  <si>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</si>
  <si>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</si>
  <si>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</si>
  <si>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</si>
  <si>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</si>
  <si>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</si>
  <si>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</si>
  <si>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</si>
  <si>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</si>
  <si>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</si>
  <si>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</si>
  <si>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</si>
  <si>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</si>
  <si>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</si>
  <si>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</si>
  <si>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</si>
  <si>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</si>
  <si>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</si>
  <si>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</si>
  <si>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</si>
  <si>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</si>
  <si>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</si>
  <si>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</si>
  <si>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</si>
  <si>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</si>
  <si>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</si>
  <si>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</si>
  <si>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</si>
  <si>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</si>
  <si>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</si>
  <si>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</si>
  <si>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</si>
  <si>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</si>
  <si>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</si>
  <si>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</si>
  <si>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</si>
  <si>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</si>
  <si>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</si>
  <si>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</si>
  <si>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</si>
  <si>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</si>
  <si>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</si>
  <si>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</si>
  <si>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</si>
  <si>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</si>
  <si>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</si>
  <si>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</si>
  <si>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</si>
  <si>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</si>
  <si>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</si>
  <si>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</si>
  <si>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</si>
  <si>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</si>
  <si>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</si>
  <si>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</si>
  <si>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</si>
  <si>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</si>
  <si>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</si>
  <si>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</si>
  <si>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</si>
  <si>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</si>
  <si>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</si>
  <si>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</si>
  <si>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</si>
  <si>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</si>
  <si>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</si>
  <si>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</si>
  <si>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</si>
  <si>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</si>
  <si>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</si>
  <si>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</si>
  <si>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</si>
  <si>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</si>
  <si>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</si>
  <si>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</si>
  <si>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</si>
  <si>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</si>
  <si>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</si>
  <si>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</si>
  <si>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</si>
  <si>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</si>
  <si>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</si>
  <si>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</si>
  <si>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</si>
  <si>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</si>
  <si>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</si>
  <si>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</si>
  <si>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</si>
  <si>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</si>
  <si>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869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</si>
  <si>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</si>
  <si>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</si>
  <si>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</si>
  <si>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</si>
  <si>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</si>
  <si>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סה"כ בישראל</t>
  </si>
  <si>
    <t>סה"כ יתרת מזומנים ועו"ש בש"ח</t>
  </si>
  <si>
    <t>1111111111- 11- בנק דיסקונט</t>
  </si>
  <si>
    <t>ilAAA</t>
  </si>
  <si>
    <t>S&amp;P מעלות</t>
  </si>
  <si>
    <t>1111111111- 10- לאומי</t>
  </si>
  <si>
    <t>סה"כ יתרת מזומנים ועו"ש נקובים במט"ח</t>
  </si>
  <si>
    <t>0</t>
  </si>
  <si>
    <t>לא מדורג</t>
  </si>
  <si>
    <t>S&amp;P</t>
  </si>
  <si>
    <t>20001- 11- בנק דיסקונט</t>
  </si>
  <si>
    <t>20001- 10- לאומי</t>
  </si>
  <si>
    <t>100006- 10- לאומי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</si>
  <si>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</si>
  <si>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</si>
  <si>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</si>
  <si>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</si>
  <si>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</si>
  <si>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</si>
  <si>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</si>
  <si>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</si>
  <si>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</si>
  <si>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</si>
  <si>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</si>
  <si>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</si>
  <si>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</si>
  <si>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414- בנק ישראל- מק"מ</t>
  </si>
  <si>
    <t>8240418</t>
  </si>
  <si>
    <t>RF</t>
  </si>
  <si>
    <t>30/04/23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</si>
  <si>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</si>
  <si>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</si>
  <si>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</si>
  <si>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</si>
  <si>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</si>
  <si>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</si>
  <si>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</si>
  <si>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</si>
  <si>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</si>
  <si>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מקמ 1213- בנק ישראל- מק"מ</t>
  </si>
  <si>
    <t>8231219</t>
  </si>
  <si>
    <t>29/12/22</t>
  </si>
  <si>
    <t>מקמ 524- בנק ישראל- מק"מ</t>
  </si>
  <si>
    <t>8240525</t>
  </si>
  <si>
    <t>31/05/23</t>
  </si>
  <si>
    <t>סה"כ שחר</t>
  </si>
  <si>
    <t>ממשלתית שקלית 1.5% 11/23- שחר</t>
  </si>
  <si>
    <t>1155068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</si>
  <si>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</si>
  <si>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</si>
  <si>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</si>
  <si>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</si>
  <si>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</si>
  <si>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</si>
  <si>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</si>
  <si>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</si>
  <si>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</si>
  <si>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</si>
  <si>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</si>
  <si>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</si>
  <si>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</si>
  <si>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SOLAREDGE TECH 0 09/25- סולראדג' טכנולוגיות בע"מ</t>
  </si>
  <si>
    <t>US83417MAD65</t>
  </si>
  <si>
    <t>בלומברג</t>
  </si>
  <si>
    <t>513865329</t>
  </si>
  <si>
    <t>Semiconductors &amp; Semiconductor Equipment</t>
  </si>
  <si>
    <t>*ORA 2.5 07/27- אורמת תעשיות בע"מ</t>
  </si>
  <si>
    <t>US686688AB85</t>
  </si>
  <si>
    <t>520036716</t>
  </si>
  <si>
    <t>אנרגיה</t>
  </si>
  <si>
    <t>סה"כ תל אביב 35</t>
  </si>
  <si>
    <t>*או פי סי אנרגיה- או.פי.סי. אנרגיה בע"מ</t>
  </si>
  <si>
    <t>1141571</t>
  </si>
  <si>
    <t>514401702</t>
  </si>
  <si>
    <t>*אורמת טכנולוגיות- אורמת טכנולגיות אינק</t>
  </si>
  <si>
    <t>1134402</t>
  </si>
  <si>
    <t>880326081</t>
  </si>
  <si>
    <t>אנרגיה מתחדשת</t>
  </si>
  <si>
    <t>*אנלייט אנרגיה- אנלייט אנרגיה מתחדשת בע"מ</t>
  </si>
  <si>
    <t>720011</t>
  </si>
  <si>
    <t>520041146</t>
  </si>
  <si>
    <t>*אנרג'יקס- אנרג'יקס אנרגיות מתחדשות בע"מ</t>
  </si>
  <si>
    <t>1123355</t>
  </si>
  <si>
    <t>513901371</t>
  </si>
  <si>
    <t>פניקס 1- הפניקס אחזקות בע"מ</t>
  </si>
  <si>
    <t>767012</t>
  </si>
  <si>
    <t>520017450</t>
  </si>
  <si>
    <t>ביטוח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</si>
  <si>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</si>
  <si>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</si>
  <si>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</si>
  <si>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</si>
  <si>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</si>
  <si>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</si>
  <si>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</si>
  <si>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</si>
  <si>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</si>
  <si>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</si>
  <si>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בנייה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</si>
  <si>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</si>
  <si>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</si>
  <si>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</si>
  <si>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</si>
  <si>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</si>
  <si>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</si>
  <si>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</si>
  <si>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</si>
  <si>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</si>
  <si>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</si>
  <si>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</si>
  <si>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</si>
  <si>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</si>
  <si>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</si>
  <si>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</si>
  <si>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</si>
  <si>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</si>
  <si>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</si>
  <si>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</si>
  <si>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</si>
  <si>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</si>
  <si>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520028911</t>
  </si>
  <si>
    <t>חברה לישראל- החברה לישראל בע"מ</t>
  </si>
  <si>
    <t>576017</t>
  </si>
  <si>
    <t>520028010</t>
  </si>
  <si>
    <t>אנרג'יאן- Energean plc</t>
  </si>
  <si>
    <t>1155290</t>
  </si>
  <si>
    <t>1762</t>
  </si>
  <si>
    <t>חיפושי נפט וגז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</si>
  <si>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</si>
  <si>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</si>
  <si>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</si>
  <si>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</si>
  <si>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</si>
  <si>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</si>
  <si>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</si>
  <si>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</si>
  <si>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520027830</t>
  </si>
  <si>
    <t>כימיה, גומי ופלסטיק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</si>
  <si>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</si>
  <si>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</si>
  <si>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</si>
  <si>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</si>
  <si>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</si>
  <si>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</si>
  <si>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</si>
  <si>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*שטראוס- שטראוס גרופ בע"מ</t>
  </si>
  <si>
    <t>746016</t>
  </si>
  <si>
    <t>520003781</t>
  </si>
  <si>
    <t>מזון</t>
  </si>
  <si>
    <t>*שפיר-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</si>
  <si>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</si>
  <si>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</si>
  <si>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</si>
  <si>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</si>
  <si>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</si>
  <si>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</si>
  <si>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נדלן מניב בישראל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</si>
  <si>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</si>
  <si>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</si>
  <si>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</si>
  <si>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</si>
  <si>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</si>
  <si>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</si>
  <si>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*ביג- ביג מרכזי קניות (2004) בע"מ</t>
  </si>
  <si>
    <t>1097260</t>
  </si>
  <si>
    <t>513623314</t>
  </si>
  <si>
    <t>*מבנה  - מבנה נדל"ן (כ.ד)  בע"מ</t>
  </si>
  <si>
    <t>226019</t>
  </si>
  <si>
    <t>520024126</t>
  </si>
  <si>
    <t>*מליסרון-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</si>
  <si>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</si>
  <si>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</si>
  <si>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</si>
  <si>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</si>
  <si>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</si>
  <si>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</si>
  <si>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</si>
  <si>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</si>
  <si>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</si>
  <si>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</si>
  <si>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</si>
  <si>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</si>
  <si>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</si>
  <si>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</si>
  <si>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</si>
  <si>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</si>
  <si>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</si>
  <si>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</si>
  <si>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</si>
  <si>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</si>
  <si>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</si>
  <si>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520036658</t>
  </si>
  <si>
    <t>משק אנרגיה- משק אנרגיה-אנרגיות מתחדשות בע"מ</t>
  </si>
  <si>
    <t>1166974</t>
  </si>
  <si>
    <t>516167343</t>
  </si>
  <si>
    <t>*פז נפט- פז חברת הנפט בע"מ</t>
  </si>
  <si>
    <t>1100007</t>
  </si>
  <si>
    <t>510216054</t>
  </si>
  <si>
    <t>*נופר אנרגי- ע.י נופר אנרגי' בע"מ</t>
  </si>
  <si>
    <t>1170877</t>
  </si>
  <si>
    <t>514599943</t>
  </si>
  <si>
    <t>*דוראל אנרגיה- קבוצת דוראל משאבי אנרגיה מתחדשת בעמ</t>
  </si>
  <si>
    <t>1166768</t>
  </si>
  <si>
    <t>515364891</t>
  </si>
  <si>
    <t>*מימון ישיר- מימון ישיר מקבוצת ישיר 2006 בע"מ</t>
  </si>
  <si>
    <t>1168186</t>
  </si>
  <si>
    <t>513893123</t>
  </si>
  <si>
    <t>אשראי חוץ בנקאי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</si>
  <si>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</si>
  <si>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</si>
  <si>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</si>
  <si>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</si>
  <si>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</si>
  <si>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</si>
  <si>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</si>
  <si>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</si>
  <si>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</si>
  <si>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</si>
  <si>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</si>
  <si>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520025990</t>
  </si>
  <si>
    <t>*אפריקה מגורים- אפריקה ישראל מגורים בע"מ</t>
  </si>
  <si>
    <t>1097948</t>
  </si>
  <si>
    <t>520034760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</si>
  <si>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</si>
  <si>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</si>
  <si>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</si>
  <si>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</si>
  <si>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</si>
  <si>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511399388</t>
  </si>
  <si>
    <t>*ישראל קנדה- ישראל קנדה (ט.ר) בעמ</t>
  </si>
  <si>
    <t>434019</t>
  </si>
  <si>
    <t>520039298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</si>
  <si>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</si>
  <si>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</si>
  <si>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</si>
  <si>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</si>
  <si>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</si>
  <si>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</si>
  <si>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</si>
  <si>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</si>
  <si>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</si>
  <si>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</si>
  <si>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</si>
  <si>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515846558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</si>
  <si>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</si>
  <si>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</si>
  <si>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</si>
  <si>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</si>
  <si>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</si>
  <si>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</si>
  <si>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</si>
  <si>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</si>
  <si>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</si>
  <si>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</si>
  <si>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</si>
  <si>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</si>
  <si>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</si>
  <si>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</si>
  <si>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</si>
  <si>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</si>
  <si>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</si>
  <si>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</si>
  <si>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</si>
  <si>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</si>
  <si>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</si>
  <si>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</si>
  <si>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</si>
  <si>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</si>
  <si>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</si>
  <si>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</si>
  <si>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512607888</t>
  </si>
  <si>
    <t>מלונאות ותיירות</t>
  </si>
  <si>
    <t>דיפלומט- דיפלומט אחזקות בע"מ</t>
  </si>
  <si>
    <t>1173491</t>
  </si>
  <si>
    <t>510400740</t>
  </si>
  <si>
    <t>מסחר</t>
  </si>
  <si>
    <t>*סקופ- קבוצת סקופ מתכות בע"מ</t>
  </si>
  <si>
    <t>288019</t>
  </si>
  <si>
    <t>520037425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</si>
  <si>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</si>
  <si>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</si>
  <si>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</si>
  <si>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</si>
  <si>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</si>
  <si>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</si>
  <si>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</si>
  <si>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</si>
  <si>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</si>
  <si>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נדלן מניב בחו"ל</t>
  </si>
  <si>
    <t>ארגו פרופרטיז אן. וי- ארגו פרופרטיז אן. וי</t>
  </si>
  <si>
    <t>1175371</t>
  </si>
  <si>
    <t>70252750</t>
  </si>
  <si>
    <t>*ג'י סיטי- ג'י סיטי בע"מ</t>
  </si>
  <si>
    <t>126011</t>
  </si>
  <si>
    <t>520033234</t>
  </si>
  <si>
    <t>סאמיט- סאמיט אחזקות נדל"ן בע"מ</t>
  </si>
  <si>
    <t>1081686</t>
  </si>
  <si>
    <t>520043720</t>
  </si>
  <si>
    <t>ישרס- ישרס חברה להשקעות בע"מ</t>
  </si>
  <si>
    <t>613034</t>
  </si>
  <si>
    <t>520017807</t>
  </si>
  <si>
    <t>מגדלי תיכון- מגדלי הים התיכון</t>
  </si>
  <si>
    <t>1131523</t>
  </si>
  <si>
    <t>512719485</t>
  </si>
  <si>
    <t>*מגה אור- מגה אור החזקות בע"מ</t>
  </si>
  <si>
    <t>1104488</t>
  </si>
  <si>
    <t>513257873</t>
  </si>
  <si>
    <t>מניבים ריט- מניבים קרן הריט החדשה בע"מ</t>
  </si>
  <si>
    <t>1140573</t>
  </si>
  <si>
    <t>515327120</t>
  </si>
  <si>
    <t>*רבוע נדלן- רבוע כחול נדל"ן בע"מ</t>
  </si>
  <si>
    <t>1098565</t>
  </si>
  <si>
    <t>513765859</t>
  </si>
  <si>
    <t>*ריט 1- ריט 1 בע"מ</t>
  </si>
  <si>
    <t>1098920</t>
  </si>
  <si>
    <t>513821488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</si>
  <si>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</si>
  <si>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</si>
  <si>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</si>
  <si>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</si>
  <si>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</si>
  <si>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</si>
  <si>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</si>
  <si>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*אלקטרה צריכה- אלקטרה מוצרי צריכה בע"מ</t>
  </si>
  <si>
    <t>5010129</t>
  </si>
  <si>
    <t>520039967</t>
  </si>
  <si>
    <t>רשתות שיווק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</si>
  <si>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</si>
  <si>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</si>
  <si>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</si>
  <si>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</si>
  <si>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</si>
  <si>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</si>
  <si>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</si>
  <si>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</si>
  <si>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</si>
  <si>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</si>
  <si>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</si>
  <si>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</si>
  <si>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</si>
  <si>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</si>
  <si>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520022732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</si>
  <si>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</si>
  <si>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</si>
  <si>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</si>
  <si>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</si>
  <si>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</si>
  <si>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</si>
  <si>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</si>
  <si>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</si>
  <si>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</si>
  <si>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</si>
  <si>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</si>
  <si>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</si>
  <si>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</si>
  <si>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</si>
  <si>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</si>
  <si>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</si>
  <si>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</si>
  <si>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</si>
  <si>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</si>
  <si>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</si>
  <si>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</si>
  <si>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</si>
  <si>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</si>
  <si>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</si>
  <si>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</si>
  <si>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</si>
  <si>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</si>
  <si>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</si>
  <si>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</si>
  <si>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</si>
  <si>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520044314</t>
  </si>
  <si>
    <t>*סלקום- סלקום ישראל בע"מ</t>
  </si>
  <si>
    <t>1101534</t>
  </si>
  <si>
    <t>511930125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</si>
  <si>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</si>
  <si>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</si>
  <si>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</si>
  <si>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</si>
  <si>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</si>
  <si>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</si>
  <si>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</si>
  <si>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</si>
  <si>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*סופרגז- סופרגז אנרגיה בע"מ</t>
  </si>
  <si>
    <t>1166917</t>
  </si>
  <si>
    <t>516077989</t>
  </si>
  <si>
    <t>שיכון ובינוי אנרגיה- שיכון ובינוי אנרגיה בע"מ</t>
  </si>
  <si>
    <t>1188242</t>
  </si>
  <si>
    <t>510459928</t>
  </si>
  <si>
    <t>אלומיי קפיטל- אלומיי קפיטל בע"מ</t>
  </si>
  <si>
    <t>1082635</t>
  </si>
  <si>
    <t>520039868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</si>
  <si>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</si>
  <si>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</si>
  <si>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</si>
  <si>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</si>
  <si>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</si>
  <si>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</si>
  <si>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</si>
  <si>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</si>
  <si>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</si>
  <si>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</si>
  <si>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</si>
  <si>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</si>
  <si>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</si>
  <si>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</si>
  <si>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</si>
  <si>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</si>
  <si>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אקרו קבוצה- אקרו קבוצה</t>
  </si>
  <si>
    <t>1184902</t>
  </si>
  <si>
    <t>511996803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</si>
  <si>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</si>
  <si>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</si>
  <si>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</si>
  <si>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</si>
  <si>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</si>
  <si>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</si>
  <si>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קרסו נדלן- קרסו נדלן בע"מ</t>
  </si>
  <si>
    <t>1187962</t>
  </si>
  <si>
    <t>510488190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</si>
  <si>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</si>
  <si>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</si>
  <si>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</si>
  <si>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</si>
  <si>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</si>
  <si>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</si>
  <si>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</si>
  <si>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</si>
  <si>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</si>
  <si>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</si>
  <si>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*איי ספאק 1- איי ספאק 1 בע"מ</t>
  </si>
  <si>
    <t>1179589</t>
  </si>
  <si>
    <t>516247772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</si>
  <si>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</si>
  <si>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</si>
  <si>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</si>
  <si>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</si>
  <si>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</si>
  <si>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</si>
  <si>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</si>
  <si>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</si>
  <si>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</si>
  <si>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</si>
  <si>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</si>
  <si>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1239114</t>
  </si>
  <si>
    <t>*מספנות ישראל- תעשיות מספנות ישראל בע"מ</t>
  </si>
  <si>
    <t>1168533</t>
  </si>
  <si>
    <t>516084753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</si>
  <si>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</si>
  <si>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</si>
  <si>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</si>
  <si>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</si>
  <si>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</si>
  <si>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515334662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</si>
  <si>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</si>
  <si>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</si>
  <si>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</si>
  <si>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</si>
  <si>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</si>
  <si>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</si>
  <si>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</si>
  <si>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</si>
  <si>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</si>
  <si>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</si>
  <si>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</si>
  <si>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</si>
  <si>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</si>
  <si>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</si>
  <si>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</si>
  <si>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</si>
  <si>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</si>
  <si>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</si>
  <si>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</si>
  <si>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</si>
  <si>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</si>
  <si>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</si>
  <si>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</si>
  <si>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</si>
  <si>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</si>
  <si>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</si>
  <si>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</si>
  <si>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</si>
  <si>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</si>
  <si>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</si>
  <si>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</si>
  <si>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</si>
  <si>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</si>
  <si>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</si>
  <si>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</si>
  <si>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</si>
  <si>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</si>
  <si>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</si>
  <si>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</si>
  <si>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</si>
  <si>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</si>
  <si>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</si>
  <si>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</si>
  <si>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</si>
  <si>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</si>
  <si>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</si>
  <si>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</si>
  <si>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אילקס מדיקל- אילקס מדיקל בע"מ</t>
  </si>
  <si>
    <t>1080753</t>
  </si>
  <si>
    <t>520042219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</si>
  <si>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</si>
  <si>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</si>
  <si>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</si>
  <si>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</si>
  <si>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</si>
  <si>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</si>
  <si>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</si>
  <si>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</si>
  <si>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</si>
  <si>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</si>
  <si>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</si>
  <si>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</si>
  <si>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</si>
  <si>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</si>
  <si>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</si>
  <si>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</si>
  <si>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</si>
  <si>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</si>
  <si>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</si>
  <si>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</si>
  <si>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</si>
  <si>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</si>
  <si>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</si>
  <si>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516117181</t>
  </si>
  <si>
    <t>*אבגול- אבגול תעשיות 1953 בע"מ</t>
  </si>
  <si>
    <t>1100957</t>
  </si>
  <si>
    <t>510119068</t>
  </si>
  <si>
    <t>עץ, נייר ודפוס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</si>
  <si>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</si>
  <si>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</si>
  <si>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</si>
  <si>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</si>
  <si>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</si>
  <si>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</si>
  <si>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</si>
  <si>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</si>
  <si>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</si>
  <si>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</si>
  <si>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</si>
  <si>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</si>
  <si>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</si>
  <si>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</si>
  <si>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</si>
  <si>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</si>
  <si>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</si>
  <si>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</si>
  <si>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</si>
  <si>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</si>
  <si>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</si>
  <si>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</si>
  <si>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</si>
  <si>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</si>
  <si>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</si>
  <si>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</si>
  <si>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</si>
  <si>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</si>
  <si>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</si>
  <si>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</si>
  <si>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</si>
  <si>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</si>
  <si>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</si>
  <si>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</si>
  <si>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</si>
  <si>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</si>
  <si>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</si>
  <si>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</si>
  <si>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</si>
  <si>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</si>
  <si>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</si>
  <si>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</si>
  <si>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</si>
  <si>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</si>
  <si>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</si>
  <si>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</si>
  <si>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</si>
  <si>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</si>
  <si>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</si>
  <si>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</si>
  <si>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</si>
  <si>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</si>
  <si>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</si>
  <si>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</si>
  <si>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</si>
  <si>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*לודן- לודן חברה להנדסה בע"מ</t>
  </si>
  <si>
    <t>1081439</t>
  </si>
  <si>
    <t>520043381</t>
  </si>
  <si>
    <t>גמא ניהול וסליקה בעמ- גמא ניהול וסליקה בע"מ</t>
  </si>
  <si>
    <t>1177484</t>
  </si>
  <si>
    <t>512711789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</si>
  <si>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</si>
  <si>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</si>
  <si>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</si>
  <si>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</si>
  <si>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</si>
  <si>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</si>
  <si>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</si>
  <si>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</si>
  <si>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</si>
  <si>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</si>
  <si>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</si>
  <si>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</si>
  <si>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</si>
  <si>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</si>
  <si>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Automobiles &amp; Components</t>
  </si>
  <si>
    <t>Kornit Digital ltd- קורנית דיגיטל בע"מ</t>
  </si>
  <si>
    <t>IL0011216723</t>
  </si>
  <si>
    <t>NASDAQ</t>
  </si>
  <si>
    <t>513195420</t>
  </si>
  <si>
    <t>Capital Goods</t>
  </si>
  <si>
    <t>FIVERR INTERNATIONAL LTD- פייבר אינטרנשיונל בע"מ</t>
  </si>
  <si>
    <t>IL0011582033</t>
  </si>
  <si>
    <t>514440874</t>
  </si>
  <si>
    <t>Commercial &amp; Professional Services</t>
  </si>
  <si>
    <t>INMODE LTD- אינמוד בע"מ</t>
  </si>
  <si>
    <t>IL0011595993</t>
  </si>
  <si>
    <t>514073618</t>
  </si>
  <si>
    <t>Health Care Equipment &amp; Services</t>
  </si>
  <si>
    <t>SOL GEL TECHNOLOGIES LTD- SOL GEL TECHNOLOGIES</t>
  </si>
  <si>
    <t>IL0011417206</t>
  </si>
  <si>
    <t>512544693</t>
  </si>
  <si>
    <t>Pharmaceuticals &amp; Biotechnology</t>
  </si>
  <si>
    <t>UROGEN PHARMA LTD- יורוג'ן פארמה בעמ</t>
  </si>
  <si>
    <t>IL0011407140</t>
  </si>
  <si>
    <t>513537621</t>
  </si>
  <si>
    <t>GLOBAL 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</si>
  <si>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</si>
  <si>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</si>
  <si>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</si>
  <si>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</si>
  <si>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</si>
  <si>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JFROG- JFROG LTD</t>
  </si>
  <si>
    <t>IL0011684185</t>
  </si>
  <si>
    <t>514130491</t>
  </si>
  <si>
    <t>Software &amp; Services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</si>
  <si>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</si>
  <si>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</si>
  <si>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</si>
  <si>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</si>
  <si>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</si>
  <si>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</si>
  <si>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</si>
  <si>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</si>
  <si>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</si>
  <si>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</si>
  <si>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</si>
  <si>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</si>
  <si>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</si>
  <si>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</si>
  <si>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</si>
  <si>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</si>
  <si>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</si>
  <si>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</si>
  <si>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</si>
  <si>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</si>
  <si>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</si>
  <si>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</si>
  <si>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</si>
  <si>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</si>
  <si>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</si>
  <si>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</si>
  <si>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</si>
  <si>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</si>
  <si>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</si>
  <si>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</si>
  <si>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</si>
  <si>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</si>
  <si>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</si>
  <si>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</si>
  <si>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Transportation</t>
  </si>
  <si>
    <t>PAYONEER GLOBAL INC- PAYONEER GLOBAL</t>
  </si>
  <si>
    <t>US70451X1046</t>
  </si>
  <si>
    <t>90240</t>
  </si>
  <si>
    <t>*ORMAT TECHNOLOGIES INC- אורמת טכנולגיות אינק</t>
  </si>
  <si>
    <t>US6866881021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</si>
  <si>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</si>
  <si>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</si>
  <si>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</si>
  <si>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</si>
  <si>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</si>
  <si>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</si>
  <si>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*CAMTEK- קמטק בע"מ</t>
  </si>
  <si>
    <t>IL0010952641</t>
  </si>
  <si>
    <t>Teva Pharm- טבע תעשיות פרמצבטיות בע"מ</t>
  </si>
  <si>
    <t>US8816242098</t>
  </si>
  <si>
    <t>Nice Sys Adr- נייס מערכות בע"מ</t>
  </si>
  <si>
    <t>US6536561086</t>
  </si>
  <si>
    <t>Sapines int crop inv- סאפיינס אינטרנשיונל קורפוריישן N.V</t>
  </si>
  <si>
    <t>ANN7716A1513</t>
  </si>
  <si>
    <t>53368</t>
  </si>
  <si>
    <t>Perion networks ltd- פריון נטוורק בע"מ לשעבר אינקרדימייל</t>
  </si>
  <si>
    <t>IL0010958192</t>
  </si>
  <si>
    <t>TESLA INC- TESLA MOTORS INC</t>
  </si>
  <si>
    <t>US88160R1014</t>
  </si>
  <si>
    <t>13191</t>
  </si>
  <si>
    <t>BANK OF AMERICA CORP- Bank of America</t>
  </si>
  <si>
    <t>US0605051046</t>
  </si>
  <si>
    <t>10043</t>
  </si>
  <si>
    <t>Banks</t>
  </si>
  <si>
    <t>JPMORGAN CHASE- JP MORGAN ASSET MANAGEMENT</t>
  </si>
  <si>
    <t>US46625H1005</t>
  </si>
  <si>
    <t>10232</t>
  </si>
  <si>
    <t>AGCO CORP- AGCO CORP</t>
  </si>
  <si>
    <t>US0010841023</t>
  </si>
  <si>
    <t>28342</t>
  </si>
  <si>
    <t>AIRBUS- AIRBUS GROUP</t>
  </si>
  <si>
    <t>NL0000235190</t>
  </si>
  <si>
    <t>11195</t>
  </si>
  <si>
    <t>BOEING- BOEING CO</t>
  </si>
  <si>
    <t>US0970231058</t>
  </si>
  <si>
    <t>27015</t>
  </si>
  <si>
    <t>EIFFAGE- EIFFAGE</t>
  </si>
  <si>
    <t>FR0000130452</t>
  </si>
  <si>
    <t>27267</t>
  </si>
  <si>
    <t>EMERSON ELECTRIC CO- EMERSON ELECTRIC</t>
  </si>
  <si>
    <t>US2910111044</t>
  </si>
  <si>
    <t>10134</t>
  </si>
  <si>
    <t>LEONARDO DRS INC- LEONARDO DRS INC</t>
  </si>
  <si>
    <t>US52661A1088</t>
  </si>
  <si>
    <t>28816</t>
  </si>
  <si>
    <t>RAYTHEON TECHNOLOGIES CORP- Raytheon Company</t>
  </si>
  <si>
    <t>US75513E1010</t>
  </si>
  <si>
    <t>12916</t>
  </si>
  <si>
    <t>VINCI SA- VINCI SA</t>
  </si>
  <si>
    <t>FR0000125486</t>
  </si>
  <si>
    <t>10472</t>
  </si>
  <si>
    <t>Berkshire Hathaway INC CL A- BERKSHIRE HATHAWAY FIN</t>
  </si>
  <si>
    <t>US0846701086</t>
  </si>
  <si>
    <t>10806</t>
  </si>
  <si>
    <t>Diversified Financials</t>
  </si>
  <si>
    <t>BLACKROCK- BlackRock  Asset Managment</t>
  </si>
  <si>
    <t>US09247X1019</t>
  </si>
  <si>
    <t>27796</t>
  </si>
  <si>
    <t>BYTE ACQUISITION- BYTE ACQUISITION CORP</t>
  </si>
  <si>
    <t>KYG1R25Q1216</t>
  </si>
  <si>
    <t>13527</t>
  </si>
  <si>
    <t>MORGAN STANLEY- MORGAN STANLEY</t>
  </si>
  <si>
    <t>US6174464486</t>
  </si>
  <si>
    <t>10289</t>
  </si>
  <si>
    <t>ENERGEAN OIL- Energean plc</t>
  </si>
  <si>
    <t>GB00BG12Y042</t>
  </si>
  <si>
    <t>LSE</t>
  </si>
  <si>
    <t>Energy</t>
  </si>
  <si>
    <t>COSTCO WHOLESALE- COSTCO WHOLESAL</t>
  </si>
  <si>
    <t>US9113121068</t>
  </si>
  <si>
    <t>27041</t>
  </si>
  <si>
    <t>Food &amp; Staples Retailing</t>
  </si>
  <si>
    <t>TALKSPACE INC US- TALKSPACE INC</t>
  </si>
  <si>
    <t>US87427V1035</t>
  </si>
  <si>
    <t>89487</t>
  </si>
  <si>
    <t>ALPHABET INC CL C- ALPHABET INC</t>
  </si>
  <si>
    <t>US02079K1079</t>
  </si>
  <si>
    <t>27390</t>
  </si>
  <si>
    <t>Media</t>
  </si>
  <si>
    <t>Taboola- Innovid Corp</t>
  </si>
  <si>
    <t>KYG493921061</t>
  </si>
  <si>
    <t>514001338</t>
  </si>
  <si>
    <t>META PLATFORMS- Meta Platforms Inc</t>
  </si>
  <si>
    <t>US30303M1027</t>
  </si>
  <si>
    <t>12310</t>
  </si>
  <si>
    <t>PFIZER INC- PFIZER INC</t>
  </si>
  <si>
    <t>US7170811035</t>
  </si>
  <si>
    <t>10627</t>
  </si>
  <si>
    <t>AROUNDTOWN- Aroundtown property</t>
  </si>
  <si>
    <t>LU1673108939</t>
  </si>
  <si>
    <t>12853</t>
  </si>
  <si>
    <t>Real Estate</t>
  </si>
  <si>
    <t>AMAZON.COM INC- amazon.com</t>
  </si>
  <si>
    <t>US0231351067</t>
  </si>
  <si>
    <t>11069</t>
  </si>
  <si>
    <t>HOME DEPOT INC- HOME DEPOT</t>
  </si>
  <si>
    <t>US4370761029</t>
  </si>
  <si>
    <t>10192</t>
  </si>
  <si>
    <t>APPLIED MATERIALS INC- APPLIED MATERIALS</t>
  </si>
  <si>
    <t>US0382221051</t>
  </si>
  <si>
    <t>1231221</t>
  </si>
  <si>
    <t>ASML HOLDING NV- ASML HOLDING NV-NY</t>
  </si>
  <si>
    <t>NL0010273215</t>
  </si>
  <si>
    <t>EURONEXT</t>
  </si>
  <si>
    <t>27028</t>
  </si>
  <si>
    <t>BROADCOM LTD- Broadcom Inc</t>
  </si>
  <si>
    <t>US11135F1012</t>
  </si>
  <si>
    <t>11083</t>
  </si>
  <si>
    <t>NVIDIA CORP- NVIDIA CORP</t>
  </si>
  <si>
    <t>US67066G1040</t>
  </si>
  <si>
    <t>10322</t>
  </si>
  <si>
    <t>QUALCOMM INC- QUALCOMM Inc</t>
  </si>
  <si>
    <t>US7475251036</t>
  </si>
  <si>
    <t>10350</t>
  </si>
  <si>
    <t>TAIWAN SEMICONDUCTOR- TAIWAN Semiconductor</t>
  </si>
  <si>
    <t>US8740391003</t>
  </si>
  <si>
    <t>10409</t>
  </si>
  <si>
    <t>CROWDSTRIKE HOLDINGS INC  A- CROWDSTRIKE</t>
  </si>
  <si>
    <t>US22788C1053</t>
  </si>
  <si>
    <t>28463</t>
  </si>
  <si>
    <t>DYNATRACE INC- DYNATRACE INC</t>
  </si>
  <si>
    <t>US2681501092</t>
  </si>
  <si>
    <t>90133</t>
  </si>
  <si>
    <t>FORTINET- Fortinet Inc</t>
  </si>
  <si>
    <t>US34959E1091</t>
  </si>
  <si>
    <t>13077</t>
  </si>
  <si>
    <t>MASTERCARD INC CLASS 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</si>
  <si>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</si>
  <si>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</si>
  <si>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</si>
  <si>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</si>
  <si>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</si>
  <si>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</si>
  <si>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</si>
  <si>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</si>
  <si>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SENTINELONE INC  CLASS A- SentinelOne Inc</t>
  </si>
  <si>
    <t>US81730H1095</t>
  </si>
  <si>
    <t>28562</t>
  </si>
  <si>
    <t>VISA- VISA  Inc - CLASS  A</t>
  </si>
  <si>
    <t>US92826C8394</t>
  </si>
  <si>
    <t>11109</t>
  </si>
  <si>
    <t>NETAPP INC- NetApp inc</t>
  </si>
  <si>
    <t>US64110D1046</t>
  </si>
  <si>
    <t>12374</t>
  </si>
  <si>
    <t>PURE STORAGE INC  CLASS A- PURE STORAGE</t>
  </si>
  <si>
    <t>US74624M1027</t>
  </si>
  <si>
    <t>90267</t>
  </si>
  <si>
    <t>SAMSUNG ELECTR GDR REG- Samsung Electronics co ltd</t>
  </si>
  <si>
    <t>US7960508882</t>
  </si>
  <si>
    <t>11111</t>
  </si>
  <si>
    <t>DATADOG INC  CLASS A- DATADOG INC-A</t>
  </si>
  <si>
    <t>US23804L1035</t>
  </si>
  <si>
    <t>89614</t>
  </si>
  <si>
    <t>SAFRAN SA- SAFRAN SA</t>
  </si>
  <si>
    <t>FR0000073272</t>
  </si>
  <si>
    <t>27194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</si>
  <si>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</si>
  <si>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</si>
  <si>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</si>
  <si>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</si>
  <si>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</si>
  <si>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</si>
  <si>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</si>
  <si>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</si>
  <si>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</si>
  <si>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תא 90- מיטב תכלית קרנות נאמנות בע"מ</t>
  </si>
  <si>
    <t>1143783</t>
  </si>
  <si>
    <t>513534974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</si>
  <si>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</si>
  <si>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</si>
  <si>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</si>
  <si>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</si>
  <si>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</si>
  <si>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</si>
  <si>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</si>
  <si>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</si>
  <si>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</si>
  <si>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</si>
  <si>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</si>
  <si>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</si>
  <si>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</si>
  <si>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</si>
  <si>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</si>
  <si>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</si>
  <si>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</si>
  <si>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</si>
  <si>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</si>
  <si>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</si>
  <si>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</si>
  <si>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</si>
  <si>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</si>
  <si>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HSBC MSCI EMERGING MARKETS- Hsbc Investment Funds S.a</t>
  </si>
  <si>
    <t>IE00B5SSQT16</t>
  </si>
  <si>
    <t>28148</t>
  </si>
  <si>
    <t>AMUNDI INDEX MSCI EM UCITS- (לא פעיל) AMUNDI ETF</t>
  </si>
  <si>
    <t>LU1437017350</t>
  </si>
  <si>
    <t>27482</t>
  </si>
  <si>
    <t>UTILITIES SELECT SECTOR SPDR- (לא פעיל) SPDR - State Street Global Advisors</t>
  </si>
  <si>
    <t>US81369Y8865</t>
  </si>
  <si>
    <t>22040</t>
  </si>
  <si>
    <t>I SHARES MSCI CHINA A- BlackRock  Asset Managment</t>
  </si>
  <si>
    <t>IE00BQT3WG13</t>
  </si>
  <si>
    <t>ISH MSCI USA ESG EHNCD USD D- BlackRock  Asset Managment</t>
  </si>
  <si>
    <t>IE00BHZPJ890</t>
  </si>
  <si>
    <t>ISHARES CORE MSCI CH IND ETF- BlackRock  Asset Managment</t>
  </si>
  <si>
    <t>HK2801040828</t>
  </si>
  <si>
    <t>HKSE</t>
  </si>
  <si>
    <t>ISHARES CORE MSCI EURPOE- BlackRock  Asset Managment</t>
  </si>
  <si>
    <t>IE00B1YZSC51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</si>
  <si>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</si>
  <si>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</si>
  <si>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</si>
  <si>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</si>
  <si>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</si>
  <si>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</si>
  <si>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</si>
  <si>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</si>
  <si>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 HEALTH CARE- BlackRock  Asset Managment</t>
  </si>
  <si>
    <t>US4642867497</t>
  </si>
  <si>
    <t>ISHARES S&amp;P NA TECH SOFT IF- BlackRock  Asset Managment</t>
  </si>
  <si>
    <t>US4642875151</t>
  </si>
  <si>
    <t>ISHARES S&amp;P500 SWAP UCITS- BlackRock  Asset Managment</t>
  </si>
  <si>
    <t>IE00BMTX1Y45</t>
  </si>
  <si>
    <t>ISHR EUR600 IND GDS&amp;SERV (DE)- BlackRock  Asset Managment</t>
  </si>
  <si>
    <t>DE000A0H08J9</t>
  </si>
  <si>
    <t>COMM SERV SELECT SECTOR SPDR- COMM SERV SELECT</t>
  </si>
  <si>
    <t>US81369Y8527</t>
  </si>
  <si>
    <t>27819</t>
  </si>
  <si>
    <t>CONSUMER STAPLES SPDR- CONSUMER STAPLES</t>
  </si>
  <si>
    <t>US81369Y3080</t>
  </si>
  <si>
    <t>10096</t>
  </si>
  <si>
    <t>HORIZONS S&amp;P/TSX 60 INDEX- GLOBAL HORIZON</t>
  </si>
  <si>
    <t>CA44049A1241</t>
  </si>
  <si>
    <t>10629</t>
  </si>
  <si>
    <t>GLOBAL X CYBERSECURITY ETF- Global X Management Co LLc</t>
  </si>
  <si>
    <t>US37954Y3844</t>
  </si>
  <si>
    <t>12507</t>
  </si>
  <si>
    <t>*INVESCO MSCI EMERGING MKTS- Invesco investment management limited</t>
  </si>
  <si>
    <t>IE00B3DWVS88</t>
  </si>
  <si>
    <t>21100</t>
  </si>
  <si>
    <t>INVESCO S&amp;P500 ESG ACC- Invesco investment management limited</t>
  </si>
  <si>
    <t>IE00BKS7L097</t>
  </si>
  <si>
    <t>LYXOR CORE EURSTX 600 DR- LYXOR ETF</t>
  </si>
  <si>
    <t>LU0908500753</t>
  </si>
  <si>
    <t>10267</t>
  </si>
  <si>
    <t>LYXOR ETF STOXX OIL &amp; GAS- LYXOR ETF</t>
  </si>
  <si>
    <t>LU1834988278</t>
  </si>
  <si>
    <t>LYXOR STOXX BASIC RSRCES- LYXOR ETF</t>
  </si>
  <si>
    <t>lu1834983550</t>
  </si>
  <si>
    <t>LYXOR STOXX EUROPE 600 BKS UCITS- LYXOR ETF</t>
  </si>
  <si>
    <t>FR0010345371</t>
  </si>
  <si>
    <t>NOMURA ETF- Nomura asset management</t>
  </si>
  <si>
    <t>JP3027630007</t>
  </si>
  <si>
    <t>JPX</t>
  </si>
  <si>
    <t>20081</t>
  </si>
  <si>
    <t>NOMURA TOPIX BANKS 1615 JP- Nomura asset management</t>
  </si>
  <si>
    <t>JP3040170007</t>
  </si>
  <si>
    <t>SPDR EUR ENERGY- Spider</t>
  </si>
  <si>
    <t>IE00BKWQ0F09</t>
  </si>
  <si>
    <t>27395</t>
  </si>
  <si>
    <t>CONSUMER DISCRETIONARY SELT- State Street Corp</t>
  </si>
  <si>
    <t>US81369Y4070</t>
  </si>
  <si>
    <t>22041</t>
  </si>
  <si>
    <t>Energy s.sector spdr- State Street Corp</t>
  </si>
  <si>
    <t>US81369Y5069</t>
  </si>
  <si>
    <t>FINANCIAL SELECT SECTOR SPDR- State Street Corp</t>
  </si>
  <si>
    <t>US81369Y6059</t>
  </si>
  <si>
    <t>INDUSTRIAL SELECT SECT SPDR- State Street Corp</t>
  </si>
  <si>
    <t>US81369Y7040</t>
  </si>
  <si>
    <t>SPDR KBW BANK ETF- State Street Corp</t>
  </si>
  <si>
    <t>US78464A7972</t>
  </si>
  <si>
    <t>SPDR MSCI EUROPE CONSUMER ST- State Street Corp</t>
  </si>
  <si>
    <t>IE00BKWQ0D84</t>
  </si>
  <si>
    <t>SPDR MSCI Europe Health CareSM UCITS- State Street Corp</t>
  </si>
  <si>
    <t>IE00BKWQ0H23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</si>
  <si>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</si>
  <si>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</si>
  <si>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</si>
  <si>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</si>
  <si>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</si>
  <si>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</si>
  <si>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12518</t>
  </si>
  <si>
    <t>VANGUARD AUST SHARES IDX ETF- Vanguard Group</t>
  </si>
  <si>
    <t>AU000000VAS1</t>
  </si>
  <si>
    <t>12517</t>
  </si>
  <si>
    <t>סה"כ שמחקות מדדים אחרים</t>
  </si>
  <si>
    <t>סה"כ אג"ח ממשלתי</t>
  </si>
  <si>
    <t>סה"כ אגח קונצרני</t>
  </si>
  <si>
    <t>*AWI ASH WO INDIA OPP FD DUSD- White Oak</t>
  </si>
  <si>
    <t>IE00BH3N4915</t>
  </si>
  <si>
    <t>13033</t>
  </si>
  <si>
    <t>GS INDIA EQ IUSDA- goldman sachs</t>
  </si>
  <si>
    <t>LU0333811072</t>
  </si>
  <si>
    <t>12657</t>
  </si>
  <si>
    <t>ISHARE EMKT IF I AUSD- BlackRock  Asset Managment</t>
  </si>
  <si>
    <t>IE00B3D07G23</t>
  </si>
  <si>
    <t>ISE</t>
  </si>
  <si>
    <t>VANGUARD IS EM.MKTS STK.IDX- Vanguard Group</t>
  </si>
  <si>
    <t>IE00BFPM9H50</t>
  </si>
  <si>
    <t>סה"כ כתבי אופציות בישראל</t>
  </si>
  <si>
    <t>*אייספאק 1  אפ 1- איי ספאק 1 בע"מ</t>
  </si>
  <si>
    <t>1179613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</si>
  <si>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</si>
  <si>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</si>
  <si>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</si>
  <si>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</si>
  <si>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</si>
  <si>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</si>
  <si>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</si>
  <si>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</si>
  <si>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</si>
  <si>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</si>
  <si>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</si>
  <si>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</si>
  <si>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</si>
  <si>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</si>
  <si>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</si>
  <si>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</si>
  <si>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סה"כ ש"ח/מט"ח</t>
  </si>
  <si>
    <t>סה"כ ריבית</t>
  </si>
  <si>
    <t>SPXW 06/30/23 P3600- SPX</t>
  </si>
  <si>
    <t>BBG018BLCVG3</t>
  </si>
  <si>
    <t>SPXW 06/30/23 P4000- SPX</t>
  </si>
  <si>
    <t>BBG018BLCWG1</t>
  </si>
  <si>
    <t>סה"כ מטבע</t>
  </si>
  <si>
    <t>סה"כ סחורות</t>
  </si>
  <si>
    <t>MSCI EMGMKT SEP23- חוזים עתידיים בחול</t>
  </si>
  <si>
    <t>MESU3</t>
  </si>
  <si>
    <t>NASDAQ 100 SEP23- חוזים עתידיים בחול</t>
  </si>
  <si>
    <t>NQU3</t>
  </si>
  <si>
    <t>S&amp;P/TSX 60 IX FUT SEP23- חוזים עתידיים בחול</t>
  </si>
  <si>
    <t>PTU3</t>
  </si>
  <si>
    <t>S&amp;P500 EMINI FUT SEP23- חוזים עתידיים בחול</t>
  </si>
  <si>
    <t>ESU3</t>
  </si>
  <si>
    <t>STOXX EUROPE 600 SEP23- חוזים עתידיים בחול</t>
  </si>
  <si>
    <t>SXOU3</t>
  </si>
  <si>
    <t>TOPIX FUTR SEP23- חוזים עתידיים בחול</t>
  </si>
  <si>
    <t>TPU3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</si>
  <si>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</si>
  <si>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</si>
  <si>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</si>
  <si>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</si>
  <si>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</si>
  <si>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</si>
  <si>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</si>
  <si>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</si>
  <si>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</si>
  <si>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</si>
  <si>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</si>
  <si>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</si>
  <si>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</si>
  <si>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</si>
  <si>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</si>
  <si>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</si>
  <si>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חייבים REWIRE 8839- רי-וויר (א.ס.ג) מחקר ופיתוח בע"מ</t>
  </si>
  <si>
    <t>9483</t>
  </si>
  <si>
    <t>515193704</t>
  </si>
  <si>
    <t>רוטקס- רוטקס (1980) בע"מ</t>
  </si>
  <si>
    <t>1104033</t>
  </si>
  <si>
    <t>510844913</t>
  </si>
  <si>
    <t>Distree Ltd- .Distree Ltd</t>
  </si>
  <si>
    <t>9326</t>
  </si>
  <si>
    <t>516596848</t>
  </si>
  <si>
    <t>Sustained Therapy- Sustained Therapy</t>
  </si>
  <si>
    <t>9262</t>
  </si>
  <si>
    <t>516541372</t>
  </si>
  <si>
    <t>*FutureCides- אגכימדס שותפות מוגבלת</t>
  </si>
  <si>
    <t>93981</t>
  </si>
  <si>
    <t>540310463</t>
  </si>
  <si>
    <t>*אגכימדס שותפות מוגבלת- אגכימדס שותפות מוגבלת</t>
  </si>
  <si>
    <t>8824</t>
  </si>
  <si>
    <t>NeoManna Ltd- ניאומאנה בע"מ</t>
  </si>
  <si>
    <t>9152</t>
  </si>
  <si>
    <t>516561917</t>
  </si>
  <si>
    <t>TIPA CORP LTD- TIPA CORP LTD</t>
  </si>
  <si>
    <t>8838</t>
  </si>
  <si>
    <t>514420660</t>
  </si>
  <si>
    <t>medlnvest capital s.a.r.l- Medinvest</t>
  </si>
  <si>
    <t>2751</t>
  </si>
  <si>
    <t>12074</t>
  </si>
  <si>
    <t>סה"כ קרנות הון סיכון</t>
  </si>
  <si>
    <t>Stage One Venture Capital Fund IV</t>
  </si>
  <si>
    <t>8981</t>
  </si>
  <si>
    <t>F2 Capital Partners 3 LP- Capital Link Global Fintech Le</t>
  </si>
  <si>
    <t>8401</t>
  </si>
  <si>
    <t>S.H. SKY 4 L.P- SKY 4</t>
  </si>
  <si>
    <t>8987</t>
  </si>
  <si>
    <t>סה"כ קרנות גידור</t>
  </si>
  <si>
    <t>סה"כ קרנות נדל"ן</t>
  </si>
  <si>
    <t>סה"כ קרנות השקעה אחרות</t>
  </si>
  <si>
    <t>Israel Infrastructure Fund I A LP- I. INFRASTUCTURE</t>
  </si>
  <si>
    <t>65001010</t>
  </si>
  <si>
    <t>S.H. SKY LP- ס. ה. סקיי 11 ש.מ.</t>
  </si>
  <si>
    <t>50492</t>
  </si>
  <si>
    <t>Fimi Israel Opportunity II- פימי מזנין(1) קרן הון סיכון</t>
  </si>
  <si>
    <t>50724</t>
  </si>
  <si>
    <t>סה"כ קרנות הון סיכון בחו"ל</t>
  </si>
  <si>
    <t>סה"כ קרנות גידור בחו"ל</t>
  </si>
  <si>
    <t>ION TECH FEEDER FUND- ION TECH FEEDER FUND</t>
  </si>
  <si>
    <t>KYG4939W1188</t>
  </si>
  <si>
    <t>סה"כ קרנות נדל"ן בחו"ל</t>
  </si>
  <si>
    <t>סה"כ קרנות השקעה אחרות בחו"ל</t>
  </si>
  <si>
    <t>BVP Forge Institutional L.P</t>
  </si>
  <si>
    <t>9239</t>
  </si>
  <si>
    <t>29/06/23</t>
  </si>
  <si>
    <t>BCP V DEXKO CO INVEST LP- Brookfield global</t>
  </si>
  <si>
    <t>8337</t>
  </si>
  <si>
    <t>AP IX Connect Holdings L.P</t>
  </si>
  <si>
    <t>8842</t>
  </si>
  <si>
    <t>F2 Select I LP</t>
  </si>
  <si>
    <t>8507</t>
  </si>
  <si>
    <t>ISF III Overflow Fund L.P</t>
  </si>
  <si>
    <t>9457</t>
  </si>
  <si>
    <t>Israel Secondary fund III L.P- Israel secondary fund</t>
  </si>
  <si>
    <t>8338</t>
  </si>
  <si>
    <t>Astorg VIII- JOY GLOBAL INC</t>
  </si>
  <si>
    <t>9391</t>
  </si>
  <si>
    <t>סה"כ כתבי אופציה בישראל</t>
  </si>
  <si>
    <t>*ג'י סיטי בעמ- ג'י סיטי בע"מ</t>
  </si>
  <si>
    <t>633476</t>
  </si>
  <si>
    <t>*נוסטרומו אופ- ג'י סיטי בע"מ</t>
  </si>
  <si>
    <t>623209</t>
  </si>
  <si>
    <t>*הייקון מערכות אפ 03/22- הייקון מערכות בע"מ</t>
  </si>
  <si>
    <t>1185214</t>
  </si>
  <si>
    <t>סה"כ מט"ח/מט"ח</t>
  </si>
  <si>
    <t>TRS_ ILS-ILS17.11.2023</t>
  </si>
  <si>
    <t>701000632</t>
  </si>
  <si>
    <t>30/11/22</t>
  </si>
  <si>
    <t>701000677</t>
  </si>
  <si>
    <t>TRS_ ILS-ILS25.01.2024</t>
  </si>
  <si>
    <t>701000643</t>
  </si>
  <si>
    <t>701000669</t>
  </si>
  <si>
    <t>701000676</t>
  </si>
  <si>
    <t>TRS_ ILS-ILS26.01.2024</t>
  </si>
  <si>
    <t>701000667</t>
  </si>
  <si>
    <t>701000668</t>
  </si>
  <si>
    <t>TRS_ ILS-ILS27.06.2024</t>
  </si>
  <si>
    <t>701000757</t>
  </si>
  <si>
    <t>TRS_ ILS-ILS30.05.2024</t>
  </si>
  <si>
    <t>701000721</t>
  </si>
  <si>
    <t>FW ILS-USD03.07.2023</t>
  </si>
  <si>
    <t>702003744</t>
  </si>
  <si>
    <t>702003746</t>
  </si>
  <si>
    <t>702003869</t>
  </si>
  <si>
    <t>FW ILS-USD05.07.2023</t>
  </si>
  <si>
    <t>702003742</t>
  </si>
  <si>
    <t>FW ILS-USD06.11.2023</t>
  </si>
  <si>
    <t>702003812</t>
  </si>
  <si>
    <t>FW ILS-USD07.11.2023</t>
  </si>
  <si>
    <t>702003813</t>
  </si>
  <si>
    <t>FW ILS-USD14.11.2023</t>
  </si>
  <si>
    <t>702003825</t>
  </si>
  <si>
    <t>FW ILS-USD14.12.2023</t>
  </si>
  <si>
    <t>701000765</t>
  </si>
  <si>
    <t>702003822</t>
  </si>
  <si>
    <t>FW ILS-USD22.11.2023</t>
  </si>
  <si>
    <t>702003686</t>
  </si>
  <si>
    <t>FW ILS-USD23.10.2023</t>
  </si>
  <si>
    <t>702003865</t>
  </si>
  <si>
    <t>FW ILS-USD26.10.2023</t>
  </si>
  <si>
    <t>702003863</t>
  </si>
  <si>
    <t>FW ILS-USD27.11.2023</t>
  </si>
  <si>
    <t>702003687</t>
  </si>
  <si>
    <t>FW ILS-USD28.11.2023</t>
  </si>
  <si>
    <t>702003861</t>
  </si>
  <si>
    <t>FW ILS-USD29.11.2023</t>
  </si>
  <si>
    <t>702003827</t>
  </si>
  <si>
    <t>702003832</t>
  </si>
  <si>
    <t>702003851</t>
  </si>
  <si>
    <t>FW ILS-USD30.11.2023</t>
  </si>
  <si>
    <t>702003820</t>
  </si>
  <si>
    <t>702003824</t>
  </si>
  <si>
    <t>702003847</t>
  </si>
  <si>
    <t>702003849</t>
  </si>
  <si>
    <t>FW USD-ILS01.11.2023</t>
  </si>
  <si>
    <t>702003488</t>
  </si>
  <si>
    <t>702003490</t>
  </si>
  <si>
    <t>FW USD-ILS02.11.2023</t>
  </si>
  <si>
    <t>701000683</t>
  </si>
  <si>
    <t>702003494</t>
  </si>
  <si>
    <t>FW USD-ILS03.07.2023</t>
  </si>
  <si>
    <t>702003698</t>
  </si>
  <si>
    <t>702003700</t>
  </si>
  <si>
    <t>702003702</t>
  </si>
  <si>
    <t>FW USD-ILS05.07.2023</t>
  </si>
  <si>
    <t>701000735</t>
  </si>
  <si>
    <t>702003710</t>
  </si>
  <si>
    <t>702003712</t>
  </si>
  <si>
    <t>FW USD-ILS05.09.2023</t>
  </si>
  <si>
    <t>701000687</t>
  </si>
  <si>
    <t>702003500</t>
  </si>
  <si>
    <t>702003502</t>
  </si>
  <si>
    <t>702003508</t>
  </si>
  <si>
    <t>702003510</t>
  </si>
  <si>
    <t>FW USD-ILS06.07.2023</t>
  </si>
  <si>
    <t>702003714</t>
  </si>
  <si>
    <t>702003805</t>
  </si>
  <si>
    <t>702003807</t>
  </si>
  <si>
    <t>FW USD-ILS06.09.2023</t>
  </si>
  <si>
    <t>701000705</t>
  </si>
  <si>
    <t>701000707</t>
  </si>
  <si>
    <t>701000739</t>
  </si>
  <si>
    <t>702003562</t>
  </si>
  <si>
    <t>702003760</t>
  </si>
  <si>
    <t>702003762</t>
  </si>
  <si>
    <t>FW USD-ILS06.11.2023</t>
  </si>
  <si>
    <t>701000685</t>
  </si>
  <si>
    <t>702003498</t>
  </si>
  <si>
    <t>FW USD-ILS07.09.2023</t>
  </si>
  <si>
    <t>702003722</t>
  </si>
  <si>
    <t>702003724</t>
  </si>
  <si>
    <t>702003726</t>
  </si>
  <si>
    <t>702003728</t>
  </si>
  <si>
    <t>FW USD-ILS07.11.2023</t>
  </si>
  <si>
    <t>701000689</t>
  </si>
  <si>
    <t>701000691</t>
  </si>
  <si>
    <t>702003506</t>
  </si>
  <si>
    <t>702003517</t>
  </si>
  <si>
    <t>702003519</t>
  </si>
  <si>
    <t>702003521</t>
  </si>
  <si>
    <t>FW USD-ILS07.12.2023</t>
  </si>
  <si>
    <t>702003870</t>
  </si>
  <si>
    <t>FW USD-ILS08.11.2023</t>
  </si>
  <si>
    <t>702003524</t>
  </si>
  <si>
    <t>702003526</t>
  </si>
  <si>
    <t>FW USD-ILS09.11.2023</t>
  </si>
  <si>
    <t>702003542</t>
  </si>
  <si>
    <t>702003544</t>
  </si>
  <si>
    <t>702003546</t>
  </si>
  <si>
    <t>702003548</t>
  </si>
  <si>
    <t>702003632</t>
  </si>
  <si>
    <t>702003636</t>
  </si>
  <si>
    <t>FW USD-ILS10.10.2023</t>
  </si>
  <si>
    <t>701000663</t>
  </si>
  <si>
    <t>702003345</t>
  </si>
  <si>
    <t>702003347</t>
  </si>
  <si>
    <t>FW USD-ILS11.10.2023</t>
  </si>
  <si>
    <t>701000665</t>
  </si>
  <si>
    <t>702003349</t>
  </si>
  <si>
    <t>702003351</t>
  </si>
  <si>
    <t>702003353</t>
  </si>
  <si>
    <t>FW USD-ILS12.07.2023</t>
  </si>
  <si>
    <t>702003782</t>
  </si>
  <si>
    <t>702003784</t>
  </si>
  <si>
    <t>702003786</t>
  </si>
  <si>
    <t>FW USD-ILS12.09.2023</t>
  </si>
  <si>
    <t>702003734</t>
  </si>
  <si>
    <t>FW USD-ILS12.10.2023</t>
  </si>
  <si>
    <t>702003355</t>
  </si>
  <si>
    <t>702003357</t>
  </si>
  <si>
    <t>702003359</t>
  </si>
  <si>
    <t>FW USD-ILS13.07.2023</t>
  </si>
  <si>
    <t>702003793</t>
  </si>
  <si>
    <t>702003795</t>
  </si>
  <si>
    <t>FW USD-ILS13.09.2023</t>
  </si>
  <si>
    <t>701000737</t>
  </si>
  <si>
    <t>702003748</t>
  </si>
  <si>
    <t>702003752</t>
  </si>
  <si>
    <t>FW USD-ILS13.11.2023</t>
  </si>
  <si>
    <t>701000695</t>
  </si>
  <si>
    <t>FW USD-ILS13.12.2023</t>
  </si>
  <si>
    <t>702003589</t>
  </si>
  <si>
    <t>702003591</t>
  </si>
  <si>
    <t>FW USD-ILS14.11.2023</t>
  </si>
  <si>
    <t>701000697</t>
  </si>
  <si>
    <t>702003554</t>
  </si>
  <si>
    <t>702003556</t>
  </si>
  <si>
    <t>702003558</t>
  </si>
  <si>
    <t>702003560</t>
  </si>
  <si>
    <t>FW USD-ILS14.12.2023</t>
  </si>
  <si>
    <t>701000703</t>
  </si>
  <si>
    <t>702003564</t>
  </si>
  <si>
    <t>702003568</t>
  </si>
  <si>
    <t>FW USD-ILS15.11.2023</t>
  </si>
  <si>
    <t>702003579</t>
  </si>
  <si>
    <t>702003646</t>
  </si>
  <si>
    <t>702003648</t>
  </si>
  <si>
    <t>FW USD-ILS16.10.2023</t>
  </si>
  <si>
    <t>701000751</t>
  </si>
  <si>
    <t>701000753</t>
  </si>
  <si>
    <t>702003370</t>
  </si>
  <si>
    <t>702003372</t>
  </si>
  <si>
    <t>702003374</t>
  </si>
  <si>
    <t>702003376</t>
  </si>
  <si>
    <t>FW USD-ILS16.11.2023</t>
  </si>
  <si>
    <t>701000711</t>
  </si>
  <si>
    <t>702003587</t>
  </si>
  <si>
    <t>702003597</t>
  </si>
  <si>
    <t>702003599</t>
  </si>
  <si>
    <t>702003601</t>
  </si>
  <si>
    <t>FW USD-ILS17.07.2023</t>
  </si>
  <si>
    <t>701000746</t>
  </si>
  <si>
    <t>702003797</t>
  </si>
  <si>
    <t>702003801</t>
  </si>
  <si>
    <t>FW USD-ILS17.10.2023</t>
  </si>
  <si>
    <t>701000756</t>
  </si>
  <si>
    <t>702003380</t>
  </si>
  <si>
    <t>FW USD-ILS18.07.2023</t>
  </si>
  <si>
    <t>702003815</t>
  </si>
  <si>
    <t>702003817</t>
  </si>
  <si>
    <t>FW USD-ILS18.10.2023</t>
  </si>
  <si>
    <t>701000671</t>
  </si>
  <si>
    <t>702003387</t>
  </si>
  <si>
    <t>702003389</t>
  </si>
  <si>
    <t>702003391</t>
  </si>
  <si>
    <t>FW USD-ILS19.07.2023</t>
  </si>
  <si>
    <t>701000760</t>
  </si>
  <si>
    <t>702003838</t>
  </si>
  <si>
    <t>702003840</t>
  </si>
  <si>
    <t>702003842</t>
  </si>
  <si>
    <t>702003859</t>
  </si>
  <si>
    <t>FW USD-ILS19.10.2023</t>
  </si>
  <si>
    <t>701000673</t>
  </si>
  <si>
    <t>702003394</t>
  </si>
  <si>
    <t>702003396</t>
  </si>
  <si>
    <t>FW USD-ILS20.07.2023</t>
  </si>
  <si>
    <t>701000762</t>
  </si>
  <si>
    <t>FW USD-ILS20.11.2023</t>
  </si>
  <si>
    <t>702003593</t>
  </si>
  <si>
    <t>702003595</t>
  </si>
  <si>
    <t>FW USD-ILS21.11.2023</t>
  </si>
  <si>
    <t>701000713</t>
  </si>
  <si>
    <t>702003603</t>
  </si>
  <si>
    <t>702003605</t>
  </si>
  <si>
    <t>FW USD-ILS22.11.2023</t>
  </si>
  <si>
    <t>701000715</t>
  </si>
  <si>
    <t>701000717</t>
  </si>
  <si>
    <t>702003611</t>
  </si>
  <si>
    <t>702003613</t>
  </si>
  <si>
    <t>702003615</t>
  </si>
  <si>
    <t>FW USD-ILS23.10.2023</t>
  </si>
  <si>
    <t>702003401</t>
  </si>
  <si>
    <t>702003403</t>
  </si>
  <si>
    <t>702003405</t>
  </si>
  <si>
    <t>FW USD-ILS24.10.2023</t>
  </si>
  <si>
    <t>702003413</t>
  </si>
  <si>
    <t>702003844</t>
  </si>
  <si>
    <t>FW USD-ILS25.07.2023</t>
  </si>
  <si>
    <t>702003750</t>
  </si>
  <si>
    <t>702003868</t>
  </si>
  <si>
    <t>FW USD-ILS25.10.2023</t>
  </si>
  <si>
    <t>701000675</t>
  </si>
  <si>
    <t>702003415</t>
  </si>
  <si>
    <t>FW USD-ILS26.07.2023</t>
  </si>
  <si>
    <t>701000741</t>
  </si>
  <si>
    <t>701000743</t>
  </si>
  <si>
    <t>702003767</t>
  </si>
  <si>
    <t>FW USD-ILS26.10.2023</t>
  </si>
  <si>
    <t>701000681</t>
  </si>
  <si>
    <t>701000693</t>
  </si>
  <si>
    <t>702003476</t>
  </si>
  <si>
    <t>702003478</t>
  </si>
  <si>
    <t>FW USD-ILS27.11.2023</t>
  </si>
  <si>
    <t>701000720</t>
  </si>
  <si>
    <t>702003639</t>
  </si>
  <si>
    <t>702003641</t>
  </si>
  <si>
    <t>702003643</t>
  </si>
  <si>
    <t>702003645</t>
  </si>
  <si>
    <t>FW USD-ILS28.11.2023</t>
  </si>
  <si>
    <t>702003651</t>
  </si>
  <si>
    <t>FW USD-ILS29.11.2023</t>
  </si>
  <si>
    <t>702003656</t>
  </si>
  <si>
    <t>702003658</t>
  </si>
  <si>
    <t>702003660</t>
  </si>
  <si>
    <t>702003662</t>
  </si>
  <si>
    <t>FW USD-ILS30.11.2023</t>
  </si>
  <si>
    <t>701000748</t>
  </si>
  <si>
    <t>702003704</t>
  </si>
  <si>
    <t>702003706</t>
  </si>
  <si>
    <t>702003708</t>
  </si>
  <si>
    <t>702003829</t>
  </si>
  <si>
    <t>702003831</t>
  </si>
  <si>
    <t>FWD CCY\ILS 20230216 USD\ILS 3.4780000 20231030- בנק לאומי לישראל בע"מ</t>
  </si>
  <si>
    <t>90017268</t>
  </si>
  <si>
    <t>16/02/23</t>
  </si>
  <si>
    <t>FWD CCY\ILS 20230223 USD\ILS 3.5725000 20231030- בנק לאומי לישראל בע"מ</t>
  </si>
  <si>
    <t>90017352</t>
  </si>
  <si>
    <t>23/02/23</t>
  </si>
  <si>
    <t>FWD CCY\ILS 20230306 USD\ILS 3.5483000 20231030- בנק לאומי לישראל בע"מ</t>
  </si>
  <si>
    <t>90017444</t>
  </si>
  <si>
    <t>06/03/23</t>
  </si>
  <si>
    <t>FWD CCY\ILS 20230321 USD\ILS 3.6135000 20231030- בנק לאומי לישראל בע"מ</t>
  </si>
  <si>
    <t>90017560</t>
  </si>
  <si>
    <t>21/03/23</t>
  </si>
  <si>
    <t>FWD CCY\ILS 20230403 USD\ILS 3.5494000 20231030- בנק לאומי לישראל בע"מ</t>
  </si>
  <si>
    <t>90017674</t>
  </si>
  <si>
    <t>03/04/23</t>
  </si>
  <si>
    <t>FWD CCY\ILS 20230404 USD\ILS 3.5501000 20231030- בנק לאומי לישראל בע"מ</t>
  </si>
  <si>
    <t>90017688</t>
  </si>
  <si>
    <t>04/04/23</t>
  </si>
  <si>
    <t>FWD CCY\ILS 20230424 USD\ILS 3.6223000 20231204- בנק לאומי לישראל בע"מ</t>
  </si>
  <si>
    <t>90017806</t>
  </si>
  <si>
    <t>24/04/23</t>
  </si>
  <si>
    <t>FWD CCY\ILS 20230427 USD\ILS 3.6089000 20231030- בנק לאומי לישראל בע"מ</t>
  </si>
  <si>
    <t>90017824</t>
  </si>
  <si>
    <t>27/04/23</t>
  </si>
  <si>
    <t>FWD CCY\ILS 20230504 USD\ILS 3.6100000 20231030- בנק לאומי לישראל בע"מ</t>
  </si>
  <si>
    <t>90017884</t>
  </si>
  <si>
    <t>04/05/23</t>
  </si>
  <si>
    <t>FWD CCY\ILS 20230516 USD\ILS 3.6306000 20231206- בנק לאומי לישראל בע"מ</t>
  </si>
  <si>
    <t>90017986</t>
  </si>
  <si>
    <t>16/05/23</t>
  </si>
  <si>
    <t>FWD CCY\ILS 20230605 USD\ILS 3.7014000 20231206- בנק לאומי לישראל בע"מ</t>
  </si>
  <si>
    <t>90018132</t>
  </si>
  <si>
    <t>05/06/23</t>
  </si>
  <si>
    <t>FWD CCY\ILS 20230612 USD\ILS 3.5650000 20231206- בנק לאומי לישראל בע"מ</t>
  </si>
  <si>
    <t>90018211</t>
  </si>
  <si>
    <t>12/06/23</t>
  </si>
  <si>
    <t>FWD CCY\ILS 20230614 USD\ILS 3.5931000 20231030- בנק לאומי לישראל בע"מ</t>
  </si>
  <si>
    <t>90018238</t>
  </si>
  <si>
    <t>14/06/23</t>
  </si>
  <si>
    <t>FWD CCY\ILS 20230620 USD\ILS 3.5787000 20231206- בנק לאומי לישראל בע"מ</t>
  </si>
  <si>
    <t>90018281</t>
  </si>
  <si>
    <t>20/06/23</t>
  </si>
  <si>
    <t>FW AUD-USD24.07.2023</t>
  </si>
  <si>
    <t>702003768</t>
  </si>
  <si>
    <t>702003775</t>
  </si>
  <si>
    <t>702003790</t>
  </si>
  <si>
    <t>702003798</t>
  </si>
  <si>
    <t>702003810</t>
  </si>
  <si>
    <t>702003811</t>
  </si>
  <si>
    <t>702003826</t>
  </si>
  <si>
    <t>702003834</t>
  </si>
  <si>
    <t>FW CAD-USD24.07.2023</t>
  </si>
  <si>
    <t>702003443</t>
  </si>
  <si>
    <t>702003445</t>
  </si>
  <si>
    <t>702003447</t>
  </si>
  <si>
    <t>FW EUR-USD01.08.2023</t>
  </si>
  <si>
    <t>702003664</t>
  </si>
  <si>
    <t>702003666</t>
  </si>
  <si>
    <t>FW EUR-USD03.07.2023</t>
  </si>
  <si>
    <t>702003871</t>
  </si>
  <si>
    <t>FW EUR-USD06.11.2023</t>
  </si>
  <si>
    <t>702003771</t>
  </si>
  <si>
    <t>702003773</t>
  </si>
  <si>
    <t>FW EUR-USD10.01.2024</t>
  </si>
  <si>
    <t>702003867</t>
  </si>
  <si>
    <t>FW EUR-USD11.09.2023</t>
  </si>
  <si>
    <t>702003619</t>
  </si>
  <si>
    <t>702003621</t>
  </si>
  <si>
    <t>FW EUR-USD13.09.2023</t>
  </si>
  <si>
    <t>702003694</t>
  </si>
  <si>
    <t>702003696</t>
  </si>
  <si>
    <t>FW EUR-USD14.08.2023</t>
  </si>
  <si>
    <t>702003581</t>
  </si>
  <si>
    <t>702003583</t>
  </si>
  <si>
    <t>702003585</t>
  </si>
  <si>
    <t>702003857</t>
  </si>
  <si>
    <t>FW EUR-USD18.09.2023</t>
  </si>
  <si>
    <t>702003627</t>
  </si>
  <si>
    <t>702003629</t>
  </si>
  <si>
    <t>FW EUR-USD24.07.2023</t>
  </si>
  <si>
    <t>702003530</t>
  </si>
  <si>
    <t>702003532</t>
  </si>
  <si>
    <t>702003534</t>
  </si>
  <si>
    <t>702003552</t>
  </si>
  <si>
    <t>FW GBP-USD10.07.2023</t>
  </si>
  <si>
    <t>702003423</t>
  </si>
  <si>
    <t>702003425</t>
  </si>
  <si>
    <t>702003427</t>
  </si>
  <si>
    <t>FW GBP-USD16.08.2023</t>
  </si>
  <si>
    <t>702003716</t>
  </si>
  <si>
    <t>702003718</t>
  </si>
  <si>
    <t>702003720</t>
  </si>
  <si>
    <t>FW JPY-USD24.07.2023</t>
  </si>
  <si>
    <t>702003736</t>
  </si>
  <si>
    <t>702003754</t>
  </si>
  <si>
    <t>702003763</t>
  </si>
  <si>
    <t>702003769</t>
  </si>
  <si>
    <t>702003777</t>
  </si>
  <si>
    <t>702003788</t>
  </si>
  <si>
    <t>702003791</t>
  </si>
  <si>
    <t>702003799</t>
  </si>
  <si>
    <t>702003803</t>
  </si>
  <si>
    <t>702003809</t>
  </si>
  <si>
    <t>702003818</t>
  </si>
  <si>
    <t>702003833</t>
  </si>
  <si>
    <t>702003836</t>
  </si>
  <si>
    <t>FW USD-AUD24.07.2023</t>
  </si>
  <si>
    <t>702003450</t>
  </si>
  <si>
    <t>702003452</t>
  </si>
  <si>
    <t>702003691</t>
  </si>
  <si>
    <t>702003856</t>
  </si>
  <si>
    <t>FW USD-CAD24.07.2023</t>
  </si>
  <si>
    <t>702003624</t>
  </si>
  <si>
    <t>FW USD-EUR01.08.2023</t>
  </si>
  <si>
    <t>702003780</t>
  </si>
  <si>
    <t>FW USD-EUR14.08.2023</t>
  </si>
  <si>
    <t>702003858</t>
  </si>
  <si>
    <t>FW USD-EUR24.07.2023</t>
  </si>
  <si>
    <t>702003730</t>
  </si>
  <si>
    <t>702003732</t>
  </si>
  <si>
    <t>FW USD-GBP10.07.2023</t>
  </si>
  <si>
    <t>702003776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</si>
  <si>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</si>
  <si>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</si>
  <si>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</si>
  <si>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</si>
  <si>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</si>
  <si>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</si>
  <si>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</si>
  <si>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</si>
  <si>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FWD CCY\CCY 20230518 GBP\USD 1.2477600 20230816</t>
  </si>
  <si>
    <t>90018008</t>
  </si>
  <si>
    <t>18/05/23</t>
  </si>
  <si>
    <t>FWD CCY\CCY 20230213 USD\CAD 1.3307000 20230724- בנק לאומי לישראל בע"מ</t>
  </si>
  <si>
    <t>90017220</t>
  </si>
  <si>
    <t>13/02/23</t>
  </si>
  <si>
    <t>FWD CCY\CCY 20230214 AUD\USD 0.7006000 20230724- בנק לאומי לישראל בע"מ</t>
  </si>
  <si>
    <t>90017234</t>
  </si>
  <si>
    <t>14/02/23</t>
  </si>
  <si>
    <t>FWD CCY\CCY 20230214 USD\JPY 129.5016700 20230724- בנק לאומי לישראל בע"מ</t>
  </si>
  <si>
    <t>90017237</t>
  </si>
  <si>
    <t>FWD CCY\CCY 20230302 EUR\USD 1.0715500 20230724- בנק לאומי לישראל בע"מ</t>
  </si>
  <si>
    <t>90017428</t>
  </si>
  <si>
    <t>02/03/23</t>
  </si>
  <si>
    <t>FWD CCY\CCY 20230315 EUR\USD 1.0643500 20230724- בנק לאומי לישראל בע"מ</t>
  </si>
  <si>
    <t>90017524</t>
  </si>
  <si>
    <t>15/03/23</t>
  </si>
  <si>
    <t>FWD CCY\CCY 20230626 EUR\USD 1.0906800 20230724- בנק לאומי לישראל בע"מ</t>
  </si>
  <si>
    <t>90018324</t>
  </si>
  <si>
    <t>26/06/23</t>
  </si>
  <si>
    <t>FWD CCY\CCY 20230627 AUD\USD 0.6693800 20230724- בנק לאומי לישראל בע"מ</t>
  </si>
  <si>
    <t>90018340</t>
  </si>
  <si>
    <t>27/06/23</t>
  </si>
  <si>
    <t>FWD CCY\CCY 20230627 USD\JPY 143.3150000 20230724- בנק לאומי לישראל בע"מ</t>
  </si>
  <si>
    <t>90018339</t>
  </si>
  <si>
    <t>TRS_ JPY-JPY05.06.2024</t>
  </si>
  <si>
    <t>702003789</t>
  </si>
  <si>
    <t>TRS_ JPY-JPY15.02.2024</t>
  </si>
  <si>
    <t>702003492</t>
  </si>
  <si>
    <t>TRS_ JPY-JPY19.12.2023</t>
  </si>
  <si>
    <t>702003228</t>
  </si>
  <si>
    <t>TRS_ USD-USD03.11.2023</t>
  </si>
  <si>
    <t>702003094</t>
  </si>
  <si>
    <t>TRS_ USD-USD17.08.2023</t>
  </si>
  <si>
    <t>702002854</t>
  </si>
  <si>
    <t>31/08/22</t>
  </si>
  <si>
    <t>TRS_ USD-USD20.02.2024</t>
  </si>
  <si>
    <t>702003491</t>
  </si>
  <si>
    <t>TRS_ USD-USD22.05.2024</t>
  </si>
  <si>
    <t>702003757</t>
  </si>
  <si>
    <t>TRS_ USD-USD23.05.2024</t>
  </si>
  <si>
    <t>702003756</t>
  </si>
  <si>
    <t>TRS_ USD-USD25.07.2023</t>
  </si>
  <si>
    <t>702003335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</si>
  <si>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</si>
  <si>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</si>
  <si>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</si>
  <si>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</si>
  <si>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</si>
  <si>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</si>
  <si>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</si>
  <si>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</si>
  <si>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</si>
  <si>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</si>
  <si>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</si>
  <si>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</si>
  <si>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</si>
  <si>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</si>
  <si>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</si>
  <si>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</si>
  <si>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זכאים</t>
  </si>
  <si>
    <t>זכאים מס עמיתים</t>
  </si>
  <si>
    <t>חייבים</t>
  </si>
  <si>
    <t>חייבים בגין עסקה עתידית SPAC Byte</t>
  </si>
  <si>
    <t>8397</t>
  </si>
  <si>
    <t>חייבים וזכאים בגין שיקוף</t>
  </si>
  <si>
    <t>26630548</t>
  </si>
  <si>
    <t>מניות הפחתת שווי ניירות חסומים</t>
  </si>
  <si>
    <t>3140130</t>
  </si>
  <si>
    <t>בטחונות דולר ארצות הברית לאומי</t>
  </si>
  <si>
    <t>300011017</t>
  </si>
  <si>
    <t>בטחונות ין יפני לאומי</t>
  </si>
  <si>
    <t>300011010</t>
  </si>
  <si>
    <t>ביטחונות CSA במטבע 20001 (OTC)- מגדל-חייבים</t>
  </si>
  <si>
    <t>77721001</t>
  </si>
  <si>
    <t>רבית עוש לקבל</t>
  </si>
  <si>
    <t>1111110</t>
  </si>
  <si>
    <t>מגדל מקפת קרנות פנסיה וקופות גמל בע"מ</t>
  </si>
  <si>
    <t>מגדל השתלמות מסלול מניות</t>
  </si>
  <si>
    <t>בנק דיסקונט לישראל בע"מ</t>
  </si>
  <si>
    <t>בנק הפועלים בע"מ</t>
  </si>
  <si>
    <t>1111111111- 12- בנק הפועלים</t>
  </si>
  <si>
    <t>בנק לאומי לישראל בע"מ</t>
  </si>
  <si>
    <t>בנק מזרחי טפחות בע"מ</t>
  </si>
  <si>
    <t>1111111111- 20- בנק מזרחי-טפחות</t>
  </si>
  <si>
    <t>20003- 11- בנק דיסקונט</t>
  </si>
  <si>
    <t>20003- 12- בנק הפועלים</t>
  </si>
  <si>
    <t>20003- 10- לאומי</t>
  </si>
  <si>
    <t>20003- 20- בנק מזרחי-טפחות</t>
  </si>
  <si>
    <t>130018-  11- בנק דיסקונט</t>
  </si>
  <si>
    <t>130018- 10- לאומי</t>
  </si>
  <si>
    <t>130018-  20- בנק מזרחי-טפחות</t>
  </si>
  <si>
    <t>20001-  12- בנק הפועלים</t>
  </si>
  <si>
    <t>20001-  20- בנק מזרחי-טפחות</t>
  </si>
  <si>
    <t>200040- 10- לאומי</t>
  </si>
  <si>
    <t>100006- 20- בנק מזרחי-טפחות</t>
  </si>
  <si>
    <t>80031- 12- בנק הפועלים</t>
  </si>
  <si>
    <t>80031- 10- לאומי</t>
  </si>
  <si>
    <t>80031- 20- בנק מזרחי-טפחות</t>
  </si>
  <si>
    <t>280028- 10- לאומי</t>
  </si>
  <si>
    <t>כתר נורבגי</t>
  </si>
  <si>
    <t>200005-  20- בנק מזרחי-טפחות</t>
  </si>
  <si>
    <t>70002- 11- בנק דיסקונט</t>
  </si>
  <si>
    <t>70002- 12- בנק הפועלים</t>
  </si>
  <si>
    <t>30005- 10- לאומי</t>
  </si>
  <si>
    <t>JP MORGAN</t>
  </si>
  <si>
    <t>20003- 85- JP MORGAN</t>
  </si>
  <si>
    <t>A-</t>
  </si>
  <si>
    <t>20001- 85- JP MORGAN</t>
  </si>
  <si>
    <t>80031- 85- JP MORGAN</t>
  </si>
  <si>
    <t>Israel Infrastructure Fund I</t>
  </si>
  <si>
    <t>Fimi Israel Opportunity II</t>
  </si>
  <si>
    <t>F2 Capital Partners 3 LP</t>
  </si>
  <si>
    <t>Stage One Venture Capital Fund IV L.P</t>
  </si>
  <si>
    <t>Stage One IV Annex Fund L.P</t>
  </si>
  <si>
    <t>S.H. SKY 4 L.P</t>
  </si>
  <si>
    <t>Fortissimo Partners VI</t>
  </si>
  <si>
    <t>BCP V DEXKO CO-INVEST LP</t>
  </si>
  <si>
    <t>ISRAEL SECONDARY FUND III L.P</t>
  </si>
  <si>
    <t>Francisco Partners VII</t>
  </si>
  <si>
    <t>Bessemer Venture Partners XII Institutional L.P</t>
  </si>
  <si>
    <t>Astorg VIII</t>
  </si>
  <si>
    <t>CDR XII</t>
  </si>
  <si>
    <t>CVC Capital Partners IX (A) L.P</t>
  </si>
  <si>
    <t>Greenfield Partners Fund III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</si>
</sst>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 * #,##0.000000_ ;_ * \-#,##0.000000_ ;_ * &quot;-&quot;??_ ;_ @_ 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20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166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166" fontId="19" fillId="0" borderId="0" xfId="0" applyNumberFormat="1" applyFont="1"/>
    <xf numFmtId="14" fontId="1" fillId="0" borderId="0" xfId="0" applyNumberFormat="1" applyFon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43" fontId="0" fillId="0" borderId="0" xfId="11" applyFont="1"/>
    <xf numFmtId="167" fontId="0" fillId="0" borderId="0" xfId="11" applyNumberFormat="1" applyFont="1"/>
    <xf numFmtId="4" fontId="2" fillId="0" borderId="0" xfId="0" applyNumberFormat="1" applyFont="1" applyAlignment="1">
      <alignment horizontal="center"/>
    </xf>
    <xf numFmtId="166" fontId="0" fillId="0" borderId="0" xfId="0" applyNumberFormat="1"/>
    <xf numFmtId="4" fontId="0" fillId="0" borderId="0" xfId="0" applyNumberFormat="1"/>
    <xf numFmtId="43" fontId="2" fillId="0" borderId="0" xfId="11" applyFont="1" applyAlignment="1">
      <alignment horizontal="center"/>
    </xf>
    <xf numFmtId="43" fontId="0" fillId="0" borderId="0" xfId="11" applyFont="1" applyFill="1"/>
    <xf numFmtId="14" fontId="0" fillId="0" borderId="0" xfId="0" applyNumberFormat="1"/>
    <xf numFmtId="43" fontId="0" fillId="0" borderId="0" xfId="11" applyFont="1" applyFill="1" applyBorder="1"/>
    <xf numFmtId="14" fontId="2" fillId="0" borderId="0" xfId="0" applyNumberFormat="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5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7">
        <v>45106</v>
      </c>
    </row>
    <row r="2" spans="1:36">
      <c r="B2" s="2" t="s">
        <v>1</v>
      </c>
      <c r="C2" s="12" t="s">
        <v>1761</v>
      </c>
    </row>
    <row r="3" spans="1:36">
      <c r="B3" s="2" t="s">
        <v>2</v>
      </c>
      <c r="C3" s="88" t="s">
        <v>1762</v>
      </c>
    </row>
    <row r="4" spans="1:36">
      <c r="B4" s="2" t="s">
        <v>3</v>
      </c>
      <c r="C4" s="89" t="s">
        <v>197</v>
      </c>
    </row>
    <row r="6" spans="1:36" ht="26.25" customHeight="1">
      <c r="B6" s="100" t="s">
        <v>4</v>
      </c>
      <c r="C6" s="101"/>
      <c r="D6" s="10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250558.30058537051</v>
      </c>
      <c r="D11" s="76">
        <v>0.28149999999999997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44134.678035354002</v>
      </c>
      <c r="D13" s="78">
        <v>4.9599999999999998E-2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1341.380079363543</v>
      </c>
      <c r="D15" s="78">
        <v>1.5E-3</v>
      </c>
    </row>
    <row r="16" spans="1:36">
      <c r="A16" s="10" t="s">
        <v>13</v>
      </c>
      <c r="B16" s="70" t="s">
        <v>19</v>
      </c>
      <c r="C16" s="77">
        <v>297977.8660064782</v>
      </c>
      <c r="D16" s="78">
        <v>0.33479999999999999</v>
      </c>
    </row>
    <row r="17" spans="1:4">
      <c r="A17" s="10" t="s">
        <v>13</v>
      </c>
      <c r="B17" s="70" t="s">
        <v>195</v>
      </c>
      <c r="C17" s="77">
        <v>266669.74219851004</v>
      </c>
      <c r="D17" s="78">
        <v>0.29959999999999998</v>
      </c>
    </row>
    <row r="18" spans="1:4">
      <c r="A18" s="10" t="s">
        <v>13</v>
      </c>
      <c r="B18" s="70" t="s">
        <v>20</v>
      </c>
      <c r="C18" s="77">
        <v>18973.19235842444</v>
      </c>
      <c r="D18" s="78">
        <v>2.1299999999999999E-2</v>
      </c>
    </row>
    <row r="19" spans="1:4">
      <c r="A19" s="10" t="s">
        <v>13</v>
      </c>
      <c r="B19" s="70" t="s">
        <v>21</v>
      </c>
      <c r="C19" s="77">
        <v>40.094315394608003</v>
      </c>
      <c r="D19" s="78">
        <v>0</v>
      </c>
    </row>
    <row r="20" spans="1:4">
      <c r="A20" s="10" t="s">
        <v>13</v>
      </c>
      <c r="B20" s="70" t="s">
        <v>22</v>
      </c>
      <c r="C20" s="77">
        <v>340.47273560000002</v>
      </c>
      <c r="D20" s="78">
        <v>4.0000000000000002E-4</v>
      </c>
    </row>
    <row r="21" spans="1:4">
      <c r="A21" s="10" t="s">
        <v>13</v>
      </c>
      <c r="B21" s="70" t="s">
        <v>23</v>
      </c>
      <c r="C21" s="77">
        <v>2996.0885831509231</v>
      </c>
      <c r="D21" s="78">
        <v>3.3999999999999998E-3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599.24482855224801</v>
      </c>
      <c r="D27" s="78">
        <v>6.9999999999999999E-4</v>
      </c>
    </row>
    <row r="28" spans="1:4">
      <c r="A28" s="10" t="s">
        <v>13</v>
      </c>
      <c r="B28" s="70" t="s">
        <v>29</v>
      </c>
      <c r="C28" s="77">
        <v>1321.2580056531096</v>
      </c>
      <c r="D28" s="78">
        <v>1.5E-3</v>
      </c>
    </row>
    <row r="29" spans="1:4">
      <c r="A29" s="10" t="s">
        <v>13</v>
      </c>
      <c r="B29" s="70" t="s">
        <v>30</v>
      </c>
      <c r="C29" s="77">
        <v>0.70243836923000003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-921.79982328379378</v>
      </c>
      <c r="D31" s="78">
        <v>-1E-3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5977.7353043078201</v>
      </c>
      <c r="D37" s="78">
        <v>6.7000000000000002E-3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890008.95565124485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7683.725334380807</v>
      </c>
      <c r="D43" s="78">
        <f>C43/$C$42</f>
        <v>8.633312379152866E-3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91">
        <v>4.0334000000000003</v>
      </c>
    </row>
    <row r="48" spans="1:4">
      <c r="C48" t="s">
        <v>120</v>
      </c>
      <c r="D48" s="91">
        <v>2.4485999999999999</v>
      </c>
    </row>
    <row r="49" spans="3:4">
      <c r="C49" t="s">
        <v>106</v>
      </c>
      <c r="D49" s="91">
        <v>3.6920000000000002</v>
      </c>
    </row>
    <row r="50" spans="3:4">
      <c r="C50" t="s">
        <v>202</v>
      </c>
      <c r="D50" s="91">
        <v>0.47010000000000002</v>
      </c>
    </row>
    <row r="51" spans="3:4">
      <c r="C51" t="s">
        <v>116</v>
      </c>
      <c r="D51" s="91">
        <v>2.7841999999999998</v>
      </c>
    </row>
    <row r="52" spans="3:4">
      <c r="C52" t="s">
        <v>200</v>
      </c>
      <c r="D52" s="91">
        <v>2.5600999999999999E-2</v>
      </c>
    </row>
    <row r="53" spans="3:4">
      <c r="C53" t="s">
        <v>201</v>
      </c>
      <c r="D53" s="91">
        <v>0.34229999999999999</v>
      </c>
    </row>
    <row r="54" spans="3:4">
      <c r="C54" t="s">
        <v>113</v>
      </c>
      <c r="D54" s="91">
        <v>4.6717000000000004</v>
      </c>
    </row>
    <row r="55" spans="3:4">
      <c r="C55" t="s">
        <v>199</v>
      </c>
      <c r="D55" s="91">
        <v>4.1210000000000004</v>
      </c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</sheetData>
  <sortState xmlns:xlrd2="http://schemas.microsoft.com/office/spreadsheetml/2017/richdata2" ref="A47:BI56">
    <sortCondition ref="C47:C56"/>
  </sortState>
  <mergeCells count="1">
    <mergeCell ref="B6:D6"/>
  </mergeCells>
  <dataValidations count="1">
    <dataValidation allowBlank="1" showInputMessage="1" showErrorMessage="1" sqref="C1:C4" xr:uid="{44CAFC29-D02C-4345-B0E8-DCFB0F7C19A2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500"/>
  <sheetViews>
    <sheetView rightToLeft="1" topLeftCell="A4" workbookViewId="0">
      <selection activeCell="L11" sqref="L11:L5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3" width="46.28515625" style="15" bestFit="1" customWidth="1"/>
    <col min="4" max="4" width="10.7109375" style="15" customWidth="1"/>
    <col min="5" max="6" width="10.7109375" style="16" customWidth="1"/>
    <col min="7" max="7" width="11.28515625" style="16" bestFit="1" customWidth="1"/>
    <col min="8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18.85546875" style="16" bestFit="1" customWidth="1"/>
    <col min="15" max="15" width="14.7109375" style="16" bestFit="1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5" s="1" customFormat="1">
      <c r="B1" s="2" t="s">
        <v>0</v>
      </c>
      <c r="C1" s="87">
        <v>45106</v>
      </c>
    </row>
    <row r="2" spans="2:15" s="1" customFormat="1">
      <c r="B2" s="2" t="s">
        <v>1</v>
      </c>
      <c r="C2" s="12" t="s">
        <v>1761</v>
      </c>
    </row>
    <row r="3" spans="2:15" s="1" customFormat="1">
      <c r="B3" s="2" t="s">
        <v>2</v>
      </c>
      <c r="C3" s="88" t="s">
        <v>1762</v>
      </c>
    </row>
    <row r="4" spans="2:15" s="1" customFormat="1">
      <c r="B4" s="2" t="s">
        <v>3</v>
      </c>
      <c r="C4" s="89" t="s">
        <v>197</v>
      </c>
    </row>
    <row r="5" spans="2:15">
      <c r="B5" s="2"/>
    </row>
    <row r="7" spans="2:15" ht="26.25" customHeight="1">
      <c r="B7" s="103" t="s">
        <v>47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8" spans="2:15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5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5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J12+J52+0.01</f>
        <v>250558.30345240253</v>
      </c>
      <c r="K11" s="76">
        <f>J11/$J$11</f>
        <v>1</v>
      </c>
      <c r="L11" s="76">
        <f>J11/'סכום נכסי הקרן'!$C$42</f>
        <v>0.28152335081736551</v>
      </c>
      <c r="O11" s="92"/>
    </row>
    <row r="12" spans="2:15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f>J13+J18+J42+J44+J46+J48+J50</f>
        <v>237187.22718240251</v>
      </c>
      <c r="K12" s="80">
        <f t="shared" ref="K12:K58" si="0">J12/$J$11</f>
        <v>0.94663487066378516</v>
      </c>
      <c r="L12" s="80">
        <f>J12/'סכום נכסי הקרן'!$C$42</f>
        <v>0.26649982078983225</v>
      </c>
    </row>
    <row r="13" spans="2:15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156751.00975</v>
      </c>
      <c r="K13" s="80">
        <f t="shared" si="0"/>
        <v>0.62560692497575643</v>
      </c>
      <c r="L13" s="80">
        <f>J13/'סכום נכסי הקרן'!$C$42</f>
        <v>0.17612295781372314</v>
      </c>
    </row>
    <row r="14" spans="2:15">
      <c r="B14" s="88" t="s">
        <v>1763</v>
      </c>
      <c r="C14" t="s">
        <v>205</v>
      </c>
      <c r="D14">
        <v>11</v>
      </c>
      <c r="E14" t="s">
        <v>206</v>
      </c>
      <c r="F14" t="s">
        <v>207</v>
      </c>
      <c r="G14" t="s">
        <v>102</v>
      </c>
      <c r="H14" s="93">
        <v>4.3799999999999999E-2</v>
      </c>
      <c r="I14" s="93">
        <v>4.3799999999999999E-2</v>
      </c>
      <c r="J14" s="94">
        <f>16025.26515+26401.68287</f>
        <v>42426.948019999996</v>
      </c>
      <c r="K14" s="93">
        <f>J14/$J$11</f>
        <v>0.16932964278335985</v>
      </c>
      <c r="L14" s="93">
        <f>J14/'סכום נכסי הקרן'!$C$42</f>
        <v>4.7670248429079E-2</v>
      </c>
    </row>
    <row r="15" spans="2:15">
      <c r="B15" s="88" t="s">
        <v>1764</v>
      </c>
      <c r="C15" s="88" t="s">
        <v>1765</v>
      </c>
      <c r="D15">
        <v>12</v>
      </c>
      <c r="E15" t="s">
        <v>206</v>
      </c>
      <c r="F15" t="s">
        <v>207</v>
      </c>
      <c r="G15" t="s">
        <v>102</v>
      </c>
      <c r="H15" s="93">
        <v>4.3700000000000003E-2</v>
      </c>
      <c r="I15" s="93">
        <v>4.3700000000000003E-2</v>
      </c>
      <c r="J15" s="94">
        <v>14925.787490000001</v>
      </c>
      <c r="K15" s="93">
        <f>J15/$J$11</f>
        <v>5.957011715173665E-2</v>
      </c>
      <c r="L15" s="93">
        <f>J15/'סכום נכסי הקרן'!$C$42</f>
        <v>1.6770378989139922E-2</v>
      </c>
    </row>
    <row r="16" spans="2:15">
      <c r="B16" s="88" t="s">
        <v>1766</v>
      </c>
      <c r="C16" t="s">
        <v>208</v>
      </c>
      <c r="D16">
        <v>10</v>
      </c>
      <c r="E16" t="s">
        <v>206</v>
      </c>
      <c r="F16" t="s">
        <v>207</v>
      </c>
      <c r="G16" t="s">
        <v>102</v>
      </c>
      <c r="H16" s="93">
        <v>4.3900000000000002E-2</v>
      </c>
      <c r="I16" s="93">
        <v>4.3900000000000002E-2</v>
      </c>
      <c r="J16" s="94">
        <f>73188.83682+23506.59114</f>
        <v>96695.427960000001</v>
      </c>
      <c r="K16" s="93">
        <f>J16/$J$11</f>
        <v>0.38591987025634061</v>
      </c>
      <c r="L16" s="93">
        <f>J16/'סכום נכסי הקרן'!$C$42</f>
        <v>0.10864545502156797</v>
      </c>
    </row>
    <row r="17" spans="2:15">
      <c r="B17" s="88" t="s">
        <v>1767</v>
      </c>
      <c r="C17" s="88" t="s">
        <v>1768</v>
      </c>
      <c r="D17">
        <v>20</v>
      </c>
      <c r="E17" t="s">
        <v>206</v>
      </c>
      <c r="F17" t="s">
        <v>207</v>
      </c>
      <c r="G17" t="s">
        <v>102</v>
      </c>
      <c r="H17" s="93">
        <v>4.2700000000000002E-2</v>
      </c>
      <c r="I17" s="93">
        <v>4.2700000000000002E-2</v>
      </c>
      <c r="J17" s="94">
        <v>2702.8462800000002</v>
      </c>
      <c r="K17" s="93">
        <f>J17/$J$11</f>
        <v>1.0787294784319324E-2</v>
      </c>
      <c r="L17" s="93">
        <f>J17/'סכום נכסי הקרן'!$C$42</f>
        <v>3.0368753739362666E-3</v>
      </c>
    </row>
    <row r="18" spans="2:15">
      <c r="B18" s="79" t="s">
        <v>209</v>
      </c>
      <c r="D18" s="16"/>
      <c r="I18" s="80">
        <v>0</v>
      </c>
      <c r="J18" s="81">
        <f>SUM(J19:J41)</f>
        <v>80436.217432402496</v>
      </c>
      <c r="K18" s="80">
        <f t="shared" si="0"/>
        <v>0.32102794568802873</v>
      </c>
      <c r="L18" s="80">
        <f>J18/'סכום נכסי הקרן'!$C$42</f>
        <v>9.0376862976109071E-2</v>
      </c>
      <c r="O18" s="92"/>
    </row>
    <row r="19" spans="2:15">
      <c r="B19" s="88" t="s">
        <v>1763</v>
      </c>
      <c r="C19" s="88" t="s">
        <v>1769</v>
      </c>
      <c r="D19">
        <v>11</v>
      </c>
      <c r="E19" t="s">
        <v>206</v>
      </c>
      <c r="F19" t="s">
        <v>207</v>
      </c>
      <c r="G19" t="s">
        <v>110</v>
      </c>
      <c r="H19" s="93">
        <v>0</v>
      </c>
      <c r="I19" s="93">
        <v>0</v>
      </c>
      <c r="J19" s="94">
        <v>2.972E-2</v>
      </c>
      <c r="K19" s="93">
        <f t="shared" si="0"/>
        <v>1.1861510710478521E-7</v>
      </c>
      <c r="L19" s="93">
        <f>J19/'סכום נכסי הקרן'!$C$42</f>
        <v>3.3392922409699833E-8</v>
      </c>
    </row>
    <row r="20" spans="2:15">
      <c r="B20" s="88" t="s">
        <v>1764</v>
      </c>
      <c r="C20" s="88" t="s">
        <v>1770</v>
      </c>
      <c r="D20">
        <v>12</v>
      </c>
      <c r="E20" t="s">
        <v>206</v>
      </c>
      <c r="F20" t="s">
        <v>207</v>
      </c>
      <c r="G20" t="s">
        <v>110</v>
      </c>
      <c r="H20" s="93">
        <v>2.75E-2</v>
      </c>
      <c r="I20" s="93">
        <v>2.75E-2</v>
      </c>
      <c r="J20" s="94">
        <v>2.0000000000000002E-5</v>
      </c>
      <c r="K20" s="93">
        <f t="shared" si="0"/>
        <v>7.9821740985723566E-11</v>
      </c>
      <c r="L20" s="93">
        <f>J20/'סכום נכסי הקרן'!$C$42</f>
        <v>2.247168399037674E-11</v>
      </c>
    </row>
    <row r="21" spans="2:15">
      <c r="B21" s="88" t="s">
        <v>1766</v>
      </c>
      <c r="C21" t="s">
        <v>1771</v>
      </c>
      <c r="D21">
        <v>10</v>
      </c>
      <c r="E21" t="s">
        <v>206</v>
      </c>
      <c r="F21" t="s">
        <v>207</v>
      </c>
      <c r="G21" t="s">
        <v>110</v>
      </c>
      <c r="H21" s="93">
        <v>2.8500000000000001E-2</v>
      </c>
      <c r="I21" s="93">
        <v>2.8500000000000001E-2</v>
      </c>
      <c r="J21" s="94">
        <f>27.956947424+3185.33567</f>
        <v>3213.2926174240001</v>
      </c>
      <c r="K21" s="93">
        <f t="shared" si="0"/>
        <v>1.2824530550967812E-2</v>
      </c>
      <c r="L21" s="93">
        <f>J21/'סכום נכסי הקרן'!$C$42</f>
        <v>3.6104048133681335E-3</v>
      </c>
    </row>
    <row r="22" spans="2:15">
      <c r="B22" s="88" t="s">
        <v>1767</v>
      </c>
      <c r="C22" s="88" t="s">
        <v>1772</v>
      </c>
      <c r="D22">
        <v>20</v>
      </c>
      <c r="E22" t="s">
        <v>206</v>
      </c>
      <c r="F22" t="s">
        <v>207</v>
      </c>
      <c r="G22" t="s">
        <v>110</v>
      </c>
      <c r="H22" s="93">
        <v>0</v>
      </c>
      <c r="I22" s="93">
        <v>0</v>
      </c>
      <c r="J22" s="94">
        <v>3.8056100000000002</v>
      </c>
      <c r="K22" s="93">
        <f t="shared" si="0"/>
        <v>1.5188520785633972E-5</v>
      </c>
      <c r="L22" s="93">
        <f>J22/'סכום נכסי הקרן'!$C$42</f>
        <v>4.2759232655308813E-6</v>
      </c>
    </row>
    <row r="23" spans="2:15">
      <c r="B23" s="88" t="s">
        <v>1763</v>
      </c>
      <c r="C23" s="88" t="s">
        <v>1773</v>
      </c>
      <c r="D23">
        <v>11</v>
      </c>
      <c r="E23" t="s">
        <v>206</v>
      </c>
      <c r="F23" t="s">
        <v>207</v>
      </c>
      <c r="G23" t="s">
        <v>120</v>
      </c>
      <c r="H23" s="93">
        <v>0</v>
      </c>
      <c r="I23" s="93">
        <v>0</v>
      </c>
      <c r="J23" s="94">
        <v>2.6000000000000003E-4</v>
      </c>
      <c r="K23" s="93">
        <f t="shared" si="0"/>
        <v>1.0376826328144064E-9</v>
      </c>
      <c r="L23" s="93">
        <f>J23/'סכום נכסי הקרן'!$C$42</f>
        <v>2.9213189187489765E-10</v>
      </c>
    </row>
    <row r="24" spans="2:15">
      <c r="B24" s="88" t="s">
        <v>1766</v>
      </c>
      <c r="C24" t="s">
        <v>1774</v>
      </c>
      <c r="D24">
        <v>10</v>
      </c>
      <c r="E24" t="s">
        <v>206</v>
      </c>
      <c r="F24" t="s">
        <v>207</v>
      </c>
      <c r="G24" t="s">
        <v>120</v>
      </c>
      <c r="H24" s="93">
        <v>0</v>
      </c>
      <c r="I24" s="93">
        <v>0</v>
      </c>
      <c r="J24" s="94">
        <v>2.656E-2</v>
      </c>
      <c r="K24" s="93">
        <f t="shared" si="0"/>
        <v>1.0600327202904089E-7</v>
      </c>
      <c r="L24" s="93">
        <f>J24/'סכום נכסי הקרן'!$C$42</f>
        <v>2.9842396339220308E-8</v>
      </c>
    </row>
    <row r="25" spans="2:15">
      <c r="B25" s="88" t="s">
        <v>1767</v>
      </c>
      <c r="C25" s="88" t="s">
        <v>1775</v>
      </c>
      <c r="D25">
        <v>20</v>
      </c>
      <c r="E25" t="s">
        <v>206</v>
      </c>
      <c r="F25" t="s">
        <v>207</v>
      </c>
      <c r="G25" t="s">
        <v>120</v>
      </c>
      <c r="H25" s="93">
        <v>0</v>
      </c>
      <c r="I25" s="93">
        <v>0</v>
      </c>
      <c r="J25" s="94">
        <v>0.19356999999999999</v>
      </c>
      <c r="K25" s="93">
        <f t="shared" si="0"/>
        <v>7.7255472013032543E-7</v>
      </c>
      <c r="L25" s="93">
        <f>J25/'סכום נכסי הקרן'!$C$42</f>
        <v>2.1749219350086126E-7</v>
      </c>
    </row>
    <row r="26" spans="2:15">
      <c r="B26" s="88" t="s">
        <v>1763</v>
      </c>
      <c r="C26" s="88" t="s">
        <v>213</v>
      </c>
      <c r="D26">
        <v>11</v>
      </c>
      <c r="E26" t="s">
        <v>206</v>
      </c>
      <c r="F26" t="s">
        <v>207</v>
      </c>
      <c r="G26" t="s">
        <v>106</v>
      </c>
      <c r="H26" s="93">
        <v>4.5600000000000002E-2</v>
      </c>
      <c r="I26" s="93">
        <v>4.5600000000000002E-2</v>
      </c>
      <c r="J26" s="94">
        <f>0.7350772+8338.5517</f>
        <v>8339.2867772000009</v>
      </c>
      <c r="K26" s="93">
        <f t="shared" si="0"/>
        <v>3.3282819456766394E-2</v>
      </c>
      <c r="L26" s="93">
        <f>J26/'סכום נכסי הקרן'!$C$42</f>
        <v>9.3698908581182853E-3</v>
      </c>
    </row>
    <row r="27" spans="2:15">
      <c r="B27" s="88" t="s">
        <v>1764</v>
      </c>
      <c r="C27" s="88" t="s">
        <v>1776</v>
      </c>
      <c r="D27">
        <v>12</v>
      </c>
      <c r="E27" t="s">
        <v>206</v>
      </c>
      <c r="F27" t="s">
        <v>207</v>
      </c>
      <c r="G27" t="s">
        <v>106</v>
      </c>
      <c r="H27" s="93">
        <v>4.6600000000000003E-2</v>
      </c>
      <c r="I27" s="93">
        <v>4.6600000000000003E-2</v>
      </c>
      <c r="J27" s="94">
        <v>8056.0300299999999</v>
      </c>
      <c r="K27" s="93">
        <f t="shared" si="0"/>
        <v>3.2152317121393541E-2</v>
      </c>
      <c r="L27" s="93">
        <f>J27/'סכום נכסי הקרן'!$C$42</f>
        <v>9.0516280525572614E-3</v>
      </c>
    </row>
    <row r="28" spans="2:15">
      <c r="B28" s="88" t="s">
        <v>1766</v>
      </c>
      <c r="C28" t="s">
        <v>214</v>
      </c>
      <c r="D28">
        <v>10</v>
      </c>
      <c r="E28" t="s">
        <v>206</v>
      </c>
      <c r="F28" t="s">
        <v>207</v>
      </c>
      <c r="G28" t="s">
        <v>106</v>
      </c>
      <c r="H28" s="93">
        <v>4.5100000000000001E-2</v>
      </c>
      <c r="I28" s="93">
        <v>4.5100000000000001E-2</v>
      </c>
      <c r="J28" s="94">
        <f>3613.83581884+39445.93681</f>
        <v>43059.772628840001</v>
      </c>
      <c r="K28" s="93">
        <f t="shared" si="0"/>
        <v>0.17185530088417078</v>
      </c>
      <c r="L28" s="93">
        <f>J28/'סכום נכסי הקרן'!$C$42</f>
        <v>4.8381280160638321E-2</v>
      </c>
    </row>
    <row r="29" spans="2:15">
      <c r="B29" s="88" t="s">
        <v>1767</v>
      </c>
      <c r="C29" s="88" t="s">
        <v>1777</v>
      </c>
      <c r="D29">
        <v>20</v>
      </c>
      <c r="E29" t="s">
        <v>206</v>
      </c>
      <c r="F29" t="s">
        <v>207</v>
      </c>
      <c r="G29" t="s">
        <v>106</v>
      </c>
      <c r="H29" s="93">
        <v>4.6600000000000003E-2</v>
      </c>
      <c r="I29" s="93">
        <v>4.6600000000000003E-2</v>
      </c>
      <c r="J29" s="94">
        <v>17681.095140000001</v>
      </c>
      <c r="K29" s="93">
        <f t="shared" si="0"/>
        <v>7.0566789830450782E-2</v>
      </c>
      <c r="L29" s="93">
        <f>J29/'סכום נכסי הקרן'!$C$42</f>
        <v>1.9866199129493299E-2</v>
      </c>
    </row>
    <row r="30" spans="2:15">
      <c r="B30" s="88" t="s">
        <v>1766</v>
      </c>
      <c r="C30" t="s">
        <v>1778</v>
      </c>
      <c r="D30">
        <v>10</v>
      </c>
      <c r="E30" t="s">
        <v>206</v>
      </c>
      <c r="F30" t="s">
        <v>207</v>
      </c>
      <c r="G30" t="s">
        <v>202</v>
      </c>
      <c r="H30" s="93">
        <v>0</v>
      </c>
      <c r="I30" s="93">
        <v>0</v>
      </c>
      <c r="J30" s="94">
        <v>0.2801885925</v>
      </c>
      <c r="K30" s="93">
        <f t="shared" si="0"/>
        <v>1.1182570628844723E-6</v>
      </c>
      <c r="L30" s="93">
        <f>J30/'סכום נכסי הקרן'!$C$42</f>
        <v>3.1481547541842211E-7</v>
      </c>
    </row>
    <row r="31" spans="2:15">
      <c r="B31" s="88" t="s">
        <v>1766</v>
      </c>
      <c r="C31" t="s">
        <v>215</v>
      </c>
      <c r="D31">
        <v>10</v>
      </c>
      <c r="E31" t="s">
        <v>206</v>
      </c>
      <c r="F31" t="s">
        <v>207</v>
      </c>
      <c r="G31" t="s">
        <v>116</v>
      </c>
      <c r="H31" s="93">
        <v>0</v>
      </c>
      <c r="I31" s="93">
        <v>0</v>
      </c>
      <c r="J31" s="94">
        <f>0.004259826+75.47244</f>
        <v>75.476699826000001</v>
      </c>
      <c r="K31" s="93">
        <f t="shared" si="0"/>
        <v>3.0123407919840895E-4</v>
      </c>
      <c r="L31" s="93">
        <f>J31/'סכום נכסי הקרן'!$C$42</f>
        <v>8.4804427356319749E-5</v>
      </c>
    </row>
    <row r="32" spans="2:15">
      <c r="B32" s="88" t="s">
        <v>1767</v>
      </c>
      <c r="C32" s="88" t="s">
        <v>1779</v>
      </c>
      <c r="D32">
        <v>20</v>
      </c>
      <c r="E32" t="s">
        <v>206</v>
      </c>
      <c r="F32" t="s">
        <v>207</v>
      </c>
      <c r="G32" t="s">
        <v>116</v>
      </c>
      <c r="H32" s="93">
        <v>0</v>
      </c>
      <c r="I32" s="93">
        <v>0</v>
      </c>
      <c r="J32" s="94">
        <v>2.04792</v>
      </c>
      <c r="K32" s="93">
        <f t="shared" si="0"/>
        <v>8.1734269899741496E-6</v>
      </c>
      <c r="L32" s="93">
        <f>J32/'סכום נכסי הקרן'!$C$42</f>
        <v>2.3010105538786164E-6</v>
      </c>
    </row>
    <row r="33" spans="2:14">
      <c r="B33" s="88" t="s">
        <v>1764</v>
      </c>
      <c r="C33" s="88" t="s">
        <v>1780</v>
      </c>
      <c r="D33">
        <v>12</v>
      </c>
      <c r="E33" t="s">
        <v>206</v>
      </c>
      <c r="F33" t="s">
        <v>207</v>
      </c>
      <c r="G33" t="s">
        <v>200</v>
      </c>
      <c r="H33" s="93">
        <v>0</v>
      </c>
      <c r="I33" s="93">
        <v>0</v>
      </c>
      <c r="J33" s="94">
        <v>2.03877</v>
      </c>
      <c r="K33" s="93">
        <f t="shared" si="0"/>
        <v>8.1369085434731816E-6</v>
      </c>
      <c r="L33" s="93">
        <f>J33/'סכום נכסי הקרן'!$C$42</f>
        <v>2.2907297584530192E-6</v>
      </c>
    </row>
    <row r="34" spans="2:14">
      <c r="B34" s="88" t="s">
        <v>1766</v>
      </c>
      <c r="C34" t="s">
        <v>1781</v>
      </c>
      <c r="D34">
        <v>10</v>
      </c>
      <c r="E34" t="s">
        <v>206</v>
      </c>
      <c r="F34" t="s">
        <v>207</v>
      </c>
      <c r="G34" t="s">
        <v>200</v>
      </c>
      <c r="H34" s="93">
        <v>0</v>
      </c>
      <c r="I34" s="93">
        <v>0</v>
      </c>
      <c r="J34" s="94">
        <v>1.01939</v>
      </c>
      <c r="K34" s="93">
        <f t="shared" si="0"/>
        <v>4.0684742271718375E-6</v>
      </c>
      <c r="L34" s="93">
        <f>J34/'סכום נכסי הקרן'!$C$42</f>
        <v>1.1453704971475073E-6</v>
      </c>
    </row>
    <row r="35" spans="2:14">
      <c r="B35" s="88" t="s">
        <v>1767</v>
      </c>
      <c r="C35" s="88" t="s">
        <v>1782</v>
      </c>
      <c r="D35">
        <v>20</v>
      </c>
      <c r="E35" t="s">
        <v>206</v>
      </c>
      <c r="F35" t="s">
        <v>207</v>
      </c>
      <c r="G35" t="s">
        <v>200</v>
      </c>
      <c r="H35" s="93">
        <v>0</v>
      </c>
      <c r="I35" s="93">
        <v>0</v>
      </c>
      <c r="J35" s="94">
        <v>0.35237999999999997</v>
      </c>
      <c r="K35" s="93">
        <f t="shared" si="0"/>
        <v>1.4063792544274633E-6</v>
      </c>
      <c r="L35" s="93">
        <f>J35/'סכום נכסי הקרן'!$C$42</f>
        <v>3.9592860022644772E-7</v>
      </c>
    </row>
    <row r="36" spans="2:14">
      <c r="B36" s="88" t="s">
        <v>1766</v>
      </c>
      <c r="C36" s="88" t="s">
        <v>1783</v>
      </c>
      <c r="D36">
        <v>10</v>
      </c>
      <c r="E36" t="s">
        <v>206</v>
      </c>
      <c r="F36" t="s">
        <v>207</v>
      </c>
      <c r="G36" t="s">
        <v>1784</v>
      </c>
      <c r="H36" s="93">
        <v>0</v>
      </c>
      <c r="I36" s="93">
        <v>0</v>
      </c>
      <c r="J36" s="94">
        <v>1.0000000000000001E-5</v>
      </c>
      <c r="K36" s="93">
        <f t="shared" si="0"/>
        <v>3.9910870492861783E-11</v>
      </c>
      <c r="L36" s="93">
        <f>J36/'סכום נכסי הקרן'!$C$42</f>
        <v>1.123584199518837E-11</v>
      </c>
    </row>
    <row r="37" spans="2:14">
      <c r="B37" s="88" t="s">
        <v>1767</v>
      </c>
      <c r="C37" s="88" t="s">
        <v>1785</v>
      </c>
      <c r="D37">
        <v>20</v>
      </c>
      <c r="E37" t="s">
        <v>206</v>
      </c>
      <c r="F37" t="s">
        <v>207</v>
      </c>
      <c r="G37" t="s">
        <v>201</v>
      </c>
      <c r="H37" s="93">
        <v>0</v>
      </c>
      <c r="I37" s="93">
        <v>0</v>
      </c>
      <c r="J37" s="94">
        <v>1.0000000000000001E-5</v>
      </c>
      <c r="K37" s="93">
        <f t="shared" si="0"/>
        <v>3.9910870492861783E-11</v>
      </c>
      <c r="L37" s="93">
        <f>J37/'סכום נכסי הקרן'!$C$42</f>
        <v>1.123584199518837E-11</v>
      </c>
    </row>
    <row r="38" spans="2:14">
      <c r="B38" s="88" t="s">
        <v>1763</v>
      </c>
      <c r="C38" s="88" t="s">
        <v>1786</v>
      </c>
      <c r="D38">
        <v>11</v>
      </c>
      <c r="E38" t="s">
        <v>206</v>
      </c>
      <c r="F38" t="s">
        <v>207</v>
      </c>
      <c r="G38" t="s">
        <v>113</v>
      </c>
      <c r="H38" s="93">
        <v>0</v>
      </c>
      <c r="I38" s="93">
        <v>0</v>
      </c>
      <c r="J38" s="94">
        <v>3.2000000000000002E-3</v>
      </c>
      <c r="K38" s="93">
        <f t="shared" si="0"/>
        <v>1.2771478557715771E-8</v>
      </c>
      <c r="L38" s="93">
        <f>J38/'סכום נכסי הקרן'!$C$42</f>
        <v>3.5954694384602783E-9</v>
      </c>
    </row>
    <row r="39" spans="2:14">
      <c r="B39" s="88" t="s">
        <v>1764</v>
      </c>
      <c r="C39" s="88" t="s">
        <v>1787</v>
      </c>
      <c r="D39">
        <v>12</v>
      </c>
      <c r="E39" t="s">
        <v>206</v>
      </c>
      <c r="F39" t="s">
        <v>207</v>
      </c>
      <c r="G39" t="s">
        <v>113</v>
      </c>
      <c r="H39" s="93">
        <v>4.5280000000000001E-2</v>
      </c>
      <c r="I39" s="93">
        <v>4.5280000000000001E-2</v>
      </c>
      <c r="J39" s="94">
        <v>1.47E-3</v>
      </c>
      <c r="K39" s="93">
        <f t="shared" si="0"/>
        <v>5.8668979624506815E-9</v>
      </c>
      <c r="L39" s="93">
        <f>J39/'סכום נכסי הקרן'!$C$42</f>
        <v>1.6516687732926903E-9</v>
      </c>
    </row>
    <row r="40" spans="2:14">
      <c r="B40" s="88" t="s">
        <v>1766</v>
      </c>
      <c r="C40" t="s">
        <v>216</v>
      </c>
      <c r="D40">
        <v>10</v>
      </c>
      <c r="E40" t="s">
        <v>206</v>
      </c>
      <c r="F40" t="s">
        <v>207</v>
      </c>
      <c r="G40" t="s">
        <v>113</v>
      </c>
      <c r="H40" s="93">
        <v>4.3729999999999998E-2</v>
      </c>
      <c r="I40" s="93">
        <v>4.3729999999999998E-2</v>
      </c>
      <c r="J40" s="94">
        <v>1.1507700000000001</v>
      </c>
      <c r="K40" s="93">
        <f t="shared" si="0"/>
        <v>4.5928232437070557E-6</v>
      </c>
      <c r="L40" s="93">
        <f>J40/'סכום נכסי הקרן'!$C$42</f>
        <v>1.2929869892802922E-6</v>
      </c>
    </row>
    <row r="41" spans="2:14">
      <c r="B41" s="88" t="s">
        <v>1766</v>
      </c>
      <c r="C41" t="s">
        <v>1788</v>
      </c>
      <c r="D41">
        <v>10</v>
      </c>
      <c r="E41" t="s">
        <v>206</v>
      </c>
      <c r="F41" t="s">
        <v>207</v>
      </c>
      <c r="G41" t="s">
        <v>199</v>
      </c>
      <c r="H41" s="93">
        <v>0</v>
      </c>
      <c r="I41" s="93">
        <v>0</v>
      </c>
      <c r="J41" s="94">
        <v>0.31369051999999997</v>
      </c>
      <c r="K41" s="93">
        <f t="shared" si="0"/>
        <v>1.2519661718558468E-6</v>
      </c>
      <c r="L41" s="93">
        <f>J41/'סכום נכסי הקרן'!$C$42</f>
        <v>3.5245771181084768E-7</v>
      </c>
    </row>
    <row r="42" spans="2:14">
      <c r="B42" s="79" t="s">
        <v>217</v>
      </c>
      <c r="D42" s="16"/>
      <c r="I42" s="80">
        <v>0</v>
      </c>
      <c r="J42" s="81">
        <f>SUM(J43:J43)</f>
        <v>0</v>
      </c>
      <c r="K42" s="80">
        <f t="shared" si="0"/>
        <v>0</v>
      </c>
      <c r="L42" s="80">
        <f>J42/'סכום נכסי הקרן'!$C$42</f>
        <v>0</v>
      </c>
      <c r="N42" s="95"/>
    </row>
    <row r="43" spans="2:14">
      <c r="B43" t="s">
        <v>210</v>
      </c>
      <c r="C43" t="s">
        <v>210</v>
      </c>
      <c r="D43" s="16"/>
      <c r="E43" t="s">
        <v>210</v>
      </c>
      <c r="G43" t="s">
        <v>210</v>
      </c>
      <c r="H43" s="93">
        <v>0</v>
      </c>
      <c r="I43" s="93">
        <v>0</v>
      </c>
      <c r="J43" s="94">
        <v>0</v>
      </c>
      <c r="K43" s="93">
        <f t="shared" si="0"/>
        <v>0</v>
      </c>
      <c r="L43" s="93">
        <f>J43/'סכום נכסי הקרן'!$C$42</f>
        <v>0</v>
      </c>
    </row>
    <row r="44" spans="2:14">
      <c r="B44" s="79" t="s">
        <v>218</v>
      </c>
      <c r="D44" s="16"/>
      <c r="I44" s="80">
        <v>0</v>
      </c>
      <c r="J44" s="81">
        <v>0</v>
      </c>
      <c r="K44" s="80">
        <f t="shared" si="0"/>
        <v>0</v>
      </c>
      <c r="L44" s="80">
        <f>J44/'סכום נכסי הקרן'!$C$42</f>
        <v>0</v>
      </c>
    </row>
    <row r="45" spans="2:14">
      <c r="B45" t="s">
        <v>210</v>
      </c>
      <c r="C45" t="s">
        <v>210</v>
      </c>
      <c r="D45" s="16"/>
      <c r="E45" t="s">
        <v>210</v>
      </c>
      <c r="G45" t="s">
        <v>210</v>
      </c>
      <c r="H45" s="93">
        <v>0</v>
      </c>
      <c r="I45" s="93">
        <v>0</v>
      </c>
      <c r="J45" s="94">
        <v>0</v>
      </c>
      <c r="K45" s="93">
        <f t="shared" si="0"/>
        <v>0</v>
      </c>
      <c r="L45" s="93">
        <f>J45/'סכום נכסי הקרן'!$C$42</f>
        <v>0</v>
      </c>
    </row>
    <row r="46" spans="2:14">
      <c r="B46" s="79" t="s">
        <v>219</v>
      </c>
      <c r="D46" s="16"/>
      <c r="I46" s="80">
        <v>0</v>
      </c>
      <c r="J46" s="81">
        <v>0</v>
      </c>
      <c r="K46" s="80">
        <f t="shared" si="0"/>
        <v>0</v>
      </c>
      <c r="L46" s="80">
        <f>J46/'סכום נכסי הקרן'!$C$42</f>
        <v>0</v>
      </c>
    </row>
    <row r="47" spans="2:14">
      <c r="B47" t="s">
        <v>210</v>
      </c>
      <c r="C47" t="s">
        <v>210</v>
      </c>
      <c r="D47" s="16"/>
      <c r="E47" t="s">
        <v>210</v>
      </c>
      <c r="G47" t="s">
        <v>210</v>
      </c>
      <c r="H47" s="93">
        <v>0</v>
      </c>
      <c r="I47" s="93">
        <v>0</v>
      </c>
      <c r="J47" s="94">
        <v>0</v>
      </c>
      <c r="K47" s="93">
        <f t="shared" si="0"/>
        <v>0</v>
      </c>
      <c r="L47" s="93">
        <f>J47/'סכום נכסי הקרן'!$C$42</f>
        <v>0</v>
      </c>
    </row>
    <row r="48" spans="2:14">
      <c r="B48" s="79" t="s">
        <v>220</v>
      </c>
      <c r="D48" s="16"/>
      <c r="I48" s="80">
        <v>0</v>
      </c>
      <c r="J48" s="81">
        <v>0</v>
      </c>
      <c r="K48" s="80">
        <f t="shared" si="0"/>
        <v>0</v>
      </c>
      <c r="L48" s="80">
        <f>J48/'סכום נכסי הקרן'!$C$42</f>
        <v>0</v>
      </c>
    </row>
    <row r="49" spans="2:12">
      <c r="B49" t="s">
        <v>210</v>
      </c>
      <c r="C49" t="s">
        <v>210</v>
      </c>
      <c r="D49" s="16"/>
      <c r="E49" t="s">
        <v>210</v>
      </c>
      <c r="G49" t="s">
        <v>210</v>
      </c>
      <c r="H49" s="93">
        <v>0</v>
      </c>
      <c r="I49" s="93">
        <v>0</v>
      </c>
      <c r="J49" s="94">
        <v>0</v>
      </c>
      <c r="K49" s="93">
        <f t="shared" si="0"/>
        <v>0</v>
      </c>
      <c r="L49" s="93">
        <f>J49/'סכום נכסי הקרן'!$C$42</f>
        <v>0</v>
      </c>
    </row>
    <row r="50" spans="2:12">
      <c r="B50" s="79" t="s">
        <v>221</v>
      </c>
      <c r="D50" s="16"/>
      <c r="I50" s="80">
        <v>0</v>
      </c>
      <c r="J50" s="81">
        <v>0</v>
      </c>
      <c r="K50" s="80">
        <f t="shared" si="0"/>
        <v>0</v>
      </c>
      <c r="L50" s="80">
        <f>J50/'סכום נכסי הקרן'!$C$42</f>
        <v>0</v>
      </c>
    </row>
    <row r="51" spans="2:12">
      <c r="B51" t="s">
        <v>210</v>
      </c>
      <c r="C51" t="s">
        <v>210</v>
      </c>
      <c r="D51" s="16"/>
      <c r="E51" t="s">
        <v>210</v>
      </c>
      <c r="G51" t="s">
        <v>210</v>
      </c>
      <c r="H51" s="93">
        <v>0</v>
      </c>
      <c r="I51" s="93">
        <v>0</v>
      </c>
      <c r="J51" s="94">
        <v>0</v>
      </c>
      <c r="K51" s="93">
        <f t="shared" si="0"/>
        <v>0</v>
      </c>
      <c r="L51" s="93">
        <f>J51/'סכום נכסי הקרן'!$C$42</f>
        <v>0</v>
      </c>
    </row>
    <row r="52" spans="2:12">
      <c r="B52" s="79" t="s">
        <v>222</v>
      </c>
      <c r="D52" s="16"/>
      <c r="I52" s="80">
        <v>0</v>
      </c>
      <c r="J52" s="81">
        <f>J53+J57</f>
        <v>13371.066269999999</v>
      </c>
      <c r="K52" s="80">
        <f t="shared" si="0"/>
        <v>5.3365089425344243E-2</v>
      </c>
      <c r="L52" s="80">
        <f>J52/'סכום נכסי הקרן'!$C$42</f>
        <v>1.5023518791691269E-2</v>
      </c>
    </row>
    <row r="53" spans="2:12">
      <c r="B53" s="79" t="s">
        <v>223</v>
      </c>
      <c r="D53" s="16"/>
      <c r="I53" s="80">
        <v>0</v>
      </c>
      <c r="J53" s="81">
        <f>SUM(J54:J56)</f>
        <v>13371.066269999999</v>
      </c>
      <c r="K53" s="80">
        <f t="shared" si="0"/>
        <v>5.3365089425344243E-2</v>
      </c>
      <c r="L53" s="80">
        <f>J53/'סכום נכסי הקרן'!$C$42</f>
        <v>1.5023518791691269E-2</v>
      </c>
    </row>
    <row r="54" spans="2:12">
      <c r="B54" s="88" t="s">
        <v>1789</v>
      </c>
      <c r="C54" s="88" t="s">
        <v>1790</v>
      </c>
      <c r="D54">
        <v>85</v>
      </c>
      <c r="E54" t="s">
        <v>1791</v>
      </c>
      <c r="F54" t="s">
        <v>212</v>
      </c>
      <c r="G54" t="s">
        <v>110</v>
      </c>
      <c r="H54" s="93">
        <v>3.15E-2</v>
      </c>
      <c r="I54" s="93">
        <v>3.15E-2</v>
      </c>
      <c r="J54" s="94">
        <v>1592.80393</v>
      </c>
      <c r="K54" s="93">
        <f>J54/$J$11</f>
        <v>6.3570191370751284E-3</v>
      </c>
      <c r="L54" s="93">
        <f>J54/'סכום נכסי הקרן'!$C$42</f>
        <v>1.7896493286795076E-3</v>
      </c>
    </row>
    <row r="55" spans="2:12">
      <c r="B55" s="88" t="s">
        <v>1789</v>
      </c>
      <c r="C55" s="88" t="s">
        <v>1792</v>
      </c>
      <c r="D55">
        <v>85</v>
      </c>
      <c r="E55" t="s">
        <v>1791</v>
      </c>
      <c r="F55" t="s">
        <v>212</v>
      </c>
      <c r="G55" t="s">
        <v>106</v>
      </c>
      <c r="H55" s="93">
        <v>4.9799999999999997E-2</v>
      </c>
      <c r="I55" s="93">
        <v>4.9799999999999997E-2</v>
      </c>
      <c r="J55" s="94">
        <v>11442.80084</v>
      </c>
      <c r="K55" s="93">
        <f>J55/$J$11</f>
        <v>4.5669214240085E-2</v>
      </c>
      <c r="L55" s="93">
        <f>J55/'סכום נכסי הקרן'!$C$42</f>
        <v>1.2856950222064874E-2</v>
      </c>
    </row>
    <row r="56" spans="2:12">
      <c r="B56" s="88" t="s">
        <v>1789</v>
      </c>
      <c r="C56" s="88" t="s">
        <v>1793</v>
      </c>
      <c r="D56">
        <v>85</v>
      </c>
      <c r="E56" t="s">
        <v>1791</v>
      </c>
      <c r="F56" t="s">
        <v>212</v>
      </c>
      <c r="G56" t="s">
        <v>200</v>
      </c>
      <c r="H56" s="93">
        <v>0</v>
      </c>
      <c r="I56" s="93">
        <v>0</v>
      </c>
      <c r="J56" s="94">
        <v>335.4615</v>
      </c>
      <c r="K56" s="93">
        <f>J56/$J$11</f>
        <v>1.3388560481841151E-3</v>
      </c>
      <c r="L56" s="93">
        <f>J56/'סכום נכסי הקרן'!$C$42</f>
        <v>3.7691924094688834E-4</v>
      </c>
    </row>
    <row r="57" spans="2:12">
      <c r="B57" s="79" t="s">
        <v>221</v>
      </c>
      <c r="D57" s="16"/>
      <c r="I57" s="80">
        <v>0</v>
      </c>
      <c r="J57" s="81">
        <v>0</v>
      </c>
      <c r="K57" s="80">
        <f t="shared" si="0"/>
        <v>0</v>
      </c>
      <c r="L57" s="80">
        <f>J57/'סכום נכסי הקרן'!$C$42</f>
        <v>0</v>
      </c>
    </row>
    <row r="58" spans="2:12">
      <c r="B58" t="s">
        <v>210</v>
      </c>
      <c r="C58" t="s">
        <v>210</v>
      </c>
      <c r="D58" s="16"/>
      <c r="E58" t="s">
        <v>210</v>
      </c>
      <c r="G58" t="s">
        <v>210</v>
      </c>
      <c r="H58" s="93">
        <v>0</v>
      </c>
      <c r="I58" s="93">
        <v>0</v>
      </c>
      <c r="J58" s="94">
        <v>0</v>
      </c>
      <c r="K58" s="93">
        <f t="shared" si="0"/>
        <v>0</v>
      </c>
      <c r="L58" s="93">
        <f>J58/'סכום נכסי הקרן'!$C$42</f>
        <v>0</v>
      </c>
    </row>
    <row r="59" spans="2:12">
      <c r="B59" t="s">
        <v>224</v>
      </c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5">
      <c r="D497" s="16"/>
    </row>
    <row r="498" spans="4:5">
      <c r="D498" s="16"/>
    </row>
    <row r="499" spans="4:5">
      <c r="D499" s="16"/>
    </row>
    <row r="500" spans="4:5">
      <c r="E500" s="15"/>
    </row>
  </sheetData>
  <mergeCells count="1">
    <mergeCell ref="B7:L7"/>
  </mergeCells>
  <dataValidations count="1">
    <dataValidation allowBlank="1" showInputMessage="1" showErrorMessage="1" sqref="E11 C1:C4" xr:uid="{9433D430-57EA-4243-B380-982FE114973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workbookViewId="0">
      <selection activeCell="G18" sqref="G18:G3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7">
        <v>45106</v>
      </c>
    </row>
    <row r="2" spans="2:53" s="1" customFormat="1">
      <c r="B2" s="2" t="s">
        <v>1</v>
      </c>
      <c r="C2" s="12" t="s">
        <v>1761</v>
      </c>
    </row>
    <row r="3" spans="2:53" s="1" customFormat="1">
      <c r="B3" s="2" t="s">
        <v>2</v>
      </c>
      <c r="C3" s="88" t="s">
        <v>1762</v>
      </c>
    </row>
    <row r="4" spans="2:53" s="1" customFormat="1">
      <c r="B4" s="2" t="s">
        <v>3</v>
      </c>
      <c r="C4" s="89" t="s">
        <v>197</v>
      </c>
    </row>
    <row r="6" spans="2:53" ht="21.7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</row>
    <row r="7" spans="2:53" ht="27.7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0.55000000000000004</v>
      </c>
      <c r="I11" s="7"/>
      <c r="J11" s="7"/>
      <c r="K11" s="76">
        <v>4.8000000000000001E-2</v>
      </c>
      <c r="L11" s="75">
        <v>45296171.689999998</v>
      </c>
      <c r="M11" s="7"/>
      <c r="N11" s="75">
        <v>0</v>
      </c>
      <c r="O11" s="75">
        <v>44134.678035354002</v>
      </c>
      <c r="P11" s="7"/>
      <c r="Q11" s="76">
        <v>1</v>
      </c>
      <c r="R11" s="76">
        <v>4.9599999999999998E-2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0.55000000000000004</v>
      </c>
      <c r="K12" s="80">
        <v>4.8000000000000001E-2</v>
      </c>
      <c r="L12" s="81">
        <v>45296171.689999998</v>
      </c>
      <c r="N12" s="81">
        <v>0</v>
      </c>
      <c r="O12" s="81">
        <v>44134.678035354002</v>
      </c>
      <c r="Q12" s="80">
        <v>1</v>
      </c>
      <c r="R12" s="80">
        <v>4.9599999999999998E-2</v>
      </c>
    </row>
    <row r="13" spans="2:53">
      <c r="B13" s="79" t="s">
        <v>225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226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210</v>
      </c>
      <c r="C15" t="s">
        <v>210</v>
      </c>
      <c r="D15" s="16"/>
      <c r="E15" t="s">
        <v>210</v>
      </c>
      <c r="H15" s="77">
        <v>0</v>
      </c>
      <c r="I15" t="s">
        <v>210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227</v>
      </c>
      <c r="C16" s="16"/>
      <c r="D16" s="16"/>
      <c r="H16" s="81">
        <v>0.55000000000000004</v>
      </c>
      <c r="K16" s="80">
        <v>4.8000000000000001E-2</v>
      </c>
      <c r="L16" s="81">
        <v>45296171.689999998</v>
      </c>
      <c r="N16" s="81">
        <v>0</v>
      </c>
      <c r="O16" s="81">
        <v>44134.678035354002</v>
      </c>
      <c r="Q16" s="80">
        <v>1</v>
      </c>
      <c r="R16" s="80">
        <v>4.9599999999999998E-2</v>
      </c>
    </row>
    <row r="17" spans="2:18">
      <c r="B17" s="79" t="s">
        <v>228</v>
      </c>
      <c r="C17" s="16"/>
      <c r="D17" s="16"/>
      <c r="H17" s="81">
        <v>0.55000000000000004</v>
      </c>
      <c r="K17" s="80">
        <v>4.8000000000000001E-2</v>
      </c>
      <c r="L17" s="81">
        <v>45281750.68</v>
      </c>
      <c r="N17" s="81">
        <v>0</v>
      </c>
      <c r="O17" s="81">
        <v>44120.314709393999</v>
      </c>
      <c r="Q17" s="80">
        <v>0.99970000000000003</v>
      </c>
      <c r="R17" s="80">
        <v>4.9599999999999998E-2</v>
      </c>
    </row>
    <row r="18" spans="2:18">
      <c r="B18" t="s">
        <v>229</v>
      </c>
      <c r="C18" t="s">
        <v>230</v>
      </c>
      <c r="D18" t="s">
        <v>100</v>
      </c>
      <c r="E18" t="s">
        <v>231</v>
      </c>
      <c r="G18"/>
      <c r="H18" s="77">
        <v>0.76</v>
      </c>
      <c r="I18" t="s">
        <v>102</v>
      </c>
      <c r="J18" s="78">
        <v>0</v>
      </c>
      <c r="K18" s="78">
        <v>4.82E-2</v>
      </c>
      <c r="L18" s="77">
        <v>544237.46</v>
      </c>
      <c r="M18" s="77">
        <v>96.48</v>
      </c>
      <c r="N18" s="77">
        <v>0</v>
      </c>
      <c r="O18" s="77">
        <v>525.08030140799997</v>
      </c>
      <c r="P18" s="78">
        <v>0</v>
      </c>
      <c r="Q18" s="78">
        <v>1.1900000000000001E-2</v>
      </c>
      <c r="R18" s="78">
        <v>5.9999999999999995E-4</v>
      </c>
    </row>
    <row r="19" spans="2:18">
      <c r="B19" t="s">
        <v>233</v>
      </c>
      <c r="C19" t="s">
        <v>234</v>
      </c>
      <c r="D19" t="s">
        <v>100</v>
      </c>
      <c r="E19" t="s">
        <v>231</v>
      </c>
      <c r="G19"/>
      <c r="H19" s="77">
        <v>0.51</v>
      </c>
      <c r="I19" t="s">
        <v>102</v>
      </c>
      <c r="J19" s="78">
        <v>0</v>
      </c>
      <c r="K19" s="78">
        <v>4.7899999999999998E-2</v>
      </c>
      <c r="L19" s="77">
        <v>27317984</v>
      </c>
      <c r="M19" s="77">
        <v>97.63</v>
      </c>
      <c r="N19" s="77">
        <v>0</v>
      </c>
      <c r="O19" s="77">
        <v>26670.547779199998</v>
      </c>
      <c r="P19" s="78">
        <v>8.0000000000000004E-4</v>
      </c>
      <c r="Q19" s="78">
        <v>0.60429999999999995</v>
      </c>
      <c r="R19" s="78">
        <v>0.03</v>
      </c>
    </row>
    <row r="20" spans="2:18">
      <c r="B20" t="s">
        <v>236</v>
      </c>
      <c r="C20" t="s">
        <v>237</v>
      </c>
      <c r="D20" t="s">
        <v>100</v>
      </c>
      <c r="E20" t="s">
        <v>231</v>
      </c>
      <c r="G20"/>
      <c r="H20" s="77">
        <v>0.61</v>
      </c>
      <c r="I20" t="s">
        <v>102</v>
      </c>
      <c r="J20" s="78">
        <v>0</v>
      </c>
      <c r="K20" s="78">
        <v>4.8000000000000001E-2</v>
      </c>
      <c r="L20" s="77">
        <v>6478331.2599999998</v>
      </c>
      <c r="M20" s="77">
        <v>97.19</v>
      </c>
      <c r="N20" s="77">
        <v>0</v>
      </c>
      <c r="O20" s="77">
        <v>6296.2901515940002</v>
      </c>
      <c r="P20" s="78">
        <v>2.0000000000000001E-4</v>
      </c>
      <c r="Q20" s="78">
        <v>0.14269999999999999</v>
      </c>
      <c r="R20" s="78">
        <v>7.1000000000000004E-3</v>
      </c>
    </row>
    <row r="21" spans="2:18">
      <c r="B21" t="s">
        <v>239</v>
      </c>
      <c r="C21" t="s">
        <v>240</v>
      </c>
      <c r="D21" t="s">
        <v>100</v>
      </c>
      <c r="E21" t="s">
        <v>231</v>
      </c>
      <c r="G21"/>
      <c r="H21" s="77">
        <v>0.68</v>
      </c>
      <c r="I21" t="s">
        <v>102</v>
      </c>
      <c r="J21" s="78">
        <v>0</v>
      </c>
      <c r="K21" s="78">
        <v>4.8500000000000001E-2</v>
      </c>
      <c r="L21" s="77">
        <v>7609495.4400000004</v>
      </c>
      <c r="M21" s="77">
        <v>96.81</v>
      </c>
      <c r="N21" s="77">
        <v>0</v>
      </c>
      <c r="O21" s="77">
        <v>7366.7525354640002</v>
      </c>
      <c r="P21" s="78">
        <v>2.0000000000000001E-4</v>
      </c>
      <c r="Q21" s="78">
        <v>0.16689999999999999</v>
      </c>
      <c r="R21" s="78">
        <v>8.3000000000000001E-3</v>
      </c>
    </row>
    <row r="22" spans="2:18">
      <c r="B22" t="s">
        <v>242</v>
      </c>
      <c r="C22" t="s">
        <v>243</v>
      </c>
      <c r="D22" t="s">
        <v>100</v>
      </c>
      <c r="E22" t="s">
        <v>231</v>
      </c>
      <c r="G22"/>
      <c r="H22" s="77">
        <v>0.44</v>
      </c>
      <c r="I22" t="s">
        <v>102</v>
      </c>
      <c r="J22" s="78">
        <v>0</v>
      </c>
      <c r="K22" s="78">
        <v>4.7699999999999999E-2</v>
      </c>
      <c r="L22" s="77">
        <v>3173171.36</v>
      </c>
      <c r="M22" s="77">
        <v>97.99</v>
      </c>
      <c r="N22" s="77">
        <v>0</v>
      </c>
      <c r="O22" s="77">
        <v>3109.3906156640001</v>
      </c>
      <c r="P22" s="78">
        <v>1E-4</v>
      </c>
      <c r="Q22" s="78">
        <v>7.0499999999999993E-2</v>
      </c>
      <c r="R22" s="78">
        <v>3.5000000000000001E-3</v>
      </c>
    </row>
    <row r="23" spans="2:18">
      <c r="B23" t="s">
        <v>245</v>
      </c>
      <c r="C23" t="s">
        <v>246</v>
      </c>
      <c r="D23" t="s">
        <v>100</v>
      </c>
      <c r="E23" t="s">
        <v>231</v>
      </c>
      <c r="G23"/>
      <c r="H23" s="77">
        <v>0.86</v>
      </c>
      <c r="I23" t="s">
        <v>102</v>
      </c>
      <c r="J23" s="78">
        <v>0</v>
      </c>
      <c r="K23" s="78">
        <v>4.82E-2</v>
      </c>
      <c r="L23" s="77">
        <v>158531.16</v>
      </c>
      <c r="M23" s="77">
        <v>96.04</v>
      </c>
      <c r="N23" s="77">
        <v>0</v>
      </c>
      <c r="O23" s="77">
        <v>152.25332606399999</v>
      </c>
      <c r="P23" s="78">
        <v>0</v>
      </c>
      <c r="Q23" s="78">
        <v>3.3999999999999998E-3</v>
      </c>
      <c r="R23" s="78">
        <v>2.0000000000000001E-4</v>
      </c>
    </row>
    <row r="24" spans="2:18">
      <c r="B24" s="79" t="s">
        <v>248</v>
      </c>
      <c r="C24" s="16"/>
      <c r="D24" s="16"/>
      <c r="H24" s="81">
        <v>0.42</v>
      </c>
      <c r="K24" s="80">
        <v>4.6100000000000002E-2</v>
      </c>
      <c r="L24" s="81">
        <v>14421.01</v>
      </c>
      <c r="N24" s="81">
        <v>0</v>
      </c>
      <c r="O24" s="81">
        <v>14.363325959999999</v>
      </c>
      <c r="Q24" s="80">
        <v>2.9999999999999997E-4</v>
      </c>
      <c r="R24" s="80">
        <v>0</v>
      </c>
    </row>
    <row r="25" spans="2:18">
      <c r="B25" t="s">
        <v>249</v>
      </c>
      <c r="C25" t="s">
        <v>250</v>
      </c>
      <c r="D25" t="s">
        <v>100</v>
      </c>
      <c r="E25" t="s">
        <v>231</v>
      </c>
      <c r="G25"/>
      <c r="H25" s="77">
        <v>0.42</v>
      </c>
      <c r="I25" t="s">
        <v>102</v>
      </c>
      <c r="J25" s="78">
        <v>1.4999999999999999E-2</v>
      </c>
      <c r="K25" s="78">
        <v>4.6100000000000002E-2</v>
      </c>
      <c r="L25" s="77">
        <v>14421.01</v>
      </c>
      <c r="M25" s="77">
        <v>99.6</v>
      </c>
      <c r="N25" s="77">
        <v>0</v>
      </c>
      <c r="O25" s="77">
        <v>14.363325959999999</v>
      </c>
      <c r="P25" s="78">
        <v>0</v>
      </c>
      <c r="Q25" s="78">
        <v>2.9999999999999997E-4</v>
      </c>
      <c r="R25" s="78">
        <v>0</v>
      </c>
    </row>
    <row r="26" spans="2:18">
      <c r="B26" s="79" t="s">
        <v>251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210</v>
      </c>
      <c r="C27" t="s">
        <v>210</v>
      </c>
      <c r="D27" s="16"/>
      <c r="E27" t="s">
        <v>210</v>
      </c>
      <c r="H27" s="77">
        <v>0</v>
      </c>
      <c r="I27" t="s">
        <v>210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252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210</v>
      </c>
      <c r="C29" t="s">
        <v>210</v>
      </c>
      <c r="D29" s="16"/>
      <c r="E29" t="s">
        <v>210</v>
      </c>
      <c r="H29" s="77">
        <v>0</v>
      </c>
      <c r="I29" t="s">
        <v>210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222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s="79" t="s">
        <v>253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210</v>
      </c>
      <c r="C32" t="s">
        <v>210</v>
      </c>
      <c r="D32" s="16"/>
      <c r="E32" t="s">
        <v>210</v>
      </c>
      <c r="H32" s="77">
        <v>0</v>
      </c>
      <c r="I32" t="s">
        <v>210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254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210</v>
      </c>
      <c r="C34" t="s">
        <v>210</v>
      </c>
      <c r="D34" s="16"/>
      <c r="E34" t="s">
        <v>210</v>
      </c>
      <c r="H34" s="77">
        <v>0</v>
      </c>
      <c r="I34" t="s">
        <v>210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t="s">
        <v>255</v>
      </c>
      <c r="C35" s="16"/>
      <c r="D35" s="16"/>
    </row>
    <row r="36" spans="2:18">
      <c r="B36" t="s">
        <v>256</v>
      </c>
      <c r="C36" s="16"/>
      <c r="D36" s="16"/>
    </row>
    <row r="37" spans="2:18">
      <c r="B37" t="s">
        <v>257</v>
      </c>
      <c r="C37" s="16"/>
      <c r="D37" s="16"/>
    </row>
    <row r="38" spans="2:18">
      <c r="B38" t="s">
        <v>258</v>
      </c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7">
        <v>45106</v>
      </c>
    </row>
    <row r="2" spans="2:68" s="1" customFormat="1">
      <c r="B2" s="2" t="s">
        <v>1</v>
      </c>
      <c r="C2" s="12" t="s">
        <v>1761</v>
      </c>
    </row>
    <row r="3" spans="2:68" s="1" customFormat="1">
      <c r="B3" s="2" t="s">
        <v>2</v>
      </c>
      <c r="C3" s="88" t="s">
        <v>1762</v>
      </c>
    </row>
    <row r="4" spans="2:68" s="1" customFormat="1">
      <c r="B4" s="2" t="s">
        <v>3</v>
      </c>
      <c r="C4" s="89" t="s">
        <v>197</v>
      </c>
    </row>
    <row r="6" spans="2:68" ht="26.25" customHeight="1">
      <c r="B6" s="108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2"/>
      <c r="BP6" s="19"/>
    </row>
    <row r="7" spans="2:68" ht="26.25" customHeight="1">
      <c r="B7" s="108" t="s">
        <v>82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259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261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262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224</v>
      </c>
      <c r="C24" s="16"/>
      <c r="D24" s="16"/>
      <c r="E24" s="16"/>
      <c r="F24" s="16"/>
      <c r="G24" s="16"/>
    </row>
    <row r="25" spans="2:21">
      <c r="B25" t="s">
        <v>255</v>
      </c>
      <c r="C25" s="16"/>
      <c r="D25" s="16"/>
      <c r="E25" s="16"/>
      <c r="F25" s="16"/>
      <c r="G25" s="16"/>
    </row>
    <row r="26" spans="2:21">
      <c r="B26" t="s">
        <v>256</v>
      </c>
      <c r="C26" s="16"/>
      <c r="D26" s="16"/>
      <c r="E26" s="16"/>
      <c r="F26" s="16"/>
      <c r="G26" s="16"/>
    </row>
    <row r="27" spans="2:21">
      <c r="B27" t="s">
        <v>257</v>
      </c>
      <c r="C27" s="16"/>
      <c r="D27" s="16"/>
      <c r="E27" s="16"/>
      <c r="F27" s="16"/>
      <c r="G27" s="16"/>
    </row>
    <row r="28" spans="2:21">
      <c r="B28" t="s">
        <v>258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J23" sqref="J23:J2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3" width="25.140625" style="15" bestFit="1" customWidth="1"/>
    <col min="4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7">
        <v>45106</v>
      </c>
    </row>
    <row r="2" spans="2:66" s="1" customFormat="1">
      <c r="B2" s="2" t="s">
        <v>1</v>
      </c>
      <c r="C2" s="12" t="s">
        <v>1761</v>
      </c>
    </row>
    <row r="3" spans="2:66" s="1" customFormat="1">
      <c r="B3" s="2" t="s">
        <v>2</v>
      </c>
      <c r="C3" s="88" t="s">
        <v>1762</v>
      </c>
    </row>
    <row r="4" spans="2:66" s="1" customFormat="1">
      <c r="B4" s="2" t="s">
        <v>3</v>
      </c>
      <c r="C4" s="89" t="s">
        <v>197</v>
      </c>
    </row>
    <row r="6" spans="2:66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5"/>
    </row>
    <row r="7" spans="2:66" ht="26.25" customHeight="1">
      <c r="B7" s="113" t="s">
        <v>89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82">
        <v>2.09</v>
      </c>
      <c r="L11" s="7"/>
      <c r="M11" s="7"/>
      <c r="N11" s="83">
        <v>-3.1199999999999999E-2</v>
      </c>
      <c r="O11" s="82">
        <v>325519.2</v>
      </c>
      <c r="P11" s="33"/>
      <c r="Q11" s="82">
        <v>0</v>
      </c>
      <c r="R11" s="82">
        <v>1341.380079363543</v>
      </c>
      <c r="S11" s="7"/>
      <c r="T11" s="83">
        <v>1</v>
      </c>
      <c r="U11" s="83">
        <v>1.5E-3</v>
      </c>
      <c r="V11" s="35"/>
      <c r="BI11" s="16"/>
      <c r="BJ11" s="19"/>
      <c r="BK11" s="16"/>
      <c r="BN11" s="16"/>
    </row>
    <row r="12" spans="2:66">
      <c r="B12" s="84" t="s">
        <v>203</v>
      </c>
      <c r="C12" s="16"/>
      <c r="D12" s="16"/>
      <c r="E12" s="16"/>
      <c r="F12" s="16"/>
      <c r="K12" s="85">
        <v>0</v>
      </c>
      <c r="N12" s="86">
        <v>0</v>
      </c>
      <c r="O12" s="85">
        <v>0</v>
      </c>
      <c r="Q12" s="85">
        <v>0</v>
      </c>
      <c r="R12" s="85">
        <v>0</v>
      </c>
      <c r="T12" s="86">
        <v>0</v>
      </c>
      <c r="U12" s="86">
        <v>0</v>
      </c>
    </row>
    <row r="13" spans="2:66">
      <c r="B13" s="84" t="s">
        <v>259</v>
      </c>
      <c r="C13" s="16"/>
      <c r="D13" s="16"/>
      <c r="E13" s="16"/>
      <c r="F13" s="16"/>
      <c r="K13" s="85">
        <v>0</v>
      </c>
      <c r="N13" s="86">
        <v>0</v>
      </c>
      <c r="O13" s="85">
        <v>0</v>
      </c>
      <c r="Q13" s="85">
        <v>0</v>
      </c>
      <c r="R13" s="85">
        <v>0</v>
      </c>
      <c r="T13" s="86">
        <v>0</v>
      </c>
      <c r="U13" s="86">
        <v>0</v>
      </c>
    </row>
    <row r="14" spans="2:66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84" t="s">
        <v>227</v>
      </c>
      <c r="C15" s="16"/>
      <c r="D15" s="16"/>
      <c r="E15" s="16"/>
      <c r="F15" s="16"/>
      <c r="K15" s="85">
        <v>0</v>
      </c>
      <c r="N15" s="86">
        <v>0</v>
      </c>
      <c r="O15" s="85">
        <v>0</v>
      </c>
      <c r="Q15" s="85">
        <v>0</v>
      </c>
      <c r="R15" s="85">
        <v>0</v>
      </c>
      <c r="T15" s="86">
        <v>0</v>
      </c>
      <c r="U15" s="86">
        <v>0</v>
      </c>
    </row>
    <row r="16" spans="2:66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84" t="s">
        <v>260</v>
      </c>
      <c r="C17" s="16"/>
      <c r="D17" s="16"/>
      <c r="E17" s="16"/>
      <c r="F17" s="16"/>
      <c r="K17" s="85">
        <v>0</v>
      </c>
      <c r="N17" s="86">
        <v>0</v>
      </c>
      <c r="O17" s="85">
        <v>0</v>
      </c>
      <c r="Q17" s="85">
        <v>0</v>
      </c>
      <c r="R17" s="85">
        <v>0</v>
      </c>
      <c r="T17" s="86">
        <v>0</v>
      </c>
      <c r="U17" s="86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84" t="s">
        <v>263</v>
      </c>
      <c r="C19" s="16"/>
      <c r="D19" s="16"/>
      <c r="E19" s="16"/>
      <c r="F19" s="16"/>
      <c r="K19" s="85">
        <v>0</v>
      </c>
      <c r="N19" s="86">
        <v>0</v>
      </c>
      <c r="O19" s="85">
        <v>0</v>
      </c>
      <c r="Q19" s="85">
        <v>0</v>
      </c>
      <c r="R19" s="85">
        <v>0</v>
      </c>
      <c r="T19" s="86">
        <v>0</v>
      </c>
      <c r="U19" s="86">
        <v>0</v>
      </c>
    </row>
    <row r="20" spans="2:21">
      <c r="B20" t="s">
        <v>210</v>
      </c>
      <c r="C20" t="s">
        <v>210</v>
      </c>
      <c r="D20" s="16"/>
      <c r="E20" s="16"/>
      <c r="F20" s="16"/>
      <c r="G20" t="s">
        <v>210</v>
      </c>
      <c r="H20" t="s">
        <v>210</v>
      </c>
      <c r="K20" s="77">
        <v>0</v>
      </c>
      <c r="L20" t="s">
        <v>210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84" t="s">
        <v>222</v>
      </c>
      <c r="C21" s="16"/>
      <c r="D21" s="16"/>
      <c r="E21" s="16"/>
      <c r="F21" s="16"/>
      <c r="K21" s="85">
        <v>2.09</v>
      </c>
      <c r="N21" s="86">
        <v>-3.1199999999999999E-2</v>
      </c>
      <c r="O21" s="85">
        <v>325519.2</v>
      </c>
      <c r="Q21" s="85">
        <v>0</v>
      </c>
      <c r="R21" s="85">
        <v>1341.380079363543</v>
      </c>
      <c r="T21" s="86">
        <v>1</v>
      </c>
      <c r="U21" s="86">
        <v>1.5E-3</v>
      </c>
    </row>
    <row r="22" spans="2:21">
      <c r="B22" s="84" t="s">
        <v>261</v>
      </c>
      <c r="C22" s="16"/>
      <c r="D22" s="16"/>
      <c r="E22" s="16"/>
      <c r="F22" s="16"/>
      <c r="K22" s="85">
        <v>0.01</v>
      </c>
      <c r="N22" s="86">
        <v>-7.3800000000000004E-2</v>
      </c>
      <c r="O22" s="85">
        <v>143449.14000000001</v>
      </c>
      <c r="Q22" s="85">
        <v>0</v>
      </c>
      <c r="R22" s="85">
        <v>610.27976747147295</v>
      </c>
      <c r="T22" s="86">
        <v>0.45500000000000002</v>
      </c>
      <c r="U22" s="86">
        <v>6.9999999999999999E-4</v>
      </c>
    </row>
    <row r="23" spans="2:21">
      <c r="B23" t="s">
        <v>264</v>
      </c>
      <c r="C23" t="s">
        <v>265</v>
      </c>
      <c r="D23" t="s">
        <v>123</v>
      </c>
      <c r="E23" t="s">
        <v>266</v>
      </c>
      <c r="F23" t="s">
        <v>267</v>
      </c>
      <c r="G23" t="s">
        <v>268</v>
      </c>
      <c r="H23" t="s">
        <v>210</v>
      </c>
      <c r="I23" t="s">
        <v>211</v>
      </c>
      <c r="J23"/>
      <c r="K23" s="77">
        <v>0.01</v>
      </c>
      <c r="L23" t="s">
        <v>106</v>
      </c>
      <c r="M23" s="78">
        <v>0</v>
      </c>
      <c r="N23" s="78">
        <v>-7.3800000000000004E-2</v>
      </c>
      <c r="O23" s="77">
        <v>143449.14000000001</v>
      </c>
      <c r="P23" s="77">
        <v>115.23100000000004</v>
      </c>
      <c r="Q23" s="77">
        <v>0</v>
      </c>
      <c r="R23" s="77">
        <v>610.27976747147295</v>
      </c>
      <c r="S23" s="78">
        <v>2.0000000000000001E-4</v>
      </c>
      <c r="T23" s="78">
        <v>0.45500000000000002</v>
      </c>
      <c r="U23" s="78">
        <v>6.9999999999999999E-4</v>
      </c>
    </row>
    <row r="24" spans="2:21">
      <c r="B24" s="84" t="s">
        <v>262</v>
      </c>
      <c r="C24" s="16"/>
      <c r="D24" s="16"/>
      <c r="E24" s="16"/>
      <c r="F24" s="16"/>
      <c r="K24" s="85">
        <v>3.83</v>
      </c>
      <c r="N24" s="86">
        <v>4.4000000000000003E-3</v>
      </c>
      <c r="O24" s="85">
        <v>182070.06</v>
      </c>
      <c r="Q24" s="85">
        <v>0</v>
      </c>
      <c r="R24" s="85">
        <v>731.10031189206995</v>
      </c>
      <c r="T24" s="86">
        <v>0.54500000000000004</v>
      </c>
      <c r="U24" s="86">
        <v>8.0000000000000004E-4</v>
      </c>
    </row>
    <row r="25" spans="2:21">
      <c r="B25" t="s">
        <v>269</v>
      </c>
      <c r="C25" t="s">
        <v>270</v>
      </c>
      <c r="D25" t="s">
        <v>123</v>
      </c>
      <c r="E25" t="s">
        <v>266</v>
      </c>
      <c r="F25" t="s">
        <v>271</v>
      </c>
      <c r="G25" t="s">
        <v>280</v>
      </c>
      <c r="H25" t="s">
        <v>210</v>
      </c>
      <c r="I25" t="s">
        <v>211</v>
      </c>
      <c r="J25"/>
      <c r="K25" s="77">
        <v>3.83</v>
      </c>
      <c r="L25" t="s">
        <v>106</v>
      </c>
      <c r="M25" s="78">
        <v>2.5000000000000001E-2</v>
      </c>
      <c r="N25" s="78">
        <v>4.4000000000000003E-3</v>
      </c>
      <c r="O25" s="77">
        <v>182070.06</v>
      </c>
      <c r="P25" s="77">
        <v>108.76188889804294</v>
      </c>
      <c r="Q25" s="77">
        <v>0</v>
      </c>
      <c r="R25" s="77">
        <v>731.10031189206995</v>
      </c>
      <c r="S25" s="78">
        <v>4.0000000000000002E-4</v>
      </c>
      <c r="T25" s="78">
        <v>0.54500000000000004</v>
      </c>
      <c r="U25" s="78">
        <v>8.0000000000000004E-4</v>
      </c>
    </row>
    <row r="26" spans="2:21">
      <c r="B26" t="s">
        <v>224</v>
      </c>
      <c r="C26" s="16"/>
      <c r="D26" s="16"/>
      <c r="E26" s="16"/>
      <c r="F26" s="16"/>
    </row>
    <row r="27" spans="2:21">
      <c r="B27" t="s">
        <v>255</v>
      </c>
      <c r="C27" s="16"/>
      <c r="D27" s="16"/>
      <c r="E27" s="16"/>
      <c r="F27" s="16"/>
    </row>
    <row r="28" spans="2:21">
      <c r="B28" t="s">
        <v>256</v>
      </c>
      <c r="C28" s="16"/>
      <c r="D28" s="16"/>
      <c r="E28" s="16"/>
      <c r="F28" s="16"/>
    </row>
    <row r="29" spans="2:21">
      <c r="B29" t="s">
        <v>257</v>
      </c>
      <c r="C29" s="16"/>
      <c r="D29" s="16"/>
      <c r="E29" s="16"/>
      <c r="F29" s="16"/>
    </row>
    <row r="30" spans="2:21">
      <c r="B30" t="s">
        <v>258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B63A69AB-187D-4EB4-830C-E11922D28CF8}">
      <formula1>$BN$7:$BN$11</formula1>
    </dataValidation>
    <dataValidation type="list" allowBlank="1" showInputMessage="1" showErrorMessage="1" sqref="E12:E799" xr:uid="{825BB5EC-E7BE-477D-B683-DEC464872465}">
      <formula1>$BI$7:$BI$11</formula1>
    </dataValidation>
    <dataValidation type="list" allowBlank="1" showInputMessage="1" showErrorMessage="1" sqref="I12:I805" xr:uid="{A09B97A0-7984-4272-82EF-88B81A11F649}">
      <formula1>$BM$7:$BM$10</formula1>
    </dataValidation>
    <dataValidation allowBlank="1" showInputMessage="1" showErrorMessage="1" sqref="Q9 C1:C4" xr:uid="{84F7D851-4E4C-45CC-B423-EDCC2B52C400}"/>
    <dataValidation type="list" allowBlank="1" showInputMessage="1" showErrorMessage="1" sqref="G12:G805" xr:uid="{6A87BD86-CD0A-4C1E-BFEF-645D9F5AA272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7">
        <v>45106</v>
      </c>
    </row>
    <row r="2" spans="2:62" s="1" customFormat="1">
      <c r="B2" s="2" t="s">
        <v>1</v>
      </c>
      <c r="C2" s="12" t="s">
        <v>1761</v>
      </c>
    </row>
    <row r="3" spans="2:62" s="1" customFormat="1">
      <c r="B3" s="2" t="s">
        <v>2</v>
      </c>
      <c r="C3" s="88" t="s">
        <v>1762</v>
      </c>
    </row>
    <row r="4" spans="2:62" s="1" customFormat="1">
      <c r="B4" s="2" t="s">
        <v>3</v>
      </c>
      <c r="C4" s="89" t="s">
        <v>197</v>
      </c>
    </row>
    <row r="6" spans="2:62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5"/>
      <c r="BJ6" s="19"/>
    </row>
    <row r="7" spans="2:62" ht="26.25" customHeight="1">
      <c r="B7" s="113" t="s">
        <v>91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15168174.33</v>
      </c>
      <c r="J11" s="7"/>
      <c r="K11" s="75">
        <v>127.23653</v>
      </c>
      <c r="L11" s="75">
        <v>297977.8660064782</v>
      </c>
      <c r="M11" s="7"/>
      <c r="N11" s="76">
        <v>1</v>
      </c>
      <c r="O11" s="76">
        <v>0.33479999999999999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14436260.220000001</v>
      </c>
      <c r="K12" s="81">
        <v>83.490520000000004</v>
      </c>
      <c r="L12" s="81">
        <v>224722.76393255001</v>
      </c>
      <c r="N12" s="80">
        <v>0.75419999999999998</v>
      </c>
      <c r="O12" s="80">
        <v>0.2525</v>
      </c>
    </row>
    <row r="13" spans="2:62">
      <c r="B13" s="79" t="s">
        <v>273</v>
      </c>
      <c r="E13" s="16"/>
      <c r="F13" s="16"/>
      <c r="G13" s="16"/>
      <c r="I13" s="81">
        <v>4734662.53</v>
      </c>
      <c r="K13" s="81">
        <v>79.842659999999995</v>
      </c>
      <c r="L13" s="81">
        <v>138420.98542971999</v>
      </c>
      <c r="N13" s="80">
        <v>0.46450000000000002</v>
      </c>
      <c r="O13" s="80">
        <v>0.1555</v>
      </c>
    </row>
    <row r="14" spans="2:62">
      <c r="B14" t="s">
        <v>274</v>
      </c>
      <c r="C14" t="s">
        <v>275</v>
      </c>
      <c r="D14" t="s">
        <v>100</v>
      </c>
      <c r="E14" t="s">
        <v>123</v>
      </c>
      <c r="F14" t="s">
        <v>276</v>
      </c>
      <c r="G14" t="s">
        <v>272</v>
      </c>
      <c r="H14" t="s">
        <v>102</v>
      </c>
      <c r="I14" s="77">
        <v>129361.12</v>
      </c>
      <c r="J14" s="77">
        <v>2442</v>
      </c>
      <c r="K14" s="77">
        <v>0</v>
      </c>
      <c r="L14" s="77">
        <v>3158.9985504000001</v>
      </c>
      <c r="M14" s="78">
        <v>5.9999999999999995E-4</v>
      </c>
      <c r="N14" s="78">
        <v>1.06E-2</v>
      </c>
      <c r="O14" s="78">
        <v>3.5000000000000001E-3</v>
      </c>
    </row>
    <row r="15" spans="2:62">
      <c r="B15" t="s">
        <v>277</v>
      </c>
      <c r="C15" t="s">
        <v>278</v>
      </c>
      <c r="D15" t="s">
        <v>100</v>
      </c>
      <c r="E15" t="s">
        <v>123</v>
      </c>
      <c r="F15" t="s">
        <v>279</v>
      </c>
      <c r="G15" t="s">
        <v>280</v>
      </c>
      <c r="H15" t="s">
        <v>102</v>
      </c>
      <c r="I15" s="77">
        <v>15785.52</v>
      </c>
      <c r="J15" s="77">
        <v>29830</v>
      </c>
      <c r="K15" s="77">
        <v>0</v>
      </c>
      <c r="L15" s="77">
        <v>4708.820616</v>
      </c>
      <c r="M15" s="78">
        <v>2.9999999999999997E-4</v>
      </c>
      <c r="N15" s="78">
        <v>1.5800000000000002E-2</v>
      </c>
      <c r="O15" s="78">
        <v>5.3E-3</v>
      </c>
    </row>
    <row r="16" spans="2:62">
      <c r="B16" t="s">
        <v>281</v>
      </c>
      <c r="C16" t="s">
        <v>282</v>
      </c>
      <c r="D16" t="s">
        <v>100</v>
      </c>
      <c r="E16" t="s">
        <v>123</v>
      </c>
      <c r="F16" t="s">
        <v>283</v>
      </c>
      <c r="G16" t="s">
        <v>280</v>
      </c>
      <c r="H16" t="s">
        <v>102</v>
      </c>
      <c r="I16" s="77">
        <v>59980.94</v>
      </c>
      <c r="J16" s="77">
        <v>6515</v>
      </c>
      <c r="K16" s="77">
        <v>0</v>
      </c>
      <c r="L16" s="77">
        <v>3907.758241</v>
      </c>
      <c r="M16" s="78">
        <v>5.0000000000000001E-4</v>
      </c>
      <c r="N16" s="78">
        <v>1.3100000000000001E-2</v>
      </c>
      <c r="O16" s="78">
        <v>4.4000000000000003E-3</v>
      </c>
    </row>
    <row r="17" spans="2:15">
      <c r="B17" t="s">
        <v>284</v>
      </c>
      <c r="C17" t="s">
        <v>285</v>
      </c>
      <c r="D17" t="s">
        <v>100</v>
      </c>
      <c r="E17" t="s">
        <v>123</v>
      </c>
      <c r="F17" t="s">
        <v>286</v>
      </c>
      <c r="G17" t="s">
        <v>280</v>
      </c>
      <c r="H17" t="s">
        <v>102</v>
      </c>
      <c r="I17" s="77">
        <v>263900.56</v>
      </c>
      <c r="J17" s="77">
        <v>1200</v>
      </c>
      <c r="K17" s="77">
        <v>0</v>
      </c>
      <c r="L17" s="77">
        <v>3166.80672</v>
      </c>
      <c r="M17" s="78">
        <v>5.0000000000000001E-4</v>
      </c>
      <c r="N17" s="78">
        <v>1.06E-2</v>
      </c>
      <c r="O17" s="78">
        <v>3.5999999999999999E-3</v>
      </c>
    </row>
    <row r="18" spans="2:15">
      <c r="B18" t="s">
        <v>287</v>
      </c>
      <c r="C18" t="s">
        <v>288</v>
      </c>
      <c r="D18" t="s">
        <v>100</v>
      </c>
      <c r="E18" t="s">
        <v>123</v>
      </c>
      <c r="F18" t="s">
        <v>289</v>
      </c>
      <c r="G18" t="s">
        <v>290</v>
      </c>
      <c r="H18" t="s">
        <v>102</v>
      </c>
      <c r="I18" s="77">
        <v>75190.53</v>
      </c>
      <c r="J18" s="77">
        <v>3725</v>
      </c>
      <c r="K18" s="77">
        <v>0</v>
      </c>
      <c r="L18" s="77">
        <v>2800.8472425</v>
      </c>
      <c r="M18" s="78">
        <v>2.9999999999999997E-4</v>
      </c>
      <c r="N18" s="78">
        <v>9.4000000000000004E-3</v>
      </c>
      <c r="O18" s="78">
        <v>3.0999999999999999E-3</v>
      </c>
    </row>
    <row r="19" spans="2:15">
      <c r="B19" t="s">
        <v>291</v>
      </c>
      <c r="C19" t="s">
        <v>292</v>
      </c>
      <c r="D19" t="s">
        <v>100</v>
      </c>
      <c r="E19" t="s">
        <v>123</v>
      </c>
      <c r="F19" t="s">
        <v>293</v>
      </c>
      <c r="G19" t="s">
        <v>290</v>
      </c>
      <c r="H19" t="s">
        <v>102</v>
      </c>
      <c r="I19" s="77">
        <v>61165.11</v>
      </c>
      <c r="J19" s="77">
        <v>2884</v>
      </c>
      <c r="K19" s="77">
        <v>0</v>
      </c>
      <c r="L19" s="77">
        <v>1764.0017723999999</v>
      </c>
      <c r="M19" s="78">
        <v>2.9999999999999997E-4</v>
      </c>
      <c r="N19" s="78">
        <v>5.8999999999999999E-3</v>
      </c>
      <c r="O19" s="78">
        <v>2E-3</v>
      </c>
    </row>
    <row r="20" spans="2:15">
      <c r="B20" t="s">
        <v>294</v>
      </c>
      <c r="C20" t="s">
        <v>295</v>
      </c>
      <c r="D20" t="s">
        <v>100</v>
      </c>
      <c r="E20" t="s">
        <v>123</v>
      </c>
      <c r="F20" t="s">
        <v>296</v>
      </c>
      <c r="G20" t="s">
        <v>297</v>
      </c>
      <c r="H20" t="s">
        <v>102</v>
      </c>
      <c r="I20" s="77">
        <v>12366.13</v>
      </c>
      <c r="J20" s="77">
        <v>77200</v>
      </c>
      <c r="K20" s="77">
        <v>23.064250000000001</v>
      </c>
      <c r="L20" s="77">
        <v>9569.7166099999995</v>
      </c>
      <c r="M20" s="78">
        <v>2.9999999999999997E-4</v>
      </c>
      <c r="N20" s="78">
        <v>3.2099999999999997E-2</v>
      </c>
      <c r="O20" s="78">
        <v>1.0800000000000001E-2</v>
      </c>
    </row>
    <row r="21" spans="2:15">
      <c r="B21" t="s">
        <v>298</v>
      </c>
      <c r="C21" t="s">
        <v>299</v>
      </c>
      <c r="D21" t="s">
        <v>100</v>
      </c>
      <c r="E21" t="s">
        <v>123</v>
      </c>
      <c r="F21" t="s">
        <v>300</v>
      </c>
      <c r="G21" t="s">
        <v>301</v>
      </c>
      <c r="H21" t="s">
        <v>102</v>
      </c>
      <c r="I21" s="77">
        <v>7723</v>
      </c>
      <c r="J21" s="77">
        <v>5122</v>
      </c>
      <c r="K21" s="77">
        <v>0</v>
      </c>
      <c r="L21" s="77">
        <v>395.57206000000002</v>
      </c>
      <c r="M21" s="78">
        <v>1E-4</v>
      </c>
      <c r="N21" s="78">
        <v>1.2999999999999999E-3</v>
      </c>
      <c r="O21" s="78">
        <v>4.0000000000000002E-4</v>
      </c>
    </row>
    <row r="22" spans="2:15">
      <c r="B22" t="s">
        <v>302</v>
      </c>
      <c r="C22" t="s">
        <v>303</v>
      </c>
      <c r="D22" t="s">
        <v>100</v>
      </c>
      <c r="E22" t="s">
        <v>123</v>
      </c>
      <c r="F22" t="s">
        <v>304</v>
      </c>
      <c r="G22" t="s">
        <v>301</v>
      </c>
      <c r="H22" t="s">
        <v>102</v>
      </c>
      <c r="I22" s="77">
        <v>166642.79999999999</v>
      </c>
      <c r="J22" s="77">
        <v>789.1</v>
      </c>
      <c r="K22" s="77">
        <v>0</v>
      </c>
      <c r="L22" s="77">
        <v>1314.9783348000001</v>
      </c>
      <c r="M22" s="78">
        <v>2.9999999999999997E-4</v>
      </c>
      <c r="N22" s="78">
        <v>4.4000000000000003E-3</v>
      </c>
      <c r="O22" s="78">
        <v>1.5E-3</v>
      </c>
    </row>
    <row r="23" spans="2:15">
      <c r="B23" t="s">
        <v>305</v>
      </c>
      <c r="C23" t="s">
        <v>306</v>
      </c>
      <c r="D23" t="s">
        <v>100</v>
      </c>
      <c r="E23" t="s">
        <v>123</v>
      </c>
      <c r="F23" t="s">
        <v>307</v>
      </c>
      <c r="G23" t="s">
        <v>308</v>
      </c>
      <c r="H23" t="s">
        <v>102</v>
      </c>
      <c r="I23" s="77">
        <v>348131.13</v>
      </c>
      <c r="J23" s="77">
        <v>1840</v>
      </c>
      <c r="K23" s="77">
        <v>0</v>
      </c>
      <c r="L23" s="77">
        <v>6405.6127919999999</v>
      </c>
      <c r="M23" s="78">
        <v>2.9999999999999997E-4</v>
      </c>
      <c r="N23" s="78">
        <v>2.1499999999999998E-2</v>
      </c>
      <c r="O23" s="78">
        <v>7.1999999999999998E-3</v>
      </c>
    </row>
    <row r="24" spans="2:15">
      <c r="B24" t="s">
        <v>309</v>
      </c>
      <c r="C24" t="s">
        <v>310</v>
      </c>
      <c r="D24" t="s">
        <v>100</v>
      </c>
      <c r="E24" t="s">
        <v>123</v>
      </c>
      <c r="F24" t="s">
        <v>311</v>
      </c>
      <c r="G24" t="s">
        <v>308</v>
      </c>
      <c r="H24" t="s">
        <v>102</v>
      </c>
      <c r="I24" s="77">
        <v>415077.25</v>
      </c>
      <c r="J24" s="77">
        <v>3038</v>
      </c>
      <c r="K24" s="77">
        <v>0</v>
      </c>
      <c r="L24" s="77">
        <v>12610.046855000001</v>
      </c>
      <c r="M24" s="78">
        <v>2.9999999999999997E-4</v>
      </c>
      <c r="N24" s="78">
        <v>4.2299999999999997E-2</v>
      </c>
      <c r="O24" s="78">
        <v>1.4200000000000001E-2</v>
      </c>
    </row>
    <row r="25" spans="2:15">
      <c r="B25" t="s">
        <v>312</v>
      </c>
      <c r="C25" t="s">
        <v>313</v>
      </c>
      <c r="D25" t="s">
        <v>100</v>
      </c>
      <c r="E25" t="s">
        <v>123</v>
      </c>
      <c r="F25" t="s">
        <v>314</v>
      </c>
      <c r="G25" t="s">
        <v>308</v>
      </c>
      <c r="H25" t="s">
        <v>102</v>
      </c>
      <c r="I25" s="77">
        <v>485571.86</v>
      </c>
      <c r="J25" s="77">
        <v>2759</v>
      </c>
      <c r="K25" s="77">
        <v>0</v>
      </c>
      <c r="L25" s="77">
        <v>13396.927617400001</v>
      </c>
      <c r="M25" s="78">
        <v>2.9999999999999997E-4</v>
      </c>
      <c r="N25" s="78">
        <v>4.4999999999999998E-2</v>
      </c>
      <c r="O25" s="78">
        <v>1.5100000000000001E-2</v>
      </c>
    </row>
    <row r="26" spans="2:15">
      <c r="B26" t="s">
        <v>315</v>
      </c>
      <c r="C26" t="s">
        <v>316</v>
      </c>
      <c r="D26" t="s">
        <v>100</v>
      </c>
      <c r="E26" t="s">
        <v>123</v>
      </c>
      <c r="F26" t="s">
        <v>317</v>
      </c>
      <c r="G26" t="s">
        <v>308</v>
      </c>
      <c r="H26" t="s">
        <v>102</v>
      </c>
      <c r="I26" s="77">
        <v>80093.990000000005</v>
      </c>
      <c r="J26" s="77">
        <v>12330</v>
      </c>
      <c r="K26" s="77">
        <v>0</v>
      </c>
      <c r="L26" s="77">
        <v>9875.5889669999997</v>
      </c>
      <c r="M26" s="78">
        <v>2.9999999999999997E-4</v>
      </c>
      <c r="N26" s="78">
        <v>3.3099999999999997E-2</v>
      </c>
      <c r="O26" s="78">
        <v>1.11E-2</v>
      </c>
    </row>
    <row r="27" spans="2:15">
      <c r="B27" t="s">
        <v>318</v>
      </c>
      <c r="C27" t="s">
        <v>319</v>
      </c>
      <c r="D27" t="s">
        <v>100</v>
      </c>
      <c r="E27" t="s">
        <v>123</v>
      </c>
      <c r="F27" t="s">
        <v>320</v>
      </c>
      <c r="G27" t="s">
        <v>308</v>
      </c>
      <c r="H27" t="s">
        <v>102</v>
      </c>
      <c r="I27" s="77">
        <v>14895.41</v>
      </c>
      <c r="J27" s="77">
        <v>14420</v>
      </c>
      <c r="K27" s="77">
        <v>0</v>
      </c>
      <c r="L27" s="77">
        <v>2147.918122</v>
      </c>
      <c r="M27" s="78">
        <v>1E-4</v>
      </c>
      <c r="N27" s="78">
        <v>7.1999999999999998E-3</v>
      </c>
      <c r="O27" s="78">
        <v>2.3999999999999998E-3</v>
      </c>
    </row>
    <row r="28" spans="2:15">
      <c r="B28" t="s">
        <v>321</v>
      </c>
      <c r="C28" t="s">
        <v>322</v>
      </c>
      <c r="D28" t="s">
        <v>100</v>
      </c>
      <c r="E28" t="s">
        <v>123</v>
      </c>
      <c r="F28" t="s">
        <v>323</v>
      </c>
      <c r="G28" t="s">
        <v>112</v>
      </c>
      <c r="H28" t="s">
        <v>102</v>
      </c>
      <c r="I28" s="77">
        <v>2991.43</v>
      </c>
      <c r="J28" s="77">
        <v>152880</v>
      </c>
      <c r="K28" s="77">
        <v>0</v>
      </c>
      <c r="L28" s="77">
        <v>4573.2981840000002</v>
      </c>
      <c r="M28" s="78">
        <v>8.0000000000000004E-4</v>
      </c>
      <c r="N28" s="78">
        <v>1.5299999999999999E-2</v>
      </c>
      <c r="O28" s="78">
        <v>5.1000000000000004E-3</v>
      </c>
    </row>
    <row r="29" spans="2:15">
      <c r="B29" t="s">
        <v>324</v>
      </c>
      <c r="C29" t="s">
        <v>325</v>
      </c>
      <c r="D29" t="s">
        <v>100</v>
      </c>
      <c r="E29" t="s">
        <v>123</v>
      </c>
      <c r="F29" t="s">
        <v>326</v>
      </c>
      <c r="G29" t="s">
        <v>112</v>
      </c>
      <c r="H29" t="s">
        <v>102</v>
      </c>
      <c r="I29" s="77">
        <v>1416.26</v>
      </c>
      <c r="J29" s="77">
        <v>97110</v>
      </c>
      <c r="K29" s="77">
        <v>0</v>
      </c>
      <c r="L29" s="77">
        <v>1375.3300859999999</v>
      </c>
      <c r="M29" s="78">
        <v>2.0000000000000001E-4</v>
      </c>
      <c r="N29" s="78">
        <v>4.5999999999999999E-3</v>
      </c>
      <c r="O29" s="78">
        <v>1.5E-3</v>
      </c>
    </row>
    <row r="30" spans="2:15">
      <c r="B30" t="s">
        <v>327</v>
      </c>
      <c r="C30" t="s">
        <v>328</v>
      </c>
      <c r="D30" t="s">
        <v>100</v>
      </c>
      <c r="E30" t="s">
        <v>123</v>
      </c>
      <c r="F30" t="s">
        <v>329</v>
      </c>
      <c r="G30" t="s">
        <v>330</v>
      </c>
      <c r="H30" t="s">
        <v>102</v>
      </c>
      <c r="I30" s="77">
        <v>24996.17</v>
      </c>
      <c r="J30" s="77">
        <v>4750</v>
      </c>
      <c r="K30" s="77">
        <v>27.284310000000001</v>
      </c>
      <c r="L30" s="77">
        <v>1214.6023849999999</v>
      </c>
      <c r="M30" s="78">
        <v>1E-4</v>
      </c>
      <c r="N30" s="78">
        <v>4.1000000000000003E-3</v>
      </c>
      <c r="O30" s="78">
        <v>1.4E-3</v>
      </c>
    </row>
    <row r="31" spans="2:15">
      <c r="B31" t="s">
        <v>331</v>
      </c>
      <c r="C31" t="s">
        <v>332</v>
      </c>
      <c r="D31" t="s">
        <v>100</v>
      </c>
      <c r="E31" t="s">
        <v>123</v>
      </c>
      <c r="F31" t="s">
        <v>333</v>
      </c>
      <c r="G31" t="s">
        <v>330</v>
      </c>
      <c r="H31" t="s">
        <v>102</v>
      </c>
      <c r="I31" s="77">
        <v>244274.61</v>
      </c>
      <c r="J31" s="77">
        <v>1033</v>
      </c>
      <c r="K31" s="77">
        <v>0</v>
      </c>
      <c r="L31" s="77">
        <v>2523.3567213000001</v>
      </c>
      <c r="M31" s="78">
        <v>2.0000000000000001E-4</v>
      </c>
      <c r="N31" s="78">
        <v>8.5000000000000006E-3</v>
      </c>
      <c r="O31" s="78">
        <v>2.8E-3</v>
      </c>
    </row>
    <row r="32" spans="2:15">
      <c r="B32" t="s">
        <v>334</v>
      </c>
      <c r="C32" t="s">
        <v>335</v>
      </c>
      <c r="D32" t="s">
        <v>100</v>
      </c>
      <c r="E32" t="s">
        <v>123</v>
      </c>
      <c r="F32" t="s">
        <v>336</v>
      </c>
      <c r="G32" t="s">
        <v>330</v>
      </c>
      <c r="H32" t="s">
        <v>102</v>
      </c>
      <c r="I32" s="77">
        <v>851.26</v>
      </c>
      <c r="J32" s="77">
        <v>42110</v>
      </c>
      <c r="K32" s="77">
        <v>0</v>
      </c>
      <c r="L32" s="77">
        <v>358.46558599999997</v>
      </c>
      <c r="M32" s="78">
        <v>0</v>
      </c>
      <c r="N32" s="78">
        <v>1.1999999999999999E-3</v>
      </c>
      <c r="O32" s="78">
        <v>4.0000000000000002E-4</v>
      </c>
    </row>
    <row r="33" spans="2:15">
      <c r="B33" t="s">
        <v>337</v>
      </c>
      <c r="C33" t="s">
        <v>338</v>
      </c>
      <c r="D33" t="s">
        <v>100</v>
      </c>
      <c r="E33" t="s">
        <v>123</v>
      </c>
      <c r="F33" t="s">
        <v>339</v>
      </c>
      <c r="G33" t="s">
        <v>340</v>
      </c>
      <c r="H33" t="s">
        <v>102</v>
      </c>
      <c r="I33" s="77">
        <v>489295.58</v>
      </c>
      <c r="J33" s="77">
        <v>2010</v>
      </c>
      <c r="K33" s="77">
        <v>0</v>
      </c>
      <c r="L33" s="77">
        <v>9834.8411579999993</v>
      </c>
      <c r="M33" s="78">
        <v>4.0000000000000002E-4</v>
      </c>
      <c r="N33" s="78">
        <v>3.3000000000000002E-2</v>
      </c>
      <c r="O33" s="78">
        <v>1.11E-2</v>
      </c>
    </row>
    <row r="34" spans="2:15">
      <c r="B34" t="s">
        <v>341</v>
      </c>
      <c r="C34" t="s">
        <v>342</v>
      </c>
      <c r="D34" t="s">
        <v>100</v>
      </c>
      <c r="E34" t="s">
        <v>123</v>
      </c>
      <c r="F34" t="s">
        <v>343</v>
      </c>
      <c r="G34" t="s">
        <v>344</v>
      </c>
      <c r="H34" t="s">
        <v>102</v>
      </c>
      <c r="I34" s="77">
        <v>15114.49</v>
      </c>
      <c r="J34" s="77">
        <v>13670</v>
      </c>
      <c r="K34" s="77">
        <v>0</v>
      </c>
      <c r="L34" s="77">
        <v>2066.150783</v>
      </c>
      <c r="M34" s="78">
        <v>1E-4</v>
      </c>
      <c r="N34" s="78">
        <v>6.8999999999999999E-3</v>
      </c>
      <c r="O34" s="78">
        <v>2.3E-3</v>
      </c>
    </row>
    <row r="35" spans="2:15">
      <c r="B35" t="s">
        <v>345</v>
      </c>
      <c r="C35" t="s">
        <v>346</v>
      </c>
      <c r="D35" t="s">
        <v>100</v>
      </c>
      <c r="E35" t="s">
        <v>123</v>
      </c>
      <c r="F35" t="s">
        <v>347</v>
      </c>
      <c r="G35" t="s">
        <v>344</v>
      </c>
      <c r="H35" t="s">
        <v>102</v>
      </c>
      <c r="I35" s="77">
        <v>3349.6</v>
      </c>
      <c r="J35" s="77">
        <v>41920</v>
      </c>
      <c r="K35" s="77">
        <v>0</v>
      </c>
      <c r="L35" s="77">
        <v>1404.1523199999999</v>
      </c>
      <c r="M35" s="78">
        <v>1E-4</v>
      </c>
      <c r="N35" s="78">
        <v>4.7000000000000002E-3</v>
      </c>
      <c r="O35" s="78">
        <v>1.6000000000000001E-3</v>
      </c>
    </row>
    <row r="36" spans="2:15">
      <c r="B36" t="s">
        <v>348</v>
      </c>
      <c r="C36" t="s">
        <v>349</v>
      </c>
      <c r="D36" t="s">
        <v>100</v>
      </c>
      <c r="E36" t="s">
        <v>123</v>
      </c>
      <c r="F36" t="s">
        <v>350</v>
      </c>
      <c r="G36" t="s">
        <v>351</v>
      </c>
      <c r="H36" t="s">
        <v>102</v>
      </c>
      <c r="I36" s="77">
        <v>39538.51</v>
      </c>
      <c r="J36" s="77">
        <v>8344</v>
      </c>
      <c r="K36" s="77">
        <v>0</v>
      </c>
      <c r="L36" s="77">
        <v>3299.0932744000002</v>
      </c>
      <c r="M36" s="78">
        <v>2.9999999999999997E-4</v>
      </c>
      <c r="N36" s="78">
        <v>1.11E-2</v>
      </c>
      <c r="O36" s="78">
        <v>3.7000000000000002E-3</v>
      </c>
    </row>
    <row r="37" spans="2:15">
      <c r="B37" t="s">
        <v>352</v>
      </c>
      <c r="C37" t="s">
        <v>353</v>
      </c>
      <c r="D37" t="s">
        <v>100</v>
      </c>
      <c r="E37" t="s">
        <v>123</v>
      </c>
      <c r="F37" t="s">
        <v>354</v>
      </c>
      <c r="G37" t="s">
        <v>355</v>
      </c>
      <c r="H37" t="s">
        <v>102</v>
      </c>
      <c r="I37" s="77">
        <v>173236.03</v>
      </c>
      <c r="J37" s="77">
        <v>2553</v>
      </c>
      <c r="K37" s="77">
        <v>0</v>
      </c>
      <c r="L37" s="77">
        <v>4422.7158459000002</v>
      </c>
      <c r="M37" s="78">
        <v>5.0000000000000001E-4</v>
      </c>
      <c r="N37" s="78">
        <v>1.4800000000000001E-2</v>
      </c>
      <c r="O37" s="78">
        <v>5.0000000000000001E-3</v>
      </c>
    </row>
    <row r="38" spans="2:15">
      <c r="B38" t="s">
        <v>356</v>
      </c>
      <c r="C38" t="s">
        <v>357</v>
      </c>
      <c r="D38" t="s">
        <v>100</v>
      </c>
      <c r="E38" t="s">
        <v>123</v>
      </c>
      <c r="F38" t="s">
        <v>358</v>
      </c>
      <c r="G38" t="s">
        <v>359</v>
      </c>
      <c r="H38" t="s">
        <v>102</v>
      </c>
      <c r="I38" s="77">
        <v>34768.06</v>
      </c>
      <c r="J38" s="77">
        <v>4872</v>
      </c>
      <c r="K38" s="77">
        <v>0</v>
      </c>
      <c r="L38" s="77">
        <v>1693.8998832</v>
      </c>
      <c r="M38" s="78">
        <v>2.9999999999999997E-4</v>
      </c>
      <c r="N38" s="78">
        <v>5.7000000000000002E-3</v>
      </c>
      <c r="O38" s="78">
        <v>1.9E-3</v>
      </c>
    </row>
    <row r="39" spans="2:15">
      <c r="B39" t="s">
        <v>360</v>
      </c>
      <c r="C39" t="s">
        <v>361</v>
      </c>
      <c r="D39" t="s">
        <v>100</v>
      </c>
      <c r="E39" t="s">
        <v>123</v>
      </c>
      <c r="F39" t="s">
        <v>362</v>
      </c>
      <c r="G39" t="s">
        <v>359</v>
      </c>
      <c r="H39" t="s">
        <v>102</v>
      </c>
      <c r="I39" s="77">
        <v>9998.99</v>
      </c>
      <c r="J39" s="77">
        <v>2886</v>
      </c>
      <c r="K39" s="77">
        <v>0</v>
      </c>
      <c r="L39" s="77">
        <v>288.57085139999998</v>
      </c>
      <c r="M39" s="78">
        <v>1E-4</v>
      </c>
      <c r="N39" s="78">
        <v>1E-3</v>
      </c>
      <c r="O39" s="78">
        <v>2.9999999999999997E-4</v>
      </c>
    </row>
    <row r="40" spans="2:15">
      <c r="B40" t="s">
        <v>363</v>
      </c>
      <c r="C40" t="s">
        <v>364</v>
      </c>
      <c r="D40" t="s">
        <v>100</v>
      </c>
      <c r="E40" t="s">
        <v>123</v>
      </c>
      <c r="F40" t="s">
        <v>365</v>
      </c>
      <c r="G40" t="s">
        <v>359</v>
      </c>
      <c r="H40" t="s">
        <v>102</v>
      </c>
      <c r="I40" s="77">
        <v>135390.22</v>
      </c>
      <c r="J40" s="77">
        <v>1943</v>
      </c>
      <c r="K40" s="77">
        <v>0</v>
      </c>
      <c r="L40" s="77">
        <v>2630.6319745999999</v>
      </c>
      <c r="M40" s="78">
        <v>2.9999999999999997E-4</v>
      </c>
      <c r="N40" s="78">
        <v>8.8000000000000005E-3</v>
      </c>
      <c r="O40" s="78">
        <v>3.0000000000000001E-3</v>
      </c>
    </row>
    <row r="41" spans="2:15">
      <c r="B41" t="s">
        <v>366</v>
      </c>
      <c r="C41" t="s">
        <v>367</v>
      </c>
      <c r="D41" t="s">
        <v>100</v>
      </c>
      <c r="E41" t="s">
        <v>123</v>
      </c>
      <c r="F41" t="s">
        <v>368</v>
      </c>
      <c r="G41" t="s">
        <v>359</v>
      </c>
      <c r="H41" t="s">
        <v>102</v>
      </c>
      <c r="I41" s="77">
        <v>9216.92</v>
      </c>
      <c r="J41" s="77">
        <v>33330</v>
      </c>
      <c r="K41" s="77">
        <v>0</v>
      </c>
      <c r="L41" s="77">
        <v>3071.9994360000001</v>
      </c>
      <c r="M41" s="78">
        <v>4.0000000000000002E-4</v>
      </c>
      <c r="N41" s="78">
        <v>1.03E-2</v>
      </c>
      <c r="O41" s="78">
        <v>3.5000000000000001E-3</v>
      </c>
    </row>
    <row r="42" spans="2:15">
      <c r="B42" t="s">
        <v>369</v>
      </c>
      <c r="C42" t="s">
        <v>370</v>
      </c>
      <c r="D42" t="s">
        <v>100</v>
      </c>
      <c r="E42" t="s">
        <v>123</v>
      </c>
      <c r="F42" t="s">
        <v>371</v>
      </c>
      <c r="G42" t="s">
        <v>359</v>
      </c>
      <c r="H42" t="s">
        <v>102</v>
      </c>
      <c r="I42" s="77">
        <v>522707.56</v>
      </c>
      <c r="J42" s="77">
        <v>902.1</v>
      </c>
      <c r="K42" s="77">
        <v>0</v>
      </c>
      <c r="L42" s="77">
        <v>4715.3448987600004</v>
      </c>
      <c r="M42" s="78">
        <v>6.9999999999999999E-4</v>
      </c>
      <c r="N42" s="78">
        <v>1.5800000000000002E-2</v>
      </c>
      <c r="O42" s="78">
        <v>5.3E-3</v>
      </c>
    </row>
    <row r="43" spans="2:15">
      <c r="B43" t="s">
        <v>372</v>
      </c>
      <c r="C43" t="s">
        <v>373</v>
      </c>
      <c r="D43" t="s">
        <v>100</v>
      </c>
      <c r="E43" t="s">
        <v>123</v>
      </c>
      <c r="F43" t="s">
        <v>374</v>
      </c>
      <c r="G43" t="s">
        <v>359</v>
      </c>
      <c r="H43" t="s">
        <v>102</v>
      </c>
      <c r="I43" s="77">
        <v>23348.62</v>
      </c>
      <c r="J43" s="77">
        <v>24000</v>
      </c>
      <c r="K43" s="77">
        <v>29.4941</v>
      </c>
      <c r="L43" s="77">
        <v>5633.1629000000003</v>
      </c>
      <c r="M43" s="78">
        <v>5.0000000000000001E-4</v>
      </c>
      <c r="N43" s="78">
        <v>1.89E-2</v>
      </c>
      <c r="O43" s="78">
        <v>6.3E-3</v>
      </c>
    </row>
    <row r="44" spans="2:15">
      <c r="B44" t="s">
        <v>375</v>
      </c>
      <c r="C44" t="s">
        <v>376</v>
      </c>
      <c r="D44" t="s">
        <v>100</v>
      </c>
      <c r="E44" t="s">
        <v>123</v>
      </c>
      <c r="F44" t="s">
        <v>377</v>
      </c>
      <c r="G44" t="s">
        <v>359</v>
      </c>
      <c r="H44" t="s">
        <v>102</v>
      </c>
      <c r="I44" s="77">
        <v>30083.02</v>
      </c>
      <c r="J44" s="77">
        <v>20800</v>
      </c>
      <c r="K44" s="77">
        <v>0</v>
      </c>
      <c r="L44" s="77">
        <v>6257.2681599999996</v>
      </c>
      <c r="M44" s="78">
        <v>2.0000000000000001E-4</v>
      </c>
      <c r="N44" s="78">
        <v>2.1000000000000001E-2</v>
      </c>
      <c r="O44" s="78">
        <v>7.0000000000000001E-3</v>
      </c>
    </row>
    <row r="45" spans="2:15">
      <c r="B45" t="s">
        <v>378</v>
      </c>
      <c r="C45" t="s">
        <v>379</v>
      </c>
      <c r="D45" t="s">
        <v>100</v>
      </c>
      <c r="E45" t="s">
        <v>123</v>
      </c>
      <c r="F45" t="s">
        <v>380</v>
      </c>
      <c r="G45" t="s">
        <v>381</v>
      </c>
      <c r="H45" t="s">
        <v>102</v>
      </c>
      <c r="I45" s="77">
        <v>72004.09</v>
      </c>
      <c r="J45" s="77">
        <v>2795</v>
      </c>
      <c r="K45" s="77">
        <v>0</v>
      </c>
      <c r="L45" s="77">
        <v>2012.5143155000001</v>
      </c>
      <c r="M45" s="78">
        <v>1E-4</v>
      </c>
      <c r="N45" s="78">
        <v>6.7999999999999996E-3</v>
      </c>
      <c r="O45" s="78">
        <v>2.3E-3</v>
      </c>
    </row>
    <row r="46" spans="2:15">
      <c r="B46" t="s">
        <v>382</v>
      </c>
      <c r="C46" t="s">
        <v>383</v>
      </c>
      <c r="D46" t="s">
        <v>100</v>
      </c>
      <c r="E46" t="s">
        <v>123</v>
      </c>
      <c r="F46" t="s">
        <v>384</v>
      </c>
      <c r="G46" t="s">
        <v>129</v>
      </c>
      <c r="H46" t="s">
        <v>102</v>
      </c>
      <c r="I46" s="77">
        <v>3128.6</v>
      </c>
      <c r="J46" s="77">
        <v>75700</v>
      </c>
      <c r="K46" s="77">
        <v>0</v>
      </c>
      <c r="L46" s="77">
        <v>2368.3501999999999</v>
      </c>
      <c r="M46" s="78">
        <v>0</v>
      </c>
      <c r="N46" s="78">
        <v>7.9000000000000008E-3</v>
      </c>
      <c r="O46" s="78">
        <v>2.7000000000000001E-3</v>
      </c>
    </row>
    <row r="47" spans="2:15">
      <c r="B47" t="s">
        <v>385</v>
      </c>
      <c r="C47" t="s">
        <v>386</v>
      </c>
      <c r="D47" t="s">
        <v>100</v>
      </c>
      <c r="E47" t="s">
        <v>123</v>
      </c>
      <c r="F47" t="s">
        <v>387</v>
      </c>
      <c r="G47" t="s">
        <v>132</v>
      </c>
      <c r="H47" t="s">
        <v>102</v>
      </c>
      <c r="I47" s="77">
        <v>763067.16</v>
      </c>
      <c r="J47" s="77">
        <v>452.6</v>
      </c>
      <c r="K47" s="77">
        <v>0</v>
      </c>
      <c r="L47" s="77">
        <v>3453.6419661599998</v>
      </c>
      <c r="M47" s="78">
        <v>2.9999999999999997E-4</v>
      </c>
      <c r="N47" s="78">
        <v>1.1599999999999999E-2</v>
      </c>
      <c r="O47" s="78">
        <v>3.8999999999999998E-3</v>
      </c>
    </row>
    <row r="48" spans="2:15">
      <c r="B48" s="79" t="s">
        <v>388</v>
      </c>
      <c r="E48" s="16"/>
      <c r="F48" s="16"/>
      <c r="G48" s="16"/>
      <c r="I48" s="81">
        <v>7563479.4699999997</v>
      </c>
      <c r="K48" s="81">
        <v>0</v>
      </c>
      <c r="L48" s="81">
        <v>69565.757811400006</v>
      </c>
      <c r="N48" s="80">
        <v>0.23350000000000001</v>
      </c>
      <c r="O48" s="80">
        <v>7.8200000000000006E-2</v>
      </c>
    </row>
    <row r="49" spans="2:15">
      <c r="B49" t="s">
        <v>389</v>
      </c>
      <c r="C49" t="s">
        <v>390</v>
      </c>
      <c r="D49" t="s">
        <v>100</v>
      </c>
      <c r="E49" t="s">
        <v>123</v>
      </c>
      <c r="F49" t="s">
        <v>391</v>
      </c>
      <c r="G49" t="s">
        <v>101</v>
      </c>
      <c r="H49" t="s">
        <v>102</v>
      </c>
      <c r="I49" s="77">
        <v>6384.74</v>
      </c>
      <c r="J49" s="77">
        <v>14500</v>
      </c>
      <c r="K49" s="77">
        <v>0</v>
      </c>
      <c r="L49" s="77">
        <v>925.78729999999996</v>
      </c>
      <c r="M49" s="78">
        <v>2.0000000000000001E-4</v>
      </c>
      <c r="N49" s="78">
        <v>3.0999999999999999E-3</v>
      </c>
      <c r="O49" s="78">
        <v>1E-3</v>
      </c>
    </row>
    <row r="50" spans="2:15">
      <c r="B50" t="s">
        <v>392</v>
      </c>
      <c r="C50" t="s">
        <v>393</v>
      </c>
      <c r="D50" t="s">
        <v>100</v>
      </c>
      <c r="E50" t="s">
        <v>123</v>
      </c>
      <c r="F50" t="s">
        <v>394</v>
      </c>
      <c r="G50" t="s">
        <v>272</v>
      </c>
      <c r="H50" t="s">
        <v>102</v>
      </c>
      <c r="I50" s="77">
        <v>682002.56</v>
      </c>
      <c r="J50" s="77">
        <v>105.8</v>
      </c>
      <c r="K50" s="77">
        <v>0</v>
      </c>
      <c r="L50" s="77">
        <v>721.55870847999995</v>
      </c>
      <c r="M50" s="78">
        <v>2.0000000000000001E-4</v>
      </c>
      <c r="N50" s="78">
        <v>2.3999999999999998E-3</v>
      </c>
      <c r="O50" s="78">
        <v>8.0000000000000004E-4</v>
      </c>
    </row>
    <row r="51" spans="2:15">
      <c r="B51" t="s">
        <v>395</v>
      </c>
      <c r="C51" t="s">
        <v>396</v>
      </c>
      <c r="D51" t="s">
        <v>100</v>
      </c>
      <c r="E51" t="s">
        <v>123</v>
      </c>
      <c r="F51" t="s">
        <v>397</v>
      </c>
      <c r="G51" t="s">
        <v>272</v>
      </c>
      <c r="H51" t="s">
        <v>102</v>
      </c>
      <c r="I51" s="77">
        <v>135232.53</v>
      </c>
      <c r="J51" s="77">
        <v>311.60000000000002</v>
      </c>
      <c r="K51" s="77">
        <v>0</v>
      </c>
      <c r="L51" s="77">
        <v>421.38456348</v>
      </c>
      <c r="M51" s="78">
        <v>2.0000000000000001E-4</v>
      </c>
      <c r="N51" s="78">
        <v>1.4E-3</v>
      </c>
      <c r="O51" s="78">
        <v>5.0000000000000001E-4</v>
      </c>
    </row>
    <row r="52" spans="2:15">
      <c r="B52" t="s">
        <v>398</v>
      </c>
      <c r="C52" t="s">
        <v>399</v>
      </c>
      <c r="D52" t="s">
        <v>100</v>
      </c>
      <c r="E52" t="s">
        <v>123</v>
      </c>
      <c r="F52" t="s">
        <v>400</v>
      </c>
      <c r="G52" t="s">
        <v>272</v>
      </c>
      <c r="H52" t="s">
        <v>102</v>
      </c>
      <c r="I52" s="77">
        <v>6427.16</v>
      </c>
      <c r="J52" s="77">
        <v>39800</v>
      </c>
      <c r="K52" s="77">
        <v>0</v>
      </c>
      <c r="L52" s="77">
        <v>2558.0096800000001</v>
      </c>
      <c r="M52" s="78">
        <v>5.9999999999999995E-4</v>
      </c>
      <c r="N52" s="78">
        <v>8.6E-3</v>
      </c>
      <c r="O52" s="78">
        <v>2.8999999999999998E-3</v>
      </c>
    </row>
    <row r="53" spans="2:15">
      <c r="B53" t="s">
        <v>401</v>
      </c>
      <c r="C53" t="s">
        <v>402</v>
      </c>
      <c r="D53" t="s">
        <v>100</v>
      </c>
      <c r="E53" t="s">
        <v>123</v>
      </c>
      <c r="F53" t="s">
        <v>403</v>
      </c>
      <c r="G53" t="s">
        <v>280</v>
      </c>
      <c r="H53" t="s">
        <v>102</v>
      </c>
      <c r="I53" s="77">
        <v>15155.52</v>
      </c>
      <c r="J53" s="77">
        <v>8242</v>
      </c>
      <c r="K53" s="77">
        <v>0</v>
      </c>
      <c r="L53" s="77">
        <v>1249.1179583999999</v>
      </c>
      <c r="M53" s="78">
        <v>4.0000000000000002E-4</v>
      </c>
      <c r="N53" s="78">
        <v>4.1999999999999997E-3</v>
      </c>
      <c r="O53" s="78">
        <v>1.4E-3</v>
      </c>
    </row>
    <row r="54" spans="2:15">
      <c r="B54" t="s">
        <v>404</v>
      </c>
      <c r="C54" t="s">
        <v>405</v>
      </c>
      <c r="D54" t="s">
        <v>100</v>
      </c>
      <c r="E54" t="s">
        <v>123</v>
      </c>
      <c r="F54" t="s">
        <v>406</v>
      </c>
      <c r="G54" t="s">
        <v>280</v>
      </c>
      <c r="H54" t="s">
        <v>102</v>
      </c>
      <c r="I54" s="77">
        <v>66175.89</v>
      </c>
      <c r="J54" s="77">
        <v>742</v>
      </c>
      <c r="K54" s="77">
        <v>0</v>
      </c>
      <c r="L54" s="77">
        <v>491.02510380000001</v>
      </c>
      <c r="M54" s="78">
        <v>4.0000000000000002E-4</v>
      </c>
      <c r="N54" s="78">
        <v>1.6000000000000001E-3</v>
      </c>
      <c r="O54" s="78">
        <v>5.9999999999999995E-4</v>
      </c>
    </row>
    <row r="55" spans="2:15">
      <c r="B55" t="s">
        <v>407</v>
      </c>
      <c r="C55" t="s">
        <v>408</v>
      </c>
      <c r="D55" t="s">
        <v>100</v>
      </c>
      <c r="E55" t="s">
        <v>123</v>
      </c>
      <c r="F55" t="s">
        <v>409</v>
      </c>
      <c r="G55" t="s">
        <v>410</v>
      </c>
      <c r="H55" t="s">
        <v>102</v>
      </c>
      <c r="I55" s="77">
        <v>1097.74</v>
      </c>
      <c r="J55" s="77">
        <v>45610</v>
      </c>
      <c r="K55" s="77">
        <v>0</v>
      </c>
      <c r="L55" s="77">
        <v>500.679214</v>
      </c>
      <c r="M55" s="78">
        <v>4.0000000000000002E-4</v>
      </c>
      <c r="N55" s="78">
        <v>1.6999999999999999E-3</v>
      </c>
      <c r="O55" s="78">
        <v>5.9999999999999995E-4</v>
      </c>
    </row>
    <row r="56" spans="2:15">
      <c r="B56" t="s">
        <v>411</v>
      </c>
      <c r="C56" t="s">
        <v>412</v>
      </c>
      <c r="D56" t="s">
        <v>100</v>
      </c>
      <c r="E56" t="s">
        <v>123</v>
      </c>
      <c r="F56" t="s">
        <v>413</v>
      </c>
      <c r="G56" t="s">
        <v>290</v>
      </c>
      <c r="H56" t="s">
        <v>102</v>
      </c>
      <c r="I56" s="77">
        <v>3748.83</v>
      </c>
      <c r="J56" s="77">
        <v>8395</v>
      </c>
      <c r="K56" s="77">
        <v>0</v>
      </c>
      <c r="L56" s="77">
        <v>314.71427849999998</v>
      </c>
      <c r="M56" s="78">
        <v>2.9999999999999997E-4</v>
      </c>
      <c r="N56" s="78">
        <v>1.1000000000000001E-3</v>
      </c>
      <c r="O56" s="78">
        <v>4.0000000000000002E-4</v>
      </c>
    </row>
    <row r="57" spans="2:15">
      <c r="B57" t="s">
        <v>414</v>
      </c>
      <c r="C57" t="s">
        <v>415</v>
      </c>
      <c r="D57" t="s">
        <v>100</v>
      </c>
      <c r="E57" t="s">
        <v>123</v>
      </c>
      <c r="F57" t="s">
        <v>416</v>
      </c>
      <c r="G57" t="s">
        <v>290</v>
      </c>
      <c r="H57" t="s">
        <v>102</v>
      </c>
      <c r="I57" s="77">
        <v>19940.5</v>
      </c>
      <c r="J57" s="77">
        <v>5758</v>
      </c>
      <c r="K57" s="77">
        <v>0</v>
      </c>
      <c r="L57" s="77">
        <v>1148.17399</v>
      </c>
      <c r="M57" s="78">
        <v>2.9999999999999997E-4</v>
      </c>
      <c r="N57" s="78">
        <v>3.8999999999999998E-3</v>
      </c>
      <c r="O57" s="78">
        <v>1.2999999999999999E-3</v>
      </c>
    </row>
    <row r="58" spans="2:15">
      <c r="B58" t="s">
        <v>417</v>
      </c>
      <c r="C58" t="s">
        <v>418</v>
      </c>
      <c r="D58" t="s">
        <v>100</v>
      </c>
      <c r="E58" t="s">
        <v>123</v>
      </c>
      <c r="F58" t="s">
        <v>419</v>
      </c>
      <c r="G58" t="s">
        <v>290</v>
      </c>
      <c r="H58" t="s">
        <v>102</v>
      </c>
      <c r="I58" s="77">
        <v>18641.62</v>
      </c>
      <c r="J58" s="77">
        <v>7851</v>
      </c>
      <c r="K58" s="77">
        <v>0</v>
      </c>
      <c r="L58" s="77">
        <v>1463.5535861999999</v>
      </c>
      <c r="M58" s="78">
        <v>2.9999999999999997E-4</v>
      </c>
      <c r="N58" s="78">
        <v>4.8999999999999998E-3</v>
      </c>
      <c r="O58" s="78">
        <v>1.6000000000000001E-3</v>
      </c>
    </row>
    <row r="59" spans="2:15">
      <c r="B59" t="s">
        <v>420</v>
      </c>
      <c r="C59" t="s">
        <v>421</v>
      </c>
      <c r="D59" t="s">
        <v>100</v>
      </c>
      <c r="E59" t="s">
        <v>123</v>
      </c>
      <c r="F59" t="s">
        <v>422</v>
      </c>
      <c r="G59" t="s">
        <v>301</v>
      </c>
      <c r="H59" t="s">
        <v>102</v>
      </c>
      <c r="I59" s="77">
        <v>101265.21</v>
      </c>
      <c r="J59" s="77">
        <v>1125</v>
      </c>
      <c r="K59" s="77">
        <v>0</v>
      </c>
      <c r="L59" s="77">
        <v>1139.2336124999999</v>
      </c>
      <c r="M59" s="78">
        <v>5.0000000000000001E-4</v>
      </c>
      <c r="N59" s="78">
        <v>3.8E-3</v>
      </c>
      <c r="O59" s="78">
        <v>1.2999999999999999E-3</v>
      </c>
    </row>
    <row r="60" spans="2:15">
      <c r="B60" t="s">
        <v>423</v>
      </c>
      <c r="C60" t="s">
        <v>424</v>
      </c>
      <c r="D60" t="s">
        <v>100</v>
      </c>
      <c r="E60" t="s">
        <v>123</v>
      </c>
      <c r="F60" t="s">
        <v>425</v>
      </c>
      <c r="G60" t="s">
        <v>301</v>
      </c>
      <c r="H60" t="s">
        <v>102</v>
      </c>
      <c r="I60" s="77">
        <v>9042.5300000000007</v>
      </c>
      <c r="J60" s="77">
        <v>17820</v>
      </c>
      <c r="K60" s="77">
        <v>0</v>
      </c>
      <c r="L60" s="77">
        <v>1611.3788460000001</v>
      </c>
      <c r="M60" s="78">
        <v>6.9999999999999999E-4</v>
      </c>
      <c r="N60" s="78">
        <v>5.4000000000000003E-3</v>
      </c>
      <c r="O60" s="78">
        <v>1.8E-3</v>
      </c>
    </row>
    <row r="61" spans="2:15">
      <c r="B61" t="s">
        <v>426</v>
      </c>
      <c r="C61" t="s">
        <v>427</v>
      </c>
      <c r="D61" t="s">
        <v>100</v>
      </c>
      <c r="E61" t="s">
        <v>123</v>
      </c>
      <c r="F61" t="s">
        <v>428</v>
      </c>
      <c r="G61" t="s">
        <v>301</v>
      </c>
      <c r="H61" t="s">
        <v>102</v>
      </c>
      <c r="I61" s="77">
        <v>4829.3100000000004</v>
      </c>
      <c r="J61" s="77">
        <v>8995</v>
      </c>
      <c r="K61" s="77">
        <v>0</v>
      </c>
      <c r="L61" s="77">
        <v>434.3964345</v>
      </c>
      <c r="M61" s="78">
        <v>2.0000000000000001E-4</v>
      </c>
      <c r="N61" s="78">
        <v>1.5E-3</v>
      </c>
      <c r="O61" s="78">
        <v>5.0000000000000001E-4</v>
      </c>
    </row>
    <row r="62" spans="2:15">
      <c r="B62" t="s">
        <v>429</v>
      </c>
      <c r="C62" t="s">
        <v>430</v>
      </c>
      <c r="D62" t="s">
        <v>100</v>
      </c>
      <c r="E62" t="s">
        <v>123</v>
      </c>
      <c r="F62" t="s">
        <v>431</v>
      </c>
      <c r="G62" t="s">
        <v>301</v>
      </c>
      <c r="H62" t="s">
        <v>102</v>
      </c>
      <c r="I62" s="77">
        <v>7174.79</v>
      </c>
      <c r="J62" s="77">
        <v>22990</v>
      </c>
      <c r="K62" s="77">
        <v>0</v>
      </c>
      <c r="L62" s="77">
        <v>1649.4842209999999</v>
      </c>
      <c r="M62" s="78">
        <v>4.0000000000000002E-4</v>
      </c>
      <c r="N62" s="78">
        <v>5.4999999999999997E-3</v>
      </c>
      <c r="O62" s="78">
        <v>1.9E-3</v>
      </c>
    </row>
    <row r="63" spans="2:15">
      <c r="B63" t="s">
        <v>432</v>
      </c>
      <c r="C63" t="s">
        <v>433</v>
      </c>
      <c r="D63" t="s">
        <v>100</v>
      </c>
      <c r="E63" t="s">
        <v>123</v>
      </c>
      <c r="F63" t="s">
        <v>434</v>
      </c>
      <c r="G63" t="s">
        <v>301</v>
      </c>
      <c r="H63" t="s">
        <v>102</v>
      </c>
      <c r="I63" s="77">
        <v>110623.98</v>
      </c>
      <c r="J63" s="77">
        <v>855</v>
      </c>
      <c r="K63" s="77">
        <v>0</v>
      </c>
      <c r="L63" s="77">
        <v>945.83502899999996</v>
      </c>
      <c r="M63" s="78">
        <v>4.0000000000000002E-4</v>
      </c>
      <c r="N63" s="78">
        <v>3.2000000000000002E-3</v>
      </c>
      <c r="O63" s="78">
        <v>1.1000000000000001E-3</v>
      </c>
    </row>
    <row r="64" spans="2:15">
      <c r="B64" t="s">
        <v>435</v>
      </c>
      <c r="C64" t="s">
        <v>436</v>
      </c>
      <c r="D64" t="s">
        <v>100</v>
      </c>
      <c r="E64" t="s">
        <v>123</v>
      </c>
      <c r="F64" t="s">
        <v>437</v>
      </c>
      <c r="G64" t="s">
        <v>301</v>
      </c>
      <c r="H64" t="s">
        <v>102</v>
      </c>
      <c r="I64" s="77">
        <v>2491.12</v>
      </c>
      <c r="J64" s="77">
        <v>8997</v>
      </c>
      <c r="K64" s="77">
        <v>0</v>
      </c>
      <c r="L64" s="77">
        <v>224.12606640000001</v>
      </c>
      <c r="M64" s="78">
        <v>1E-4</v>
      </c>
      <c r="N64" s="78">
        <v>8.0000000000000004E-4</v>
      </c>
      <c r="O64" s="78">
        <v>2.9999999999999997E-4</v>
      </c>
    </row>
    <row r="65" spans="2:15">
      <c r="B65" t="s">
        <v>438</v>
      </c>
      <c r="C65" t="s">
        <v>439</v>
      </c>
      <c r="D65" t="s">
        <v>100</v>
      </c>
      <c r="E65" t="s">
        <v>123</v>
      </c>
      <c r="F65" t="s">
        <v>440</v>
      </c>
      <c r="G65" t="s">
        <v>308</v>
      </c>
      <c r="H65" t="s">
        <v>102</v>
      </c>
      <c r="I65" s="77">
        <v>699.59</v>
      </c>
      <c r="J65" s="77">
        <v>14950</v>
      </c>
      <c r="K65" s="77">
        <v>0</v>
      </c>
      <c r="L65" s="77">
        <v>104.588705</v>
      </c>
      <c r="M65" s="78">
        <v>0</v>
      </c>
      <c r="N65" s="78">
        <v>4.0000000000000002E-4</v>
      </c>
      <c r="O65" s="78">
        <v>1E-4</v>
      </c>
    </row>
    <row r="66" spans="2:15">
      <c r="B66" t="s">
        <v>441</v>
      </c>
      <c r="C66" t="s">
        <v>442</v>
      </c>
      <c r="D66" t="s">
        <v>100</v>
      </c>
      <c r="E66" t="s">
        <v>123</v>
      </c>
      <c r="F66" t="s">
        <v>443</v>
      </c>
      <c r="G66" t="s">
        <v>112</v>
      </c>
      <c r="H66" t="s">
        <v>102</v>
      </c>
      <c r="I66" s="77">
        <v>7011.06</v>
      </c>
      <c r="J66" s="77">
        <v>10400</v>
      </c>
      <c r="K66" s="77">
        <v>0</v>
      </c>
      <c r="L66" s="77">
        <v>729.15024000000005</v>
      </c>
      <c r="M66" s="78">
        <v>2.0000000000000001E-4</v>
      </c>
      <c r="N66" s="78">
        <v>2.3999999999999998E-3</v>
      </c>
      <c r="O66" s="78">
        <v>8.0000000000000004E-4</v>
      </c>
    </row>
    <row r="67" spans="2:15">
      <c r="B67" t="s">
        <v>444</v>
      </c>
      <c r="C67" t="s">
        <v>445</v>
      </c>
      <c r="D67" t="s">
        <v>100</v>
      </c>
      <c r="E67" t="s">
        <v>123</v>
      </c>
      <c r="F67" t="s">
        <v>446</v>
      </c>
      <c r="G67" t="s">
        <v>112</v>
      </c>
      <c r="H67" t="s">
        <v>102</v>
      </c>
      <c r="I67" s="77">
        <v>1154947.3</v>
      </c>
      <c r="J67" s="77">
        <v>78.599999999999994</v>
      </c>
      <c r="K67" s="77">
        <v>0</v>
      </c>
      <c r="L67" s="77">
        <v>907.78857779999998</v>
      </c>
      <c r="M67" s="78">
        <v>8.9999999999999998E-4</v>
      </c>
      <c r="N67" s="78">
        <v>3.0000000000000001E-3</v>
      </c>
      <c r="O67" s="78">
        <v>1E-3</v>
      </c>
    </row>
    <row r="68" spans="2:15">
      <c r="B68" t="s">
        <v>447</v>
      </c>
      <c r="C68" t="s">
        <v>448</v>
      </c>
      <c r="D68" t="s">
        <v>100</v>
      </c>
      <c r="E68" t="s">
        <v>123</v>
      </c>
      <c r="F68" t="s">
        <v>449</v>
      </c>
      <c r="G68" t="s">
        <v>112</v>
      </c>
      <c r="H68" t="s">
        <v>102</v>
      </c>
      <c r="I68" s="77">
        <v>2664.65</v>
      </c>
      <c r="J68" s="77">
        <v>40330</v>
      </c>
      <c r="K68" s="77">
        <v>0</v>
      </c>
      <c r="L68" s="77">
        <v>1074.6533449999999</v>
      </c>
      <c r="M68" s="78">
        <v>4.0000000000000002E-4</v>
      </c>
      <c r="N68" s="78">
        <v>3.5999999999999999E-3</v>
      </c>
      <c r="O68" s="78">
        <v>1.1999999999999999E-3</v>
      </c>
    </row>
    <row r="69" spans="2:15">
      <c r="B69" t="s">
        <v>450</v>
      </c>
      <c r="C69" t="s">
        <v>451</v>
      </c>
      <c r="D69" t="s">
        <v>100</v>
      </c>
      <c r="E69" t="s">
        <v>123</v>
      </c>
      <c r="F69" t="s">
        <v>452</v>
      </c>
      <c r="G69" t="s">
        <v>330</v>
      </c>
      <c r="H69" t="s">
        <v>102</v>
      </c>
      <c r="I69" s="77">
        <v>2558839.13</v>
      </c>
      <c r="J69" s="77">
        <v>125.8</v>
      </c>
      <c r="K69" s="77">
        <v>0</v>
      </c>
      <c r="L69" s="77">
        <v>3219.0196255400001</v>
      </c>
      <c r="M69" s="78">
        <v>1E-3</v>
      </c>
      <c r="N69" s="78">
        <v>1.0800000000000001E-2</v>
      </c>
      <c r="O69" s="78">
        <v>3.5999999999999999E-3</v>
      </c>
    </row>
    <row r="70" spans="2:15">
      <c r="B70" t="s">
        <v>453</v>
      </c>
      <c r="C70" t="s">
        <v>454</v>
      </c>
      <c r="D70" t="s">
        <v>100</v>
      </c>
      <c r="E70" t="s">
        <v>123</v>
      </c>
      <c r="F70" t="s">
        <v>455</v>
      </c>
      <c r="G70" t="s">
        <v>330</v>
      </c>
      <c r="H70" t="s">
        <v>102</v>
      </c>
      <c r="I70" s="77">
        <v>22076.48</v>
      </c>
      <c r="J70" s="77">
        <v>1892</v>
      </c>
      <c r="K70" s="77">
        <v>0</v>
      </c>
      <c r="L70" s="77">
        <v>417.68700159999997</v>
      </c>
      <c r="M70" s="78">
        <v>2.0000000000000001E-4</v>
      </c>
      <c r="N70" s="78">
        <v>1.4E-3</v>
      </c>
      <c r="O70" s="78">
        <v>5.0000000000000001E-4</v>
      </c>
    </row>
    <row r="71" spans="2:15">
      <c r="B71" t="s">
        <v>456</v>
      </c>
      <c r="C71" t="s">
        <v>457</v>
      </c>
      <c r="D71" t="s">
        <v>100</v>
      </c>
      <c r="E71" t="s">
        <v>123</v>
      </c>
      <c r="F71" t="s">
        <v>458</v>
      </c>
      <c r="G71" t="s">
        <v>330</v>
      </c>
      <c r="H71" t="s">
        <v>102</v>
      </c>
      <c r="I71" s="77">
        <v>47391.839999999997</v>
      </c>
      <c r="J71" s="77">
        <v>1540</v>
      </c>
      <c r="K71" s="77">
        <v>0</v>
      </c>
      <c r="L71" s="77">
        <v>729.83433600000001</v>
      </c>
      <c r="M71" s="78">
        <v>5.0000000000000001E-4</v>
      </c>
      <c r="N71" s="78">
        <v>2.3999999999999998E-3</v>
      </c>
      <c r="O71" s="78">
        <v>8.0000000000000004E-4</v>
      </c>
    </row>
    <row r="72" spans="2:15">
      <c r="B72" t="s">
        <v>459</v>
      </c>
      <c r="C72" t="s">
        <v>460</v>
      </c>
      <c r="D72" t="s">
        <v>100</v>
      </c>
      <c r="E72" t="s">
        <v>123</v>
      </c>
      <c r="F72" t="s">
        <v>461</v>
      </c>
      <c r="G72" t="s">
        <v>330</v>
      </c>
      <c r="H72" t="s">
        <v>102</v>
      </c>
      <c r="I72" s="77">
        <v>293742.18</v>
      </c>
      <c r="J72" s="77">
        <v>282</v>
      </c>
      <c r="K72" s="77">
        <v>0</v>
      </c>
      <c r="L72" s="77">
        <v>828.35294759999999</v>
      </c>
      <c r="M72" s="78">
        <v>2.9999999999999997E-4</v>
      </c>
      <c r="N72" s="78">
        <v>2.8E-3</v>
      </c>
      <c r="O72" s="78">
        <v>8.9999999999999998E-4</v>
      </c>
    </row>
    <row r="73" spans="2:15">
      <c r="B73" t="s">
        <v>462</v>
      </c>
      <c r="C73" t="s">
        <v>463</v>
      </c>
      <c r="D73" t="s">
        <v>100</v>
      </c>
      <c r="E73" t="s">
        <v>123</v>
      </c>
      <c r="F73" t="s">
        <v>464</v>
      </c>
      <c r="G73" t="s">
        <v>340</v>
      </c>
      <c r="H73" t="s">
        <v>102</v>
      </c>
      <c r="I73" s="77">
        <v>3872.53</v>
      </c>
      <c r="J73" s="77">
        <v>15850</v>
      </c>
      <c r="K73" s="77">
        <v>0</v>
      </c>
      <c r="L73" s="77">
        <v>613.79600500000004</v>
      </c>
      <c r="M73" s="78">
        <v>4.0000000000000002E-4</v>
      </c>
      <c r="N73" s="78">
        <v>2.0999999999999999E-3</v>
      </c>
      <c r="O73" s="78">
        <v>6.9999999999999999E-4</v>
      </c>
    </row>
    <row r="74" spans="2:15">
      <c r="B74" t="s">
        <v>465</v>
      </c>
      <c r="C74" t="s">
        <v>466</v>
      </c>
      <c r="D74" t="s">
        <v>100</v>
      </c>
      <c r="E74" t="s">
        <v>123</v>
      </c>
      <c r="F74" t="s">
        <v>467</v>
      </c>
      <c r="G74" t="s">
        <v>344</v>
      </c>
      <c r="H74" t="s">
        <v>102</v>
      </c>
      <c r="I74" s="77">
        <v>8308.57</v>
      </c>
      <c r="J74" s="77">
        <v>12800</v>
      </c>
      <c r="K74" s="77">
        <v>0</v>
      </c>
      <c r="L74" s="77">
        <v>1063.4969599999999</v>
      </c>
      <c r="M74" s="78">
        <v>2.0000000000000001E-4</v>
      </c>
      <c r="N74" s="78">
        <v>3.5999999999999999E-3</v>
      </c>
      <c r="O74" s="78">
        <v>1.1999999999999999E-3</v>
      </c>
    </row>
    <row r="75" spans="2:15">
      <c r="B75" t="s">
        <v>468</v>
      </c>
      <c r="C75" t="s">
        <v>469</v>
      </c>
      <c r="D75" t="s">
        <v>100</v>
      </c>
      <c r="E75" t="s">
        <v>123</v>
      </c>
      <c r="F75" t="s">
        <v>470</v>
      </c>
      <c r="G75" t="s">
        <v>351</v>
      </c>
      <c r="H75" t="s">
        <v>102</v>
      </c>
      <c r="I75" s="77">
        <v>39865.19</v>
      </c>
      <c r="J75" s="77">
        <v>1105</v>
      </c>
      <c r="K75" s="77">
        <v>0</v>
      </c>
      <c r="L75" s="77">
        <v>440.51034950000002</v>
      </c>
      <c r="M75" s="78">
        <v>4.0000000000000002E-4</v>
      </c>
      <c r="N75" s="78">
        <v>1.5E-3</v>
      </c>
      <c r="O75" s="78">
        <v>5.0000000000000001E-4</v>
      </c>
    </row>
    <row r="76" spans="2:15">
      <c r="B76" t="s">
        <v>471</v>
      </c>
      <c r="C76" t="s">
        <v>472</v>
      </c>
      <c r="D76" t="s">
        <v>100</v>
      </c>
      <c r="E76" t="s">
        <v>123</v>
      </c>
      <c r="F76" t="s">
        <v>473</v>
      </c>
      <c r="G76" t="s">
        <v>474</v>
      </c>
      <c r="H76" t="s">
        <v>102</v>
      </c>
      <c r="I76" s="77">
        <v>12233.01</v>
      </c>
      <c r="J76" s="77">
        <v>35950</v>
      </c>
      <c r="K76" s="77">
        <v>0</v>
      </c>
      <c r="L76" s="77">
        <v>4397.7670950000002</v>
      </c>
      <c r="M76" s="78">
        <v>6.9999999999999999E-4</v>
      </c>
      <c r="N76" s="78">
        <v>1.4800000000000001E-2</v>
      </c>
      <c r="O76" s="78">
        <v>4.8999999999999998E-3</v>
      </c>
    </row>
    <row r="77" spans="2:15">
      <c r="B77" t="s">
        <v>475</v>
      </c>
      <c r="C77" t="s">
        <v>476</v>
      </c>
      <c r="D77" t="s">
        <v>100</v>
      </c>
      <c r="E77" t="s">
        <v>123</v>
      </c>
      <c r="F77" t="s">
        <v>477</v>
      </c>
      <c r="G77" t="s">
        <v>478</v>
      </c>
      <c r="H77" t="s">
        <v>102</v>
      </c>
      <c r="I77" s="77">
        <v>3392.92</v>
      </c>
      <c r="J77" s="77">
        <v>3189</v>
      </c>
      <c r="K77" s="77">
        <v>0</v>
      </c>
      <c r="L77" s="77">
        <v>108.2002188</v>
      </c>
      <c r="M77" s="78">
        <v>1E-4</v>
      </c>
      <c r="N77" s="78">
        <v>4.0000000000000002E-4</v>
      </c>
      <c r="O77" s="78">
        <v>1E-4</v>
      </c>
    </row>
    <row r="78" spans="2:15">
      <c r="B78" t="s">
        <v>479</v>
      </c>
      <c r="C78" t="s">
        <v>480</v>
      </c>
      <c r="D78" t="s">
        <v>100</v>
      </c>
      <c r="E78" t="s">
        <v>123</v>
      </c>
      <c r="F78" t="s">
        <v>481</v>
      </c>
      <c r="G78" t="s">
        <v>478</v>
      </c>
      <c r="H78" t="s">
        <v>102</v>
      </c>
      <c r="I78" s="77">
        <v>6500.52</v>
      </c>
      <c r="J78" s="77">
        <v>13450</v>
      </c>
      <c r="K78" s="77">
        <v>0</v>
      </c>
      <c r="L78" s="77">
        <v>874.31993999999997</v>
      </c>
      <c r="M78" s="78">
        <v>5.0000000000000001E-4</v>
      </c>
      <c r="N78" s="78">
        <v>2.8999999999999998E-3</v>
      </c>
      <c r="O78" s="78">
        <v>1E-3</v>
      </c>
    </row>
    <row r="79" spans="2:15">
      <c r="B79" t="s">
        <v>482</v>
      </c>
      <c r="C79" t="s">
        <v>483</v>
      </c>
      <c r="D79" t="s">
        <v>100</v>
      </c>
      <c r="E79" t="s">
        <v>123</v>
      </c>
      <c r="F79" t="s">
        <v>484</v>
      </c>
      <c r="G79" t="s">
        <v>478</v>
      </c>
      <c r="H79" t="s">
        <v>102</v>
      </c>
      <c r="I79" s="77">
        <v>3032.65</v>
      </c>
      <c r="J79" s="77">
        <v>28130</v>
      </c>
      <c r="K79" s="77">
        <v>0</v>
      </c>
      <c r="L79" s="77">
        <v>853.08444499999996</v>
      </c>
      <c r="M79" s="78">
        <v>4.0000000000000002E-4</v>
      </c>
      <c r="N79" s="78">
        <v>2.8999999999999998E-3</v>
      </c>
      <c r="O79" s="78">
        <v>1E-3</v>
      </c>
    </row>
    <row r="80" spans="2:15">
      <c r="B80" t="s">
        <v>485</v>
      </c>
      <c r="C80" t="s">
        <v>486</v>
      </c>
      <c r="D80" t="s">
        <v>100</v>
      </c>
      <c r="E80" t="s">
        <v>123</v>
      </c>
      <c r="F80" t="s">
        <v>487</v>
      </c>
      <c r="G80" t="s">
        <v>355</v>
      </c>
      <c r="H80" t="s">
        <v>102</v>
      </c>
      <c r="I80" s="77">
        <v>102088.55</v>
      </c>
      <c r="J80" s="77">
        <v>1281</v>
      </c>
      <c r="K80" s="77">
        <v>0</v>
      </c>
      <c r="L80" s="77">
        <v>1307.7543255</v>
      </c>
      <c r="M80" s="78">
        <v>8.0000000000000004E-4</v>
      </c>
      <c r="N80" s="78">
        <v>4.4000000000000003E-3</v>
      </c>
      <c r="O80" s="78">
        <v>1.5E-3</v>
      </c>
    </row>
    <row r="81" spans="2:15">
      <c r="B81" t="s">
        <v>488</v>
      </c>
      <c r="C81" t="s">
        <v>489</v>
      </c>
      <c r="D81" t="s">
        <v>100</v>
      </c>
      <c r="E81" t="s">
        <v>123</v>
      </c>
      <c r="F81" t="s">
        <v>490</v>
      </c>
      <c r="G81" t="s">
        <v>491</v>
      </c>
      <c r="H81" t="s">
        <v>102</v>
      </c>
      <c r="I81" s="77">
        <v>7440.1</v>
      </c>
      <c r="J81" s="77">
        <v>4213</v>
      </c>
      <c r="K81" s="77">
        <v>0</v>
      </c>
      <c r="L81" s="77">
        <v>313.451413</v>
      </c>
      <c r="M81" s="78">
        <v>1E-4</v>
      </c>
      <c r="N81" s="78">
        <v>1.1000000000000001E-3</v>
      </c>
      <c r="O81" s="78">
        <v>4.0000000000000002E-4</v>
      </c>
    </row>
    <row r="82" spans="2:15">
      <c r="B82" t="s">
        <v>492</v>
      </c>
      <c r="C82" t="s">
        <v>493</v>
      </c>
      <c r="D82" t="s">
        <v>100</v>
      </c>
      <c r="E82" t="s">
        <v>123</v>
      </c>
      <c r="F82" t="s">
        <v>494</v>
      </c>
      <c r="G82" t="s">
        <v>491</v>
      </c>
      <c r="H82" t="s">
        <v>102</v>
      </c>
      <c r="I82" s="77">
        <v>512.08000000000004</v>
      </c>
      <c r="J82" s="77">
        <v>4615</v>
      </c>
      <c r="K82" s="77">
        <v>0</v>
      </c>
      <c r="L82" s="77">
        <v>23.632491999999999</v>
      </c>
      <c r="M82" s="78">
        <v>0</v>
      </c>
      <c r="N82" s="78">
        <v>1E-4</v>
      </c>
      <c r="O82" s="78">
        <v>0</v>
      </c>
    </row>
    <row r="83" spans="2:15">
      <c r="B83" t="s">
        <v>495</v>
      </c>
      <c r="C83" t="s">
        <v>496</v>
      </c>
      <c r="D83" t="s">
        <v>100</v>
      </c>
      <c r="E83" t="s">
        <v>123</v>
      </c>
      <c r="F83" t="s">
        <v>497</v>
      </c>
      <c r="G83" t="s">
        <v>491</v>
      </c>
      <c r="H83" t="s">
        <v>102</v>
      </c>
      <c r="I83" s="77">
        <v>92455.67</v>
      </c>
      <c r="J83" s="77">
        <v>1216</v>
      </c>
      <c r="K83" s="77">
        <v>0</v>
      </c>
      <c r="L83" s="77">
        <v>1124.2609471999999</v>
      </c>
      <c r="M83" s="78">
        <v>5.0000000000000001E-4</v>
      </c>
      <c r="N83" s="78">
        <v>3.8E-3</v>
      </c>
      <c r="O83" s="78">
        <v>1.2999999999999999E-3</v>
      </c>
    </row>
    <row r="84" spans="2:15">
      <c r="B84" t="s">
        <v>498</v>
      </c>
      <c r="C84" t="s">
        <v>499</v>
      </c>
      <c r="D84" t="s">
        <v>100</v>
      </c>
      <c r="E84" t="s">
        <v>123</v>
      </c>
      <c r="F84" t="s">
        <v>500</v>
      </c>
      <c r="G84" t="s">
        <v>491</v>
      </c>
      <c r="H84" t="s">
        <v>102</v>
      </c>
      <c r="I84" s="77">
        <v>8136.56</v>
      </c>
      <c r="J84" s="77">
        <v>4749</v>
      </c>
      <c r="K84" s="77">
        <v>0</v>
      </c>
      <c r="L84" s="77">
        <v>386.40523439999998</v>
      </c>
      <c r="M84" s="78">
        <v>1E-4</v>
      </c>
      <c r="N84" s="78">
        <v>1.2999999999999999E-3</v>
      </c>
      <c r="O84" s="78">
        <v>4.0000000000000002E-4</v>
      </c>
    </row>
    <row r="85" spans="2:15">
      <c r="B85" t="s">
        <v>501</v>
      </c>
      <c r="C85" t="s">
        <v>502</v>
      </c>
      <c r="D85" t="s">
        <v>100</v>
      </c>
      <c r="E85" t="s">
        <v>123</v>
      </c>
      <c r="F85" t="s">
        <v>503</v>
      </c>
      <c r="G85" t="s">
        <v>359</v>
      </c>
      <c r="H85" t="s">
        <v>102</v>
      </c>
      <c r="I85" s="77">
        <v>1608.12</v>
      </c>
      <c r="J85" s="77">
        <v>68330</v>
      </c>
      <c r="K85" s="77">
        <v>0</v>
      </c>
      <c r="L85" s="77">
        <v>1098.8283960000001</v>
      </c>
      <c r="M85" s="78">
        <v>2.9999999999999997E-4</v>
      </c>
      <c r="N85" s="78">
        <v>3.7000000000000002E-3</v>
      </c>
      <c r="O85" s="78">
        <v>1.1999999999999999E-3</v>
      </c>
    </row>
    <row r="86" spans="2:15">
      <c r="B86" t="s">
        <v>504</v>
      </c>
      <c r="C86" t="s">
        <v>505</v>
      </c>
      <c r="D86" t="s">
        <v>100</v>
      </c>
      <c r="E86" t="s">
        <v>123</v>
      </c>
      <c r="F86" t="s">
        <v>506</v>
      </c>
      <c r="G86" t="s">
        <v>359</v>
      </c>
      <c r="H86" t="s">
        <v>102</v>
      </c>
      <c r="I86" s="77">
        <v>28543.58</v>
      </c>
      <c r="J86" s="77">
        <v>808</v>
      </c>
      <c r="K86" s="77">
        <v>0</v>
      </c>
      <c r="L86" s="77">
        <v>230.6321264</v>
      </c>
      <c r="M86" s="78">
        <v>2.0000000000000001E-4</v>
      </c>
      <c r="N86" s="78">
        <v>8.0000000000000004E-4</v>
      </c>
      <c r="O86" s="78">
        <v>2.9999999999999997E-4</v>
      </c>
    </row>
    <row r="87" spans="2:15">
      <c r="B87" t="s">
        <v>507</v>
      </c>
      <c r="C87" t="s">
        <v>508</v>
      </c>
      <c r="D87" t="s">
        <v>100</v>
      </c>
      <c r="E87" t="s">
        <v>123</v>
      </c>
      <c r="F87" t="s">
        <v>509</v>
      </c>
      <c r="G87" t="s">
        <v>359</v>
      </c>
      <c r="H87" t="s">
        <v>102</v>
      </c>
      <c r="I87" s="77">
        <v>18982.61</v>
      </c>
      <c r="J87" s="77">
        <v>7673</v>
      </c>
      <c r="K87" s="77">
        <v>0</v>
      </c>
      <c r="L87" s="77">
        <v>1456.5356652999999</v>
      </c>
      <c r="M87" s="78">
        <v>5.0000000000000001E-4</v>
      </c>
      <c r="N87" s="78">
        <v>4.8999999999999998E-3</v>
      </c>
      <c r="O87" s="78">
        <v>1.6000000000000001E-3</v>
      </c>
    </row>
    <row r="88" spans="2:15">
      <c r="B88" t="s">
        <v>510</v>
      </c>
      <c r="C88" t="s">
        <v>511</v>
      </c>
      <c r="D88" t="s">
        <v>100</v>
      </c>
      <c r="E88" t="s">
        <v>123</v>
      </c>
      <c r="F88" t="s">
        <v>512</v>
      </c>
      <c r="G88" t="s">
        <v>359</v>
      </c>
      <c r="H88" t="s">
        <v>102</v>
      </c>
      <c r="I88" s="77">
        <v>635954.32999999996</v>
      </c>
      <c r="J88" s="77">
        <v>159</v>
      </c>
      <c r="K88" s="77">
        <v>0</v>
      </c>
      <c r="L88" s="77">
        <v>1011.1673847</v>
      </c>
      <c r="M88" s="78">
        <v>8.9999999999999998E-4</v>
      </c>
      <c r="N88" s="78">
        <v>3.3999999999999998E-3</v>
      </c>
      <c r="O88" s="78">
        <v>1.1000000000000001E-3</v>
      </c>
    </row>
    <row r="89" spans="2:15">
      <c r="B89" t="s">
        <v>513</v>
      </c>
      <c r="C89" t="s">
        <v>514</v>
      </c>
      <c r="D89" t="s">
        <v>100</v>
      </c>
      <c r="E89" t="s">
        <v>123</v>
      </c>
      <c r="F89" t="s">
        <v>515</v>
      </c>
      <c r="G89" t="s">
        <v>359</v>
      </c>
      <c r="H89" t="s">
        <v>102</v>
      </c>
      <c r="I89" s="77">
        <v>8037.4</v>
      </c>
      <c r="J89" s="77">
        <v>21470</v>
      </c>
      <c r="K89" s="77">
        <v>0</v>
      </c>
      <c r="L89" s="77">
        <v>1725.62978</v>
      </c>
      <c r="M89" s="78">
        <v>6.9999999999999999E-4</v>
      </c>
      <c r="N89" s="78">
        <v>5.7999999999999996E-3</v>
      </c>
      <c r="O89" s="78">
        <v>1.9E-3</v>
      </c>
    </row>
    <row r="90" spans="2:15">
      <c r="B90" t="s">
        <v>516</v>
      </c>
      <c r="C90" t="s">
        <v>517</v>
      </c>
      <c r="D90" t="s">
        <v>100</v>
      </c>
      <c r="E90" t="s">
        <v>123</v>
      </c>
      <c r="F90" t="s">
        <v>518</v>
      </c>
      <c r="G90" t="s">
        <v>359</v>
      </c>
      <c r="H90" t="s">
        <v>102</v>
      </c>
      <c r="I90" s="77">
        <v>115374.68</v>
      </c>
      <c r="J90" s="77">
        <v>1625</v>
      </c>
      <c r="K90" s="77">
        <v>0</v>
      </c>
      <c r="L90" s="77">
        <v>1874.8385499999999</v>
      </c>
      <c r="M90" s="78">
        <v>5.9999999999999995E-4</v>
      </c>
      <c r="N90" s="78">
        <v>6.3E-3</v>
      </c>
      <c r="O90" s="78">
        <v>2.0999999999999999E-3</v>
      </c>
    </row>
    <row r="91" spans="2:15">
      <c r="B91" t="s">
        <v>519</v>
      </c>
      <c r="C91" t="s">
        <v>520</v>
      </c>
      <c r="D91" t="s">
        <v>100</v>
      </c>
      <c r="E91" t="s">
        <v>123</v>
      </c>
      <c r="F91" t="s">
        <v>521</v>
      </c>
      <c r="G91" t="s">
        <v>125</v>
      </c>
      <c r="H91" t="s">
        <v>102</v>
      </c>
      <c r="I91" s="77">
        <v>30304.26</v>
      </c>
      <c r="J91" s="77">
        <v>1766</v>
      </c>
      <c r="K91" s="77">
        <v>0</v>
      </c>
      <c r="L91" s="77">
        <v>535.17323160000001</v>
      </c>
      <c r="M91" s="78">
        <v>2.0000000000000001E-4</v>
      </c>
      <c r="N91" s="78">
        <v>1.8E-3</v>
      </c>
      <c r="O91" s="78">
        <v>5.9999999999999995E-4</v>
      </c>
    </row>
    <row r="92" spans="2:15">
      <c r="B92" t="s">
        <v>522</v>
      </c>
      <c r="C92" t="s">
        <v>523</v>
      </c>
      <c r="D92" t="s">
        <v>100</v>
      </c>
      <c r="E92" t="s">
        <v>123</v>
      </c>
      <c r="F92" t="s">
        <v>524</v>
      </c>
      <c r="G92" t="s">
        <v>525</v>
      </c>
      <c r="H92" t="s">
        <v>102</v>
      </c>
      <c r="I92" s="77">
        <v>48084.39</v>
      </c>
      <c r="J92" s="77">
        <v>5064</v>
      </c>
      <c r="K92" s="77">
        <v>0</v>
      </c>
      <c r="L92" s="77">
        <v>2434.9935095999999</v>
      </c>
      <c r="M92" s="78">
        <v>4.0000000000000002E-4</v>
      </c>
      <c r="N92" s="78">
        <v>8.2000000000000007E-3</v>
      </c>
      <c r="O92" s="78">
        <v>2.7000000000000001E-3</v>
      </c>
    </row>
    <row r="93" spans="2:15">
      <c r="B93" t="s">
        <v>526</v>
      </c>
      <c r="C93" t="s">
        <v>527</v>
      </c>
      <c r="D93" t="s">
        <v>100</v>
      </c>
      <c r="E93" t="s">
        <v>123</v>
      </c>
      <c r="F93" t="s">
        <v>528</v>
      </c>
      <c r="G93" t="s">
        <v>529</v>
      </c>
      <c r="H93" t="s">
        <v>102</v>
      </c>
      <c r="I93" s="77">
        <v>9019.32</v>
      </c>
      <c r="J93" s="77">
        <v>9180</v>
      </c>
      <c r="K93" s="77">
        <v>0</v>
      </c>
      <c r="L93" s="77">
        <v>827.97357599999998</v>
      </c>
      <c r="M93" s="78">
        <v>4.0000000000000002E-4</v>
      </c>
      <c r="N93" s="78">
        <v>2.8E-3</v>
      </c>
      <c r="O93" s="78">
        <v>8.9999999999999998E-4</v>
      </c>
    </row>
    <row r="94" spans="2:15">
      <c r="B94" t="s">
        <v>530</v>
      </c>
      <c r="C94" t="s">
        <v>531</v>
      </c>
      <c r="D94" t="s">
        <v>100</v>
      </c>
      <c r="E94" t="s">
        <v>123</v>
      </c>
      <c r="F94" t="s">
        <v>532</v>
      </c>
      <c r="G94" t="s">
        <v>529</v>
      </c>
      <c r="H94" t="s">
        <v>102</v>
      </c>
      <c r="I94" s="77">
        <v>6654.77</v>
      </c>
      <c r="J94" s="77">
        <v>16480</v>
      </c>
      <c r="K94" s="77">
        <v>0</v>
      </c>
      <c r="L94" s="77">
        <v>1096.7060959999999</v>
      </c>
      <c r="M94" s="78">
        <v>5.0000000000000001E-4</v>
      </c>
      <c r="N94" s="78">
        <v>3.7000000000000002E-3</v>
      </c>
      <c r="O94" s="78">
        <v>1.1999999999999999E-3</v>
      </c>
    </row>
    <row r="95" spans="2:15">
      <c r="B95" t="s">
        <v>533</v>
      </c>
      <c r="C95" t="s">
        <v>534</v>
      </c>
      <c r="D95" t="s">
        <v>100</v>
      </c>
      <c r="E95" t="s">
        <v>123</v>
      </c>
      <c r="F95" t="s">
        <v>535</v>
      </c>
      <c r="G95" t="s">
        <v>529</v>
      </c>
      <c r="H95" t="s">
        <v>102</v>
      </c>
      <c r="I95" s="77">
        <v>3300.42</v>
      </c>
      <c r="J95" s="77">
        <v>30370</v>
      </c>
      <c r="K95" s="77">
        <v>0</v>
      </c>
      <c r="L95" s="77">
        <v>1002.337554</v>
      </c>
      <c r="M95" s="78">
        <v>2.0000000000000001E-4</v>
      </c>
      <c r="N95" s="78">
        <v>3.3999999999999998E-3</v>
      </c>
      <c r="O95" s="78">
        <v>1.1000000000000001E-3</v>
      </c>
    </row>
    <row r="96" spans="2:15">
      <c r="B96" t="s">
        <v>536</v>
      </c>
      <c r="C96" t="s">
        <v>537</v>
      </c>
      <c r="D96" t="s">
        <v>100</v>
      </c>
      <c r="E96" t="s">
        <v>123</v>
      </c>
      <c r="F96" t="s">
        <v>538</v>
      </c>
      <c r="G96" t="s">
        <v>529</v>
      </c>
      <c r="H96" t="s">
        <v>102</v>
      </c>
      <c r="I96" s="77">
        <v>11818.07</v>
      </c>
      <c r="J96" s="77">
        <v>7180</v>
      </c>
      <c r="K96" s="77">
        <v>0</v>
      </c>
      <c r="L96" s="77">
        <v>848.53742599999998</v>
      </c>
      <c r="M96" s="78">
        <v>2.0000000000000001E-4</v>
      </c>
      <c r="N96" s="78">
        <v>2.8E-3</v>
      </c>
      <c r="O96" s="78">
        <v>1E-3</v>
      </c>
    </row>
    <row r="97" spans="2:15">
      <c r="B97" t="s">
        <v>539</v>
      </c>
      <c r="C97" t="s">
        <v>540</v>
      </c>
      <c r="D97" t="s">
        <v>100</v>
      </c>
      <c r="E97" t="s">
        <v>123</v>
      </c>
      <c r="F97" t="s">
        <v>541</v>
      </c>
      <c r="G97" t="s">
        <v>529</v>
      </c>
      <c r="H97" t="s">
        <v>102</v>
      </c>
      <c r="I97" s="77">
        <v>2952.99</v>
      </c>
      <c r="J97" s="77">
        <v>21910</v>
      </c>
      <c r="K97" s="77">
        <v>0</v>
      </c>
      <c r="L97" s="77">
        <v>647.00010899999995</v>
      </c>
      <c r="M97" s="78">
        <v>2.0000000000000001E-4</v>
      </c>
      <c r="N97" s="78">
        <v>2.2000000000000001E-3</v>
      </c>
      <c r="O97" s="78">
        <v>6.9999999999999999E-4</v>
      </c>
    </row>
    <row r="98" spans="2:15">
      <c r="B98" t="s">
        <v>542</v>
      </c>
      <c r="C98" t="s">
        <v>543</v>
      </c>
      <c r="D98" t="s">
        <v>100</v>
      </c>
      <c r="E98" t="s">
        <v>123</v>
      </c>
      <c r="F98" t="s">
        <v>544</v>
      </c>
      <c r="G98" t="s">
        <v>529</v>
      </c>
      <c r="H98" t="s">
        <v>102</v>
      </c>
      <c r="I98" s="77">
        <v>212101.82</v>
      </c>
      <c r="J98" s="77">
        <v>1935</v>
      </c>
      <c r="K98" s="77">
        <v>0</v>
      </c>
      <c r="L98" s="77">
        <v>4104.1702169999999</v>
      </c>
      <c r="M98" s="78">
        <v>8.0000000000000004E-4</v>
      </c>
      <c r="N98" s="78">
        <v>1.38E-2</v>
      </c>
      <c r="O98" s="78">
        <v>4.5999999999999999E-3</v>
      </c>
    </row>
    <row r="99" spans="2:15">
      <c r="B99" t="s">
        <v>545</v>
      </c>
      <c r="C99" t="s">
        <v>546</v>
      </c>
      <c r="D99" t="s">
        <v>100</v>
      </c>
      <c r="E99" t="s">
        <v>123</v>
      </c>
      <c r="F99" t="s">
        <v>547</v>
      </c>
      <c r="G99" t="s">
        <v>548</v>
      </c>
      <c r="H99" t="s">
        <v>102</v>
      </c>
      <c r="I99" s="77">
        <v>65819.03</v>
      </c>
      <c r="J99" s="77">
        <v>4990</v>
      </c>
      <c r="K99" s="77">
        <v>0</v>
      </c>
      <c r="L99" s="77">
        <v>3284.3695969999999</v>
      </c>
      <c r="M99" s="78">
        <v>8.9999999999999998E-4</v>
      </c>
      <c r="N99" s="78">
        <v>1.0999999999999999E-2</v>
      </c>
      <c r="O99" s="78">
        <v>3.7000000000000002E-3</v>
      </c>
    </row>
    <row r="100" spans="2:15">
      <c r="B100" t="s">
        <v>549</v>
      </c>
      <c r="C100" t="s">
        <v>550</v>
      </c>
      <c r="D100" t="s">
        <v>100</v>
      </c>
      <c r="E100" t="s">
        <v>123</v>
      </c>
      <c r="F100" t="s">
        <v>551</v>
      </c>
      <c r="G100" t="s">
        <v>548</v>
      </c>
      <c r="H100" t="s">
        <v>102</v>
      </c>
      <c r="I100" s="77">
        <v>15998.87</v>
      </c>
      <c r="J100" s="77">
        <v>18310</v>
      </c>
      <c r="K100" s="77">
        <v>0</v>
      </c>
      <c r="L100" s="77">
        <v>2929.3930970000001</v>
      </c>
      <c r="M100" s="78">
        <v>6.9999999999999999E-4</v>
      </c>
      <c r="N100" s="78">
        <v>9.7999999999999997E-3</v>
      </c>
      <c r="O100" s="78">
        <v>3.3E-3</v>
      </c>
    </row>
    <row r="101" spans="2:15">
      <c r="B101" t="s">
        <v>552</v>
      </c>
      <c r="C101" t="s">
        <v>553</v>
      </c>
      <c r="D101" t="s">
        <v>100</v>
      </c>
      <c r="E101" t="s">
        <v>123</v>
      </c>
      <c r="F101" t="s">
        <v>554</v>
      </c>
      <c r="G101" t="s">
        <v>548</v>
      </c>
      <c r="H101" t="s">
        <v>102</v>
      </c>
      <c r="I101" s="77">
        <v>43859.97</v>
      </c>
      <c r="J101" s="77">
        <v>7553</v>
      </c>
      <c r="K101" s="77">
        <v>0</v>
      </c>
      <c r="L101" s="77">
        <v>3312.7435341</v>
      </c>
      <c r="M101" s="78">
        <v>6.9999999999999999E-4</v>
      </c>
      <c r="N101" s="78">
        <v>1.11E-2</v>
      </c>
      <c r="O101" s="78">
        <v>3.7000000000000002E-3</v>
      </c>
    </row>
    <row r="102" spans="2:15">
      <c r="B102" t="s">
        <v>555</v>
      </c>
      <c r="C102" t="s">
        <v>556</v>
      </c>
      <c r="D102" t="s">
        <v>100</v>
      </c>
      <c r="E102" t="s">
        <v>123</v>
      </c>
      <c r="F102" t="s">
        <v>557</v>
      </c>
      <c r="G102" t="s">
        <v>127</v>
      </c>
      <c r="H102" t="s">
        <v>102</v>
      </c>
      <c r="I102" s="77">
        <v>4087.09</v>
      </c>
      <c r="J102" s="77">
        <v>26200</v>
      </c>
      <c r="K102" s="77">
        <v>0</v>
      </c>
      <c r="L102" s="77">
        <v>1070.8175799999999</v>
      </c>
      <c r="M102" s="78">
        <v>6.9999999999999999E-4</v>
      </c>
      <c r="N102" s="78">
        <v>3.5999999999999999E-3</v>
      </c>
      <c r="O102" s="78">
        <v>1.1999999999999999E-3</v>
      </c>
    </row>
    <row r="103" spans="2:15">
      <c r="B103" t="s">
        <v>558</v>
      </c>
      <c r="C103" t="s">
        <v>559</v>
      </c>
      <c r="D103" t="s">
        <v>100</v>
      </c>
      <c r="E103" t="s">
        <v>123</v>
      </c>
      <c r="F103" t="s">
        <v>560</v>
      </c>
      <c r="G103" t="s">
        <v>127</v>
      </c>
      <c r="H103" t="s">
        <v>102</v>
      </c>
      <c r="I103" s="77">
        <v>467862.9</v>
      </c>
      <c r="J103" s="77">
        <v>180</v>
      </c>
      <c r="K103" s="77">
        <v>0</v>
      </c>
      <c r="L103" s="77">
        <v>842.15322000000003</v>
      </c>
      <c r="M103" s="78">
        <v>8.9999999999999998E-4</v>
      </c>
      <c r="N103" s="78">
        <v>2.8E-3</v>
      </c>
      <c r="O103" s="78">
        <v>8.9999999999999998E-4</v>
      </c>
    </row>
    <row r="104" spans="2:15">
      <c r="B104" t="s">
        <v>561</v>
      </c>
      <c r="C104" t="s">
        <v>562</v>
      </c>
      <c r="D104" t="s">
        <v>100</v>
      </c>
      <c r="E104" t="s">
        <v>123</v>
      </c>
      <c r="F104" t="s">
        <v>563</v>
      </c>
      <c r="G104" t="s">
        <v>128</v>
      </c>
      <c r="H104" t="s">
        <v>102</v>
      </c>
      <c r="I104" s="77">
        <v>15626.1</v>
      </c>
      <c r="J104" s="77">
        <v>657.6</v>
      </c>
      <c r="K104" s="77">
        <v>0</v>
      </c>
      <c r="L104" s="77">
        <v>102.75723360000001</v>
      </c>
      <c r="M104" s="78">
        <v>1E-4</v>
      </c>
      <c r="N104" s="78">
        <v>2.9999999999999997E-4</v>
      </c>
      <c r="O104" s="78">
        <v>1E-4</v>
      </c>
    </row>
    <row r="105" spans="2:15">
      <c r="B105" t="s">
        <v>564</v>
      </c>
      <c r="C105" t="s">
        <v>565</v>
      </c>
      <c r="D105" t="s">
        <v>100</v>
      </c>
      <c r="E105" t="s">
        <v>123</v>
      </c>
      <c r="F105" t="s">
        <v>566</v>
      </c>
      <c r="G105" t="s">
        <v>128</v>
      </c>
      <c r="H105" t="s">
        <v>102</v>
      </c>
      <c r="I105" s="77">
        <v>41252.07</v>
      </c>
      <c r="J105" s="77">
        <v>1546</v>
      </c>
      <c r="K105" s="77">
        <v>0</v>
      </c>
      <c r="L105" s="77">
        <v>637.75700219999999</v>
      </c>
      <c r="M105" s="78">
        <v>2.0000000000000001E-4</v>
      </c>
      <c r="N105" s="78">
        <v>2.0999999999999999E-3</v>
      </c>
      <c r="O105" s="78">
        <v>6.9999999999999999E-4</v>
      </c>
    </row>
    <row r="106" spans="2:15">
      <c r="B106" t="s">
        <v>567</v>
      </c>
      <c r="C106" t="s">
        <v>568</v>
      </c>
      <c r="D106" t="s">
        <v>100</v>
      </c>
      <c r="E106" t="s">
        <v>123</v>
      </c>
      <c r="F106" t="s">
        <v>569</v>
      </c>
      <c r="G106" t="s">
        <v>129</v>
      </c>
      <c r="H106" t="s">
        <v>102</v>
      </c>
      <c r="I106" s="77">
        <v>4582.4399999999996</v>
      </c>
      <c r="J106" s="77">
        <v>7005</v>
      </c>
      <c r="K106" s="77">
        <v>0</v>
      </c>
      <c r="L106" s="77">
        <v>320.99992200000003</v>
      </c>
      <c r="M106" s="78">
        <v>1E-4</v>
      </c>
      <c r="N106" s="78">
        <v>1.1000000000000001E-3</v>
      </c>
      <c r="O106" s="78">
        <v>4.0000000000000002E-4</v>
      </c>
    </row>
    <row r="107" spans="2:15">
      <c r="B107" t="s">
        <v>570</v>
      </c>
      <c r="C107" t="s">
        <v>571</v>
      </c>
      <c r="D107" t="s">
        <v>100</v>
      </c>
      <c r="E107" t="s">
        <v>123</v>
      </c>
      <c r="F107" t="s">
        <v>572</v>
      </c>
      <c r="G107" t="s">
        <v>129</v>
      </c>
      <c r="H107" t="s">
        <v>102</v>
      </c>
      <c r="I107" s="77">
        <v>183.91</v>
      </c>
      <c r="J107" s="77">
        <v>11580</v>
      </c>
      <c r="K107" s="77">
        <v>0</v>
      </c>
      <c r="L107" s="77">
        <v>21.296778</v>
      </c>
      <c r="M107" s="78">
        <v>0</v>
      </c>
      <c r="N107" s="78">
        <v>1E-4</v>
      </c>
      <c r="O107" s="78">
        <v>0</v>
      </c>
    </row>
    <row r="108" spans="2:15">
      <c r="B108" t="s">
        <v>573</v>
      </c>
      <c r="C108" t="s">
        <v>574</v>
      </c>
      <c r="D108" t="s">
        <v>100</v>
      </c>
      <c r="E108" t="s">
        <v>123</v>
      </c>
      <c r="F108" t="s">
        <v>575</v>
      </c>
      <c r="G108" t="s">
        <v>132</v>
      </c>
      <c r="H108" t="s">
        <v>102</v>
      </c>
      <c r="I108" s="77">
        <v>109206.89</v>
      </c>
      <c r="J108" s="77">
        <v>1460</v>
      </c>
      <c r="K108" s="77">
        <v>0</v>
      </c>
      <c r="L108" s="77">
        <v>1594.4205939999999</v>
      </c>
      <c r="M108" s="78">
        <v>5.9999999999999995E-4</v>
      </c>
      <c r="N108" s="78">
        <v>5.4000000000000003E-3</v>
      </c>
      <c r="O108" s="78">
        <v>1.8E-3</v>
      </c>
    </row>
    <row r="109" spans="2:15">
      <c r="B109" t="s">
        <v>576</v>
      </c>
      <c r="C109" t="s">
        <v>577</v>
      </c>
      <c r="D109" t="s">
        <v>100</v>
      </c>
      <c r="E109" t="s">
        <v>123</v>
      </c>
      <c r="F109" t="s">
        <v>578</v>
      </c>
      <c r="G109" t="s">
        <v>132</v>
      </c>
      <c r="H109" t="s">
        <v>102</v>
      </c>
      <c r="I109" s="77">
        <v>96818.83</v>
      </c>
      <c r="J109" s="77">
        <v>1279</v>
      </c>
      <c r="K109" s="77">
        <v>0</v>
      </c>
      <c r="L109" s="77">
        <v>1238.3128357000001</v>
      </c>
      <c r="M109" s="78">
        <v>5.9999999999999995E-4</v>
      </c>
      <c r="N109" s="78">
        <v>4.1999999999999997E-3</v>
      </c>
      <c r="O109" s="78">
        <v>1.4E-3</v>
      </c>
    </row>
    <row r="110" spans="2:15">
      <c r="B110" s="79" t="s">
        <v>579</v>
      </c>
      <c r="E110" s="16"/>
      <c r="F110" s="16"/>
      <c r="G110" s="16"/>
      <c r="I110" s="81">
        <v>2138118.2200000002</v>
      </c>
      <c r="K110" s="81">
        <v>3.6478600000000001</v>
      </c>
      <c r="L110" s="81">
        <v>16736.02069143</v>
      </c>
      <c r="N110" s="80">
        <v>5.62E-2</v>
      </c>
      <c r="O110" s="80">
        <v>1.8800000000000001E-2</v>
      </c>
    </row>
    <row r="111" spans="2:15">
      <c r="B111" t="s">
        <v>580</v>
      </c>
      <c r="C111" t="s">
        <v>581</v>
      </c>
      <c r="D111" t="s">
        <v>100</v>
      </c>
      <c r="E111" t="s">
        <v>123</v>
      </c>
      <c r="F111" t="s">
        <v>582</v>
      </c>
      <c r="G111" t="s">
        <v>583</v>
      </c>
      <c r="H111" t="s">
        <v>102</v>
      </c>
      <c r="I111" s="77">
        <v>7255.86</v>
      </c>
      <c r="J111" s="77">
        <v>206</v>
      </c>
      <c r="K111" s="77">
        <v>0</v>
      </c>
      <c r="L111" s="77">
        <v>14.947071599999999</v>
      </c>
      <c r="M111" s="78">
        <v>2.0000000000000001E-4</v>
      </c>
      <c r="N111" s="78">
        <v>1E-4</v>
      </c>
      <c r="O111" s="78">
        <v>0</v>
      </c>
    </row>
    <row r="112" spans="2:15">
      <c r="B112" t="s">
        <v>584</v>
      </c>
      <c r="C112" t="s">
        <v>585</v>
      </c>
      <c r="D112" t="s">
        <v>100</v>
      </c>
      <c r="E112" t="s">
        <v>123</v>
      </c>
      <c r="F112" t="s">
        <v>586</v>
      </c>
      <c r="G112" t="s">
        <v>583</v>
      </c>
      <c r="H112" t="s">
        <v>102</v>
      </c>
      <c r="I112" s="77">
        <v>16188.11</v>
      </c>
      <c r="J112" s="77">
        <v>5770</v>
      </c>
      <c r="K112" s="77">
        <v>0</v>
      </c>
      <c r="L112" s="77">
        <v>934.05394699999999</v>
      </c>
      <c r="M112" s="78">
        <v>6.9999999999999999E-4</v>
      </c>
      <c r="N112" s="78">
        <v>3.0999999999999999E-3</v>
      </c>
      <c r="O112" s="78">
        <v>1E-3</v>
      </c>
    </row>
    <row r="113" spans="2:15">
      <c r="B113" t="s">
        <v>587</v>
      </c>
      <c r="C113" t="s">
        <v>588</v>
      </c>
      <c r="D113" t="s">
        <v>100</v>
      </c>
      <c r="E113" t="s">
        <v>123</v>
      </c>
      <c r="F113" t="s">
        <v>589</v>
      </c>
      <c r="G113" t="s">
        <v>272</v>
      </c>
      <c r="H113" t="s">
        <v>102</v>
      </c>
      <c r="I113" s="77">
        <v>9193.15</v>
      </c>
      <c r="J113" s="77">
        <v>4378</v>
      </c>
      <c r="K113" s="77">
        <v>0</v>
      </c>
      <c r="L113" s="77">
        <v>402.47610700000001</v>
      </c>
      <c r="M113" s="78">
        <v>5.9999999999999995E-4</v>
      </c>
      <c r="N113" s="78">
        <v>1.4E-3</v>
      </c>
      <c r="O113" s="78">
        <v>5.0000000000000001E-4</v>
      </c>
    </row>
    <row r="114" spans="2:15">
      <c r="B114" t="s">
        <v>590</v>
      </c>
      <c r="C114" t="s">
        <v>591</v>
      </c>
      <c r="D114" t="s">
        <v>100</v>
      </c>
      <c r="E114" t="s">
        <v>123</v>
      </c>
      <c r="F114" t="s">
        <v>592</v>
      </c>
      <c r="G114" t="s">
        <v>272</v>
      </c>
      <c r="H114" t="s">
        <v>102</v>
      </c>
      <c r="I114" s="77">
        <v>281062.08</v>
      </c>
      <c r="J114" s="77">
        <v>315</v>
      </c>
      <c r="K114" s="77">
        <v>0</v>
      </c>
      <c r="L114" s="77">
        <v>885.345552</v>
      </c>
      <c r="M114" s="78">
        <v>2.9999999999999997E-4</v>
      </c>
      <c r="N114" s="78">
        <v>3.0000000000000001E-3</v>
      </c>
      <c r="O114" s="78">
        <v>1E-3</v>
      </c>
    </row>
    <row r="115" spans="2:15">
      <c r="B115" t="s">
        <v>593</v>
      </c>
      <c r="C115" t="s">
        <v>594</v>
      </c>
      <c r="D115" t="s">
        <v>100</v>
      </c>
      <c r="E115" t="s">
        <v>123</v>
      </c>
      <c r="F115" t="s">
        <v>595</v>
      </c>
      <c r="G115" t="s">
        <v>280</v>
      </c>
      <c r="H115" t="s">
        <v>102</v>
      </c>
      <c r="I115" s="77">
        <v>1425.44</v>
      </c>
      <c r="J115" s="77">
        <v>6622</v>
      </c>
      <c r="K115" s="77">
        <v>0</v>
      </c>
      <c r="L115" s="77">
        <v>94.392636800000005</v>
      </c>
      <c r="M115" s="78">
        <v>1E-4</v>
      </c>
      <c r="N115" s="78">
        <v>2.9999999999999997E-4</v>
      </c>
      <c r="O115" s="78">
        <v>1E-4</v>
      </c>
    </row>
    <row r="116" spans="2:15">
      <c r="B116" t="s">
        <v>596</v>
      </c>
      <c r="C116" t="s">
        <v>597</v>
      </c>
      <c r="D116" t="s">
        <v>100</v>
      </c>
      <c r="E116" t="s">
        <v>123</v>
      </c>
      <c r="F116" t="s">
        <v>598</v>
      </c>
      <c r="G116" t="s">
        <v>280</v>
      </c>
      <c r="H116" t="s">
        <v>102</v>
      </c>
      <c r="I116" s="77">
        <v>14712.73</v>
      </c>
      <c r="J116" s="77">
        <v>956.7</v>
      </c>
      <c r="K116" s="77">
        <v>0</v>
      </c>
      <c r="L116" s="77">
        <v>140.75668791000001</v>
      </c>
      <c r="M116" s="78">
        <v>2.9999999999999997E-4</v>
      </c>
      <c r="N116" s="78">
        <v>5.0000000000000001E-4</v>
      </c>
      <c r="O116" s="78">
        <v>2.0000000000000001E-4</v>
      </c>
    </row>
    <row r="117" spans="2:15">
      <c r="B117" t="s">
        <v>599</v>
      </c>
      <c r="C117" t="s">
        <v>600</v>
      </c>
      <c r="D117" t="s">
        <v>100</v>
      </c>
      <c r="E117" t="s">
        <v>123</v>
      </c>
      <c r="F117" t="s">
        <v>601</v>
      </c>
      <c r="G117" t="s">
        <v>280</v>
      </c>
      <c r="H117" t="s">
        <v>102</v>
      </c>
      <c r="I117" s="77">
        <v>16840.38</v>
      </c>
      <c r="J117" s="77">
        <v>531.6</v>
      </c>
      <c r="K117" s="77">
        <v>0</v>
      </c>
      <c r="L117" s="77">
        <v>89.523460080000007</v>
      </c>
      <c r="M117" s="78">
        <v>2.0000000000000001E-4</v>
      </c>
      <c r="N117" s="78">
        <v>2.9999999999999997E-4</v>
      </c>
      <c r="O117" s="78">
        <v>1E-4</v>
      </c>
    </row>
    <row r="118" spans="2:15">
      <c r="B118" t="s">
        <v>602</v>
      </c>
      <c r="C118" t="s">
        <v>603</v>
      </c>
      <c r="D118" t="s">
        <v>100</v>
      </c>
      <c r="E118" t="s">
        <v>123</v>
      </c>
      <c r="F118" t="s">
        <v>604</v>
      </c>
      <c r="G118" t="s">
        <v>280</v>
      </c>
      <c r="H118" t="s">
        <v>102</v>
      </c>
      <c r="I118" s="77">
        <v>15903.16</v>
      </c>
      <c r="J118" s="77">
        <v>510.4</v>
      </c>
      <c r="K118" s="77">
        <v>0</v>
      </c>
      <c r="L118" s="77">
        <v>81.169728640000002</v>
      </c>
      <c r="M118" s="78">
        <v>2.9999999999999997E-4</v>
      </c>
      <c r="N118" s="78">
        <v>2.9999999999999997E-4</v>
      </c>
      <c r="O118" s="78">
        <v>1E-4</v>
      </c>
    </row>
    <row r="119" spans="2:15">
      <c r="B119" t="s">
        <v>605</v>
      </c>
      <c r="C119" t="s">
        <v>606</v>
      </c>
      <c r="D119" t="s">
        <v>100</v>
      </c>
      <c r="E119" t="s">
        <v>123</v>
      </c>
      <c r="F119" t="s">
        <v>607</v>
      </c>
      <c r="G119" t="s">
        <v>410</v>
      </c>
      <c r="H119" t="s">
        <v>102</v>
      </c>
      <c r="I119" s="77">
        <v>165318.84</v>
      </c>
      <c r="J119" s="77">
        <v>182.7</v>
      </c>
      <c r="K119" s="77">
        <v>0</v>
      </c>
      <c r="L119" s="77">
        <v>302.03752068</v>
      </c>
      <c r="M119" s="78">
        <v>6.9999999999999999E-4</v>
      </c>
      <c r="N119" s="78">
        <v>1E-3</v>
      </c>
      <c r="O119" s="78">
        <v>2.9999999999999997E-4</v>
      </c>
    </row>
    <row r="120" spans="2:15">
      <c r="B120" t="s">
        <v>608</v>
      </c>
      <c r="C120" t="s">
        <v>609</v>
      </c>
      <c r="D120" t="s">
        <v>100</v>
      </c>
      <c r="E120" t="s">
        <v>123</v>
      </c>
      <c r="F120" t="s">
        <v>610</v>
      </c>
      <c r="G120" t="s">
        <v>611</v>
      </c>
      <c r="H120" t="s">
        <v>102</v>
      </c>
      <c r="I120" s="77">
        <v>4882.24</v>
      </c>
      <c r="J120" s="77">
        <v>1951</v>
      </c>
      <c r="K120" s="77">
        <v>0</v>
      </c>
      <c r="L120" s="77">
        <v>95.252502399999997</v>
      </c>
      <c r="M120" s="78">
        <v>1E-4</v>
      </c>
      <c r="N120" s="78">
        <v>2.9999999999999997E-4</v>
      </c>
      <c r="O120" s="78">
        <v>1E-4</v>
      </c>
    </row>
    <row r="121" spans="2:15">
      <c r="B121" t="s">
        <v>612</v>
      </c>
      <c r="C121" t="s">
        <v>613</v>
      </c>
      <c r="D121" t="s">
        <v>100</v>
      </c>
      <c r="E121" t="s">
        <v>123</v>
      </c>
      <c r="F121" t="s">
        <v>614</v>
      </c>
      <c r="G121" t="s">
        <v>301</v>
      </c>
      <c r="H121" t="s">
        <v>102</v>
      </c>
      <c r="I121" s="77">
        <v>3264.85</v>
      </c>
      <c r="J121" s="77">
        <v>3235</v>
      </c>
      <c r="K121" s="77">
        <v>0</v>
      </c>
      <c r="L121" s="77">
        <v>105.6178975</v>
      </c>
      <c r="M121" s="78">
        <v>1E-4</v>
      </c>
      <c r="N121" s="78">
        <v>4.0000000000000002E-4</v>
      </c>
      <c r="O121" s="78">
        <v>1E-4</v>
      </c>
    </row>
    <row r="122" spans="2:15">
      <c r="B122" t="s">
        <v>615</v>
      </c>
      <c r="C122" t="s">
        <v>616</v>
      </c>
      <c r="D122" t="s">
        <v>100</v>
      </c>
      <c r="E122" t="s">
        <v>123</v>
      </c>
      <c r="F122" t="s">
        <v>617</v>
      </c>
      <c r="G122" t="s">
        <v>301</v>
      </c>
      <c r="H122" t="s">
        <v>102</v>
      </c>
      <c r="I122" s="77">
        <v>3620.29</v>
      </c>
      <c r="J122" s="77">
        <v>28700</v>
      </c>
      <c r="K122" s="77">
        <v>0</v>
      </c>
      <c r="L122" s="77">
        <v>1039.02323</v>
      </c>
      <c r="M122" s="78">
        <v>1E-3</v>
      </c>
      <c r="N122" s="78">
        <v>3.5000000000000001E-3</v>
      </c>
      <c r="O122" s="78">
        <v>1.1999999999999999E-3</v>
      </c>
    </row>
    <row r="123" spans="2:15">
      <c r="B123" t="s">
        <v>618</v>
      </c>
      <c r="C123" t="s">
        <v>619</v>
      </c>
      <c r="D123" t="s">
        <v>100</v>
      </c>
      <c r="E123" t="s">
        <v>123</v>
      </c>
      <c r="F123" t="s">
        <v>620</v>
      </c>
      <c r="G123" t="s">
        <v>301</v>
      </c>
      <c r="H123" t="s">
        <v>102</v>
      </c>
      <c r="I123" s="77">
        <v>112.5</v>
      </c>
      <c r="J123" s="77">
        <v>158.5</v>
      </c>
      <c r="K123" s="77">
        <v>0</v>
      </c>
      <c r="L123" s="77">
        <v>0.17831250000000001</v>
      </c>
      <c r="M123" s="78">
        <v>0</v>
      </c>
      <c r="N123" s="78">
        <v>0</v>
      </c>
      <c r="O123" s="78">
        <v>0</v>
      </c>
    </row>
    <row r="124" spans="2:15">
      <c r="B124" t="s">
        <v>621</v>
      </c>
      <c r="C124" t="s">
        <v>622</v>
      </c>
      <c r="D124" t="s">
        <v>100</v>
      </c>
      <c r="E124" t="s">
        <v>123</v>
      </c>
      <c r="F124" t="s">
        <v>623</v>
      </c>
      <c r="G124" t="s">
        <v>301</v>
      </c>
      <c r="H124" t="s">
        <v>102</v>
      </c>
      <c r="I124" s="77">
        <v>23165.08</v>
      </c>
      <c r="J124" s="77">
        <v>2255</v>
      </c>
      <c r="K124" s="77">
        <v>0</v>
      </c>
      <c r="L124" s="77">
        <v>522.37255400000004</v>
      </c>
      <c r="M124" s="78">
        <v>4.0000000000000002E-4</v>
      </c>
      <c r="N124" s="78">
        <v>1.8E-3</v>
      </c>
      <c r="O124" s="78">
        <v>5.9999999999999995E-4</v>
      </c>
    </row>
    <row r="125" spans="2:15">
      <c r="B125" t="s">
        <v>624</v>
      </c>
      <c r="C125" t="s">
        <v>625</v>
      </c>
      <c r="D125" t="s">
        <v>100</v>
      </c>
      <c r="E125" t="s">
        <v>123</v>
      </c>
      <c r="F125" t="s">
        <v>626</v>
      </c>
      <c r="G125" t="s">
        <v>301</v>
      </c>
      <c r="H125" t="s">
        <v>102</v>
      </c>
      <c r="I125" s="77">
        <v>16876.97</v>
      </c>
      <c r="J125" s="77">
        <v>3471</v>
      </c>
      <c r="K125" s="77">
        <v>0</v>
      </c>
      <c r="L125" s="77">
        <v>585.79962869999997</v>
      </c>
      <c r="M125" s="78">
        <v>5.0000000000000001E-4</v>
      </c>
      <c r="N125" s="78">
        <v>2E-3</v>
      </c>
      <c r="O125" s="78">
        <v>6.9999999999999999E-4</v>
      </c>
    </row>
    <row r="126" spans="2:15">
      <c r="B126" t="s">
        <v>627</v>
      </c>
      <c r="C126" t="s">
        <v>628</v>
      </c>
      <c r="D126" t="s">
        <v>100</v>
      </c>
      <c r="E126" t="s">
        <v>123</v>
      </c>
      <c r="F126" t="s">
        <v>629</v>
      </c>
      <c r="G126" t="s">
        <v>630</v>
      </c>
      <c r="H126" t="s">
        <v>102</v>
      </c>
      <c r="I126" s="77">
        <v>2456.66</v>
      </c>
      <c r="J126" s="77">
        <v>1975</v>
      </c>
      <c r="K126" s="77">
        <v>0</v>
      </c>
      <c r="L126" s="77">
        <v>48.519035000000002</v>
      </c>
      <c r="M126" s="78">
        <v>5.0000000000000001E-4</v>
      </c>
      <c r="N126" s="78">
        <v>2.0000000000000001E-4</v>
      </c>
      <c r="O126" s="78">
        <v>1E-4</v>
      </c>
    </row>
    <row r="127" spans="2:15">
      <c r="B127" t="s">
        <v>631</v>
      </c>
      <c r="C127" t="s">
        <v>632</v>
      </c>
      <c r="D127" t="s">
        <v>100</v>
      </c>
      <c r="E127" t="s">
        <v>123</v>
      </c>
      <c r="F127" t="s">
        <v>633</v>
      </c>
      <c r="G127" t="s">
        <v>630</v>
      </c>
      <c r="H127" t="s">
        <v>102</v>
      </c>
      <c r="I127" s="77">
        <v>9656.41</v>
      </c>
      <c r="J127" s="77">
        <v>474.8</v>
      </c>
      <c r="K127" s="77">
        <v>0</v>
      </c>
      <c r="L127" s="77">
        <v>45.848634680000004</v>
      </c>
      <c r="M127" s="78">
        <v>2.0000000000000001E-4</v>
      </c>
      <c r="N127" s="78">
        <v>2.0000000000000001E-4</v>
      </c>
      <c r="O127" s="78">
        <v>1E-4</v>
      </c>
    </row>
    <row r="128" spans="2:15">
      <c r="B128" t="s">
        <v>634</v>
      </c>
      <c r="C128" t="s">
        <v>635</v>
      </c>
      <c r="D128" t="s">
        <v>100</v>
      </c>
      <c r="E128" t="s">
        <v>123</v>
      </c>
      <c r="F128" t="s">
        <v>636</v>
      </c>
      <c r="G128" t="s">
        <v>112</v>
      </c>
      <c r="H128" t="s">
        <v>102</v>
      </c>
      <c r="I128" s="77">
        <v>4634.51</v>
      </c>
      <c r="J128" s="77">
        <v>9912</v>
      </c>
      <c r="K128" s="77">
        <v>0</v>
      </c>
      <c r="L128" s="77">
        <v>459.3726312</v>
      </c>
      <c r="M128" s="78">
        <v>1.1999999999999999E-3</v>
      </c>
      <c r="N128" s="78">
        <v>1.5E-3</v>
      </c>
      <c r="O128" s="78">
        <v>5.0000000000000001E-4</v>
      </c>
    </row>
    <row r="129" spans="2:15">
      <c r="B129" t="s">
        <v>637</v>
      </c>
      <c r="C129" t="s">
        <v>638</v>
      </c>
      <c r="D129" t="s">
        <v>100</v>
      </c>
      <c r="E129" t="s">
        <v>123</v>
      </c>
      <c r="F129" t="s">
        <v>639</v>
      </c>
      <c r="G129" t="s">
        <v>112</v>
      </c>
      <c r="H129" t="s">
        <v>102</v>
      </c>
      <c r="I129" s="77">
        <v>10122.790000000001</v>
      </c>
      <c r="J129" s="77">
        <v>2461</v>
      </c>
      <c r="K129" s="77">
        <v>0</v>
      </c>
      <c r="L129" s="77">
        <v>249.1218619</v>
      </c>
      <c r="M129" s="78">
        <v>4.0000000000000002E-4</v>
      </c>
      <c r="N129" s="78">
        <v>8.0000000000000004E-4</v>
      </c>
      <c r="O129" s="78">
        <v>2.9999999999999997E-4</v>
      </c>
    </row>
    <row r="130" spans="2:15">
      <c r="B130" t="s">
        <v>640</v>
      </c>
      <c r="C130" t="s">
        <v>641</v>
      </c>
      <c r="D130" t="s">
        <v>100</v>
      </c>
      <c r="E130" t="s">
        <v>123</v>
      </c>
      <c r="F130" t="s">
        <v>642</v>
      </c>
      <c r="G130" t="s">
        <v>112</v>
      </c>
      <c r="H130" t="s">
        <v>102</v>
      </c>
      <c r="I130" s="77">
        <v>2355.94</v>
      </c>
      <c r="J130" s="77">
        <v>7850</v>
      </c>
      <c r="K130" s="77">
        <v>0</v>
      </c>
      <c r="L130" s="77">
        <v>184.94129000000001</v>
      </c>
      <c r="M130" s="78">
        <v>5.0000000000000001E-4</v>
      </c>
      <c r="N130" s="78">
        <v>5.9999999999999995E-4</v>
      </c>
      <c r="O130" s="78">
        <v>2.0000000000000001E-4</v>
      </c>
    </row>
    <row r="131" spans="2:15">
      <c r="B131" t="s">
        <v>643</v>
      </c>
      <c r="C131" t="s">
        <v>644</v>
      </c>
      <c r="D131" t="s">
        <v>100</v>
      </c>
      <c r="E131" t="s">
        <v>123</v>
      </c>
      <c r="F131" t="s">
        <v>645</v>
      </c>
      <c r="G131" t="s">
        <v>112</v>
      </c>
      <c r="H131" t="s">
        <v>102</v>
      </c>
      <c r="I131" s="77">
        <v>55628.84</v>
      </c>
      <c r="J131" s="77">
        <v>636.5</v>
      </c>
      <c r="K131" s="77">
        <v>3.6478600000000001</v>
      </c>
      <c r="L131" s="77">
        <v>357.72542659999999</v>
      </c>
      <c r="M131" s="78">
        <v>4.0000000000000002E-4</v>
      </c>
      <c r="N131" s="78">
        <v>1.1999999999999999E-3</v>
      </c>
      <c r="O131" s="78">
        <v>4.0000000000000002E-4</v>
      </c>
    </row>
    <row r="132" spans="2:15">
      <c r="B132" t="s">
        <v>646</v>
      </c>
      <c r="C132" t="s">
        <v>647</v>
      </c>
      <c r="D132" t="s">
        <v>100</v>
      </c>
      <c r="E132" t="s">
        <v>123</v>
      </c>
      <c r="F132" t="s">
        <v>648</v>
      </c>
      <c r="G132" t="s">
        <v>112</v>
      </c>
      <c r="H132" t="s">
        <v>102</v>
      </c>
      <c r="I132" s="77">
        <v>7885.22</v>
      </c>
      <c r="J132" s="77">
        <v>6.5</v>
      </c>
      <c r="K132" s="77">
        <v>0</v>
      </c>
      <c r="L132" s="77">
        <v>0.51253930000000003</v>
      </c>
      <c r="M132" s="78">
        <v>2.9999999999999997E-4</v>
      </c>
      <c r="N132" s="78">
        <v>0</v>
      </c>
      <c r="O132" s="78">
        <v>0</v>
      </c>
    </row>
    <row r="133" spans="2:15">
      <c r="B133" t="s">
        <v>649</v>
      </c>
      <c r="C133" t="s">
        <v>650</v>
      </c>
      <c r="D133" t="s">
        <v>100</v>
      </c>
      <c r="E133" t="s">
        <v>123</v>
      </c>
      <c r="F133" t="s">
        <v>651</v>
      </c>
      <c r="G133" t="s">
        <v>112</v>
      </c>
      <c r="H133" t="s">
        <v>102</v>
      </c>
      <c r="I133" s="77">
        <v>11627.71</v>
      </c>
      <c r="J133" s="77">
        <v>8907</v>
      </c>
      <c r="K133" s="77">
        <v>0</v>
      </c>
      <c r="L133" s="77">
        <v>1035.6801297</v>
      </c>
      <c r="M133" s="78">
        <v>5.0000000000000001E-4</v>
      </c>
      <c r="N133" s="78">
        <v>3.5000000000000001E-3</v>
      </c>
      <c r="O133" s="78">
        <v>1.1999999999999999E-3</v>
      </c>
    </row>
    <row r="134" spans="2:15">
      <c r="B134" t="s">
        <v>652</v>
      </c>
      <c r="C134" t="s">
        <v>653</v>
      </c>
      <c r="D134" t="s">
        <v>100</v>
      </c>
      <c r="E134" t="s">
        <v>123</v>
      </c>
      <c r="F134" t="s">
        <v>654</v>
      </c>
      <c r="G134" t="s">
        <v>330</v>
      </c>
      <c r="H134" t="s">
        <v>102</v>
      </c>
      <c r="I134" s="77">
        <v>11700.3</v>
      </c>
      <c r="J134" s="77">
        <v>862.9</v>
      </c>
      <c r="K134" s="77">
        <v>0</v>
      </c>
      <c r="L134" s="77">
        <v>100.9618887</v>
      </c>
      <c r="M134" s="78">
        <v>5.9999999999999995E-4</v>
      </c>
      <c r="N134" s="78">
        <v>2.9999999999999997E-4</v>
      </c>
      <c r="O134" s="78">
        <v>1E-4</v>
      </c>
    </row>
    <row r="135" spans="2:15">
      <c r="B135" t="s">
        <v>655</v>
      </c>
      <c r="C135" t="s">
        <v>656</v>
      </c>
      <c r="D135" t="s">
        <v>100</v>
      </c>
      <c r="E135" t="s">
        <v>123</v>
      </c>
      <c r="F135" t="s">
        <v>657</v>
      </c>
      <c r="G135" t="s">
        <v>330</v>
      </c>
      <c r="H135" t="s">
        <v>102</v>
      </c>
      <c r="I135" s="77">
        <v>35608.79</v>
      </c>
      <c r="J135" s="77">
        <v>1176</v>
      </c>
      <c r="K135" s="77">
        <v>0</v>
      </c>
      <c r="L135" s="77">
        <v>418.75937040000002</v>
      </c>
      <c r="M135" s="78">
        <v>4.0000000000000002E-4</v>
      </c>
      <c r="N135" s="78">
        <v>1.4E-3</v>
      </c>
      <c r="O135" s="78">
        <v>5.0000000000000001E-4</v>
      </c>
    </row>
    <row r="136" spans="2:15">
      <c r="B136" t="s">
        <v>658</v>
      </c>
      <c r="C136" t="s">
        <v>659</v>
      </c>
      <c r="D136" t="s">
        <v>100</v>
      </c>
      <c r="E136" t="s">
        <v>123</v>
      </c>
      <c r="F136" t="s">
        <v>660</v>
      </c>
      <c r="G136" t="s">
        <v>661</v>
      </c>
      <c r="H136" t="s">
        <v>102</v>
      </c>
      <c r="I136" s="77">
        <v>16088.72</v>
      </c>
      <c r="J136" s="77">
        <v>343.1</v>
      </c>
      <c r="K136" s="77">
        <v>0</v>
      </c>
      <c r="L136" s="77">
        <v>55.200398319999998</v>
      </c>
      <c r="M136" s="78">
        <v>8.0000000000000004E-4</v>
      </c>
      <c r="N136" s="78">
        <v>2.0000000000000001E-4</v>
      </c>
      <c r="O136" s="78">
        <v>1E-4</v>
      </c>
    </row>
    <row r="137" spans="2:15">
      <c r="B137" t="s">
        <v>662</v>
      </c>
      <c r="C137" t="s">
        <v>663</v>
      </c>
      <c r="D137" t="s">
        <v>100</v>
      </c>
      <c r="E137" t="s">
        <v>123</v>
      </c>
      <c r="F137" t="s">
        <v>664</v>
      </c>
      <c r="G137" t="s">
        <v>340</v>
      </c>
      <c r="H137" t="s">
        <v>102</v>
      </c>
      <c r="I137" s="77">
        <v>19911.36</v>
      </c>
      <c r="J137" s="77">
        <v>1067</v>
      </c>
      <c r="K137" s="77">
        <v>0</v>
      </c>
      <c r="L137" s="77">
        <v>212.4542112</v>
      </c>
      <c r="M137" s="78">
        <v>5.9999999999999995E-4</v>
      </c>
      <c r="N137" s="78">
        <v>6.9999999999999999E-4</v>
      </c>
      <c r="O137" s="78">
        <v>2.0000000000000001E-4</v>
      </c>
    </row>
    <row r="138" spans="2:15">
      <c r="B138" t="s">
        <v>665</v>
      </c>
      <c r="C138" t="s">
        <v>666</v>
      </c>
      <c r="D138" t="s">
        <v>100</v>
      </c>
      <c r="E138" t="s">
        <v>123</v>
      </c>
      <c r="F138" t="s">
        <v>667</v>
      </c>
      <c r="G138" t="s">
        <v>340</v>
      </c>
      <c r="H138" t="s">
        <v>102</v>
      </c>
      <c r="I138" s="77">
        <v>12431.15</v>
      </c>
      <c r="J138" s="77">
        <v>619.70000000000005</v>
      </c>
      <c r="K138" s="77">
        <v>0</v>
      </c>
      <c r="L138" s="77">
        <v>77.035836549999999</v>
      </c>
      <c r="M138" s="78">
        <v>8.0000000000000004E-4</v>
      </c>
      <c r="N138" s="78">
        <v>2.9999999999999997E-4</v>
      </c>
      <c r="O138" s="78">
        <v>1E-4</v>
      </c>
    </row>
    <row r="139" spans="2:15">
      <c r="B139" t="s">
        <v>668</v>
      </c>
      <c r="C139" t="s">
        <v>669</v>
      </c>
      <c r="D139" t="s">
        <v>100</v>
      </c>
      <c r="E139" t="s">
        <v>123</v>
      </c>
      <c r="F139" t="s">
        <v>670</v>
      </c>
      <c r="G139" t="s">
        <v>340</v>
      </c>
      <c r="H139" t="s">
        <v>102</v>
      </c>
      <c r="I139" s="77">
        <v>5431.26</v>
      </c>
      <c r="J139" s="77">
        <v>553.5</v>
      </c>
      <c r="K139" s="77">
        <v>0</v>
      </c>
      <c r="L139" s="77">
        <v>30.062024099999999</v>
      </c>
      <c r="M139" s="78">
        <v>4.0000000000000002E-4</v>
      </c>
      <c r="N139" s="78">
        <v>1E-4</v>
      </c>
      <c r="O139" s="78">
        <v>0</v>
      </c>
    </row>
    <row r="140" spans="2:15">
      <c r="B140" t="s">
        <v>671</v>
      </c>
      <c r="C140" t="s">
        <v>672</v>
      </c>
      <c r="D140" t="s">
        <v>100</v>
      </c>
      <c r="E140" t="s">
        <v>123</v>
      </c>
      <c r="F140" t="s">
        <v>673</v>
      </c>
      <c r="G140" t="s">
        <v>340</v>
      </c>
      <c r="H140" t="s">
        <v>102</v>
      </c>
      <c r="I140" s="77">
        <v>94826.47</v>
      </c>
      <c r="J140" s="77">
        <v>933</v>
      </c>
      <c r="K140" s="77">
        <v>0</v>
      </c>
      <c r="L140" s="77">
        <v>884.73096510000005</v>
      </c>
      <c r="M140" s="78">
        <v>8.9999999999999998E-4</v>
      </c>
      <c r="N140" s="78">
        <v>3.0000000000000001E-3</v>
      </c>
      <c r="O140" s="78">
        <v>1E-3</v>
      </c>
    </row>
    <row r="141" spans="2:15">
      <c r="B141" t="s">
        <v>674</v>
      </c>
      <c r="C141" t="s">
        <v>675</v>
      </c>
      <c r="D141" t="s">
        <v>100</v>
      </c>
      <c r="E141" t="s">
        <v>123</v>
      </c>
      <c r="F141" t="s">
        <v>676</v>
      </c>
      <c r="G141" t="s">
        <v>340</v>
      </c>
      <c r="H141" t="s">
        <v>102</v>
      </c>
      <c r="I141" s="77">
        <v>11915.97</v>
      </c>
      <c r="J141" s="77">
        <v>2450</v>
      </c>
      <c r="K141" s="77">
        <v>0</v>
      </c>
      <c r="L141" s="77">
        <v>291.94126499999999</v>
      </c>
      <c r="M141" s="78">
        <v>5.0000000000000001E-4</v>
      </c>
      <c r="N141" s="78">
        <v>1E-3</v>
      </c>
      <c r="O141" s="78">
        <v>2.9999999999999997E-4</v>
      </c>
    </row>
    <row r="142" spans="2:15">
      <c r="B142" t="s">
        <v>677</v>
      </c>
      <c r="C142" t="s">
        <v>678</v>
      </c>
      <c r="D142" t="s">
        <v>100</v>
      </c>
      <c r="E142" t="s">
        <v>123</v>
      </c>
      <c r="F142" t="s">
        <v>679</v>
      </c>
      <c r="G142" t="s">
        <v>340</v>
      </c>
      <c r="H142" t="s">
        <v>102</v>
      </c>
      <c r="I142" s="77">
        <v>60908.81</v>
      </c>
      <c r="J142" s="77">
        <v>415.6</v>
      </c>
      <c r="K142" s="77">
        <v>0</v>
      </c>
      <c r="L142" s="77">
        <v>253.13701435999999</v>
      </c>
      <c r="M142" s="78">
        <v>6.9999999999999999E-4</v>
      </c>
      <c r="N142" s="78">
        <v>8.0000000000000004E-4</v>
      </c>
      <c r="O142" s="78">
        <v>2.9999999999999997E-4</v>
      </c>
    </row>
    <row r="143" spans="2:15">
      <c r="B143" t="s">
        <v>680</v>
      </c>
      <c r="C143" t="s">
        <v>681</v>
      </c>
      <c r="D143" t="s">
        <v>100</v>
      </c>
      <c r="E143" t="s">
        <v>123</v>
      </c>
      <c r="F143" t="s">
        <v>682</v>
      </c>
      <c r="G143" t="s">
        <v>340</v>
      </c>
      <c r="H143" t="s">
        <v>102</v>
      </c>
      <c r="I143" s="77">
        <v>3678.18</v>
      </c>
      <c r="J143" s="77">
        <v>6021</v>
      </c>
      <c r="K143" s="77">
        <v>0</v>
      </c>
      <c r="L143" s="77">
        <v>221.4632178</v>
      </c>
      <c r="M143" s="78">
        <v>4.0000000000000002E-4</v>
      </c>
      <c r="N143" s="78">
        <v>6.9999999999999999E-4</v>
      </c>
      <c r="O143" s="78">
        <v>2.0000000000000001E-4</v>
      </c>
    </row>
    <row r="144" spans="2:15">
      <c r="B144" t="s">
        <v>683</v>
      </c>
      <c r="C144" t="s">
        <v>684</v>
      </c>
      <c r="D144" t="s">
        <v>100</v>
      </c>
      <c r="E144" t="s">
        <v>123</v>
      </c>
      <c r="F144" t="s">
        <v>685</v>
      </c>
      <c r="G144" t="s">
        <v>340</v>
      </c>
      <c r="H144" t="s">
        <v>102</v>
      </c>
      <c r="I144" s="77">
        <v>14422.83</v>
      </c>
      <c r="J144" s="77">
        <v>1028</v>
      </c>
      <c r="K144" s="77">
        <v>0</v>
      </c>
      <c r="L144" s="77">
        <v>148.26669240000001</v>
      </c>
      <c r="M144" s="78">
        <v>8.9999999999999998E-4</v>
      </c>
      <c r="N144" s="78">
        <v>5.0000000000000001E-4</v>
      </c>
      <c r="O144" s="78">
        <v>2.0000000000000001E-4</v>
      </c>
    </row>
    <row r="145" spans="2:15">
      <c r="B145" t="s">
        <v>686</v>
      </c>
      <c r="C145" t="s">
        <v>687</v>
      </c>
      <c r="D145" t="s">
        <v>100</v>
      </c>
      <c r="E145" t="s">
        <v>123</v>
      </c>
      <c r="F145" t="s">
        <v>688</v>
      </c>
      <c r="G145" t="s">
        <v>351</v>
      </c>
      <c r="H145" t="s">
        <v>102</v>
      </c>
      <c r="I145" s="77">
        <v>8623.4599999999991</v>
      </c>
      <c r="J145" s="77">
        <v>1900</v>
      </c>
      <c r="K145" s="77">
        <v>0</v>
      </c>
      <c r="L145" s="77">
        <v>163.84574000000001</v>
      </c>
      <c r="M145" s="78">
        <v>5.9999999999999995E-4</v>
      </c>
      <c r="N145" s="78">
        <v>5.0000000000000001E-4</v>
      </c>
      <c r="O145" s="78">
        <v>2.0000000000000001E-4</v>
      </c>
    </row>
    <row r="146" spans="2:15">
      <c r="B146" t="s">
        <v>689</v>
      </c>
      <c r="C146" t="s">
        <v>690</v>
      </c>
      <c r="D146" t="s">
        <v>100</v>
      </c>
      <c r="E146" t="s">
        <v>123</v>
      </c>
      <c r="F146" t="s">
        <v>691</v>
      </c>
      <c r="G146" t="s">
        <v>351</v>
      </c>
      <c r="H146" t="s">
        <v>102</v>
      </c>
      <c r="I146" s="77">
        <v>363.67</v>
      </c>
      <c r="J146" s="77">
        <v>12670</v>
      </c>
      <c r="K146" s="77">
        <v>0</v>
      </c>
      <c r="L146" s="77">
        <v>46.076988999999998</v>
      </c>
      <c r="M146" s="78">
        <v>1E-4</v>
      </c>
      <c r="N146" s="78">
        <v>2.0000000000000001E-4</v>
      </c>
      <c r="O146" s="78">
        <v>1E-4</v>
      </c>
    </row>
    <row r="147" spans="2:15">
      <c r="B147" t="s">
        <v>692</v>
      </c>
      <c r="C147" t="s">
        <v>693</v>
      </c>
      <c r="D147" t="s">
        <v>100</v>
      </c>
      <c r="E147" t="s">
        <v>123</v>
      </c>
      <c r="F147" t="s">
        <v>694</v>
      </c>
      <c r="G147" t="s">
        <v>351</v>
      </c>
      <c r="H147" t="s">
        <v>102</v>
      </c>
      <c r="I147" s="77">
        <v>6278.2</v>
      </c>
      <c r="J147" s="77">
        <v>8116</v>
      </c>
      <c r="K147" s="77">
        <v>0</v>
      </c>
      <c r="L147" s="77">
        <v>509.53871199999998</v>
      </c>
      <c r="M147" s="78">
        <v>5.0000000000000001E-4</v>
      </c>
      <c r="N147" s="78">
        <v>1.6999999999999999E-3</v>
      </c>
      <c r="O147" s="78">
        <v>5.9999999999999995E-4</v>
      </c>
    </row>
    <row r="148" spans="2:15">
      <c r="B148" t="s">
        <v>695</v>
      </c>
      <c r="C148" t="s">
        <v>696</v>
      </c>
      <c r="D148" t="s">
        <v>100</v>
      </c>
      <c r="E148" t="s">
        <v>123</v>
      </c>
      <c r="F148" t="s">
        <v>697</v>
      </c>
      <c r="G148" t="s">
        <v>698</v>
      </c>
      <c r="H148" t="s">
        <v>102</v>
      </c>
      <c r="I148" s="77">
        <v>11954.09</v>
      </c>
      <c r="J148" s="77">
        <v>635.5</v>
      </c>
      <c r="K148" s="77">
        <v>0</v>
      </c>
      <c r="L148" s="77">
        <v>75.968241950000007</v>
      </c>
      <c r="M148" s="78">
        <v>2.0000000000000001E-4</v>
      </c>
      <c r="N148" s="78">
        <v>2.9999999999999997E-4</v>
      </c>
      <c r="O148" s="78">
        <v>1E-4</v>
      </c>
    </row>
    <row r="149" spans="2:15">
      <c r="B149" t="s">
        <v>699</v>
      </c>
      <c r="C149" t="s">
        <v>700</v>
      </c>
      <c r="D149" t="s">
        <v>100</v>
      </c>
      <c r="E149" t="s">
        <v>123</v>
      </c>
      <c r="F149" t="s">
        <v>701</v>
      </c>
      <c r="G149" t="s">
        <v>474</v>
      </c>
      <c r="H149" t="s">
        <v>102</v>
      </c>
      <c r="I149" s="77">
        <v>5932.56</v>
      </c>
      <c r="J149" s="77">
        <v>7412</v>
      </c>
      <c r="K149" s="77">
        <v>0</v>
      </c>
      <c r="L149" s="77">
        <v>439.72134720000003</v>
      </c>
      <c r="M149" s="78">
        <v>1E-4</v>
      </c>
      <c r="N149" s="78">
        <v>1.5E-3</v>
      </c>
      <c r="O149" s="78">
        <v>5.0000000000000001E-4</v>
      </c>
    </row>
    <row r="150" spans="2:15">
      <c r="B150" t="s">
        <v>702</v>
      </c>
      <c r="C150" t="s">
        <v>703</v>
      </c>
      <c r="D150" t="s">
        <v>100</v>
      </c>
      <c r="E150" t="s">
        <v>123</v>
      </c>
      <c r="F150" t="s">
        <v>704</v>
      </c>
      <c r="G150" t="s">
        <v>478</v>
      </c>
      <c r="H150" t="s">
        <v>102</v>
      </c>
      <c r="I150" s="77">
        <v>17655.28</v>
      </c>
      <c r="J150" s="77">
        <v>625.9</v>
      </c>
      <c r="K150" s="77">
        <v>0</v>
      </c>
      <c r="L150" s="77">
        <v>110.50439752</v>
      </c>
      <c r="M150" s="78">
        <v>2.9999999999999997E-4</v>
      </c>
      <c r="N150" s="78">
        <v>4.0000000000000002E-4</v>
      </c>
      <c r="O150" s="78">
        <v>1E-4</v>
      </c>
    </row>
    <row r="151" spans="2:15">
      <c r="B151" t="s">
        <v>705</v>
      </c>
      <c r="C151" t="s">
        <v>706</v>
      </c>
      <c r="D151" t="s">
        <v>100</v>
      </c>
      <c r="E151" t="s">
        <v>123</v>
      </c>
      <c r="F151" t="s">
        <v>707</v>
      </c>
      <c r="G151" t="s">
        <v>478</v>
      </c>
      <c r="H151" t="s">
        <v>102</v>
      </c>
      <c r="I151" s="77">
        <v>902.9</v>
      </c>
      <c r="J151" s="77">
        <v>6915</v>
      </c>
      <c r="K151" s="77">
        <v>0</v>
      </c>
      <c r="L151" s="77">
        <v>62.435535000000002</v>
      </c>
      <c r="M151" s="78">
        <v>1E-4</v>
      </c>
      <c r="N151" s="78">
        <v>2.0000000000000001E-4</v>
      </c>
      <c r="O151" s="78">
        <v>1E-4</v>
      </c>
    </row>
    <row r="152" spans="2:15">
      <c r="B152" t="s">
        <v>708</v>
      </c>
      <c r="C152" t="s">
        <v>709</v>
      </c>
      <c r="D152" t="s">
        <v>100</v>
      </c>
      <c r="E152" t="s">
        <v>123</v>
      </c>
      <c r="F152" t="s">
        <v>710</v>
      </c>
      <c r="G152" t="s">
        <v>478</v>
      </c>
      <c r="H152" t="s">
        <v>102</v>
      </c>
      <c r="I152" s="77">
        <v>60910.71</v>
      </c>
      <c r="J152" s="77">
        <v>187.1</v>
      </c>
      <c r="K152" s="77">
        <v>0</v>
      </c>
      <c r="L152" s="77">
        <v>113.96393841</v>
      </c>
      <c r="M152" s="78">
        <v>4.0000000000000002E-4</v>
      </c>
      <c r="N152" s="78">
        <v>4.0000000000000002E-4</v>
      </c>
      <c r="O152" s="78">
        <v>1E-4</v>
      </c>
    </row>
    <row r="153" spans="2:15">
      <c r="B153" t="s">
        <v>711</v>
      </c>
      <c r="C153" t="s">
        <v>712</v>
      </c>
      <c r="D153" t="s">
        <v>100</v>
      </c>
      <c r="E153" t="s">
        <v>123</v>
      </c>
      <c r="F153" t="s">
        <v>713</v>
      </c>
      <c r="G153" t="s">
        <v>478</v>
      </c>
      <c r="H153" t="s">
        <v>102</v>
      </c>
      <c r="I153" s="77">
        <v>23387.82</v>
      </c>
      <c r="J153" s="77">
        <v>839.3</v>
      </c>
      <c r="K153" s="77">
        <v>0</v>
      </c>
      <c r="L153" s="77">
        <v>196.29397326</v>
      </c>
      <c r="M153" s="78">
        <v>5.9999999999999995E-4</v>
      </c>
      <c r="N153" s="78">
        <v>6.9999999999999999E-4</v>
      </c>
      <c r="O153" s="78">
        <v>2.0000000000000001E-4</v>
      </c>
    </row>
    <row r="154" spans="2:15">
      <c r="B154" t="s">
        <v>714</v>
      </c>
      <c r="C154" t="s">
        <v>715</v>
      </c>
      <c r="D154" t="s">
        <v>100</v>
      </c>
      <c r="E154" t="s">
        <v>123</v>
      </c>
      <c r="F154" t="s">
        <v>716</v>
      </c>
      <c r="G154" t="s">
        <v>355</v>
      </c>
      <c r="H154" t="s">
        <v>102</v>
      </c>
      <c r="I154" s="77">
        <v>4907.6499999999996</v>
      </c>
      <c r="J154" s="77">
        <v>9957</v>
      </c>
      <c r="K154" s="77">
        <v>0</v>
      </c>
      <c r="L154" s="77">
        <v>488.65471050000002</v>
      </c>
      <c r="M154" s="78">
        <v>5.9999999999999995E-4</v>
      </c>
      <c r="N154" s="78">
        <v>1.6000000000000001E-3</v>
      </c>
      <c r="O154" s="78">
        <v>5.0000000000000001E-4</v>
      </c>
    </row>
    <row r="155" spans="2:15">
      <c r="B155" t="s">
        <v>717</v>
      </c>
      <c r="C155" t="s">
        <v>718</v>
      </c>
      <c r="D155" t="s">
        <v>100</v>
      </c>
      <c r="E155" t="s">
        <v>123</v>
      </c>
      <c r="F155" t="s">
        <v>719</v>
      </c>
      <c r="G155" t="s">
        <v>355</v>
      </c>
      <c r="H155" t="s">
        <v>102</v>
      </c>
      <c r="I155" s="77">
        <v>66207.289999999994</v>
      </c>
      <c r="J155" s="77">
        <v>452.9</v>
      </c>
      <c r="K155" s="77">
        <v>0</v>
      </c>
      <c r="L155" s="77">
        <v>299.85281641</v>
      </c>
      <c r="M155" s="78">
        <v>2.0000000000000001E-4</v>
      </c>
      <c r="N155" s="78">
        <v>1E-3</v>
      </c>
      <c r="O155" s="78">
        <v>2.9999999999999997E-4</v>
      </c>
    </row>
    <row r="156" spans="2:15">
      <c r="B156" t="s">
        <v>720</v>
      </c>
      <c r="C156" t="s">
        <v>721</v>
      </c>
      <c r="D156" t="s">
        <v>100</v>
      </c>
      <c r="E156" t="s">
        <v>123</v>
      </c>
      <c r="F156" t="s">
        <v>722</v>
      </c>
      <c r="G156" t="s">
        <v>355</v>
      </c>
      <c r="H156" t="s">
        <v>102</v>
      </c>
      <c r="I156" s="77">
        <v>1032.81</v>
      </c>
      <c r="J156" s="77">
        <v>18910</v>
      </c>
      <c r="K156" s="77">
        <v>0</v>
      </c>
      <c r="L156" s="77">
        <v>195.304371</v>
      </c>
      <c r="M156" s="78">
        <v>5.0000000000000001E-4</v>
      </c>
      <c r="N156" s="78">
        <v>6.9999999999999999E-4</v>
      </c>
      <c r="O156" s="78">
        <v>2.0000000000000001E-4</v>
      </c>
    </row>
    <row r="157" spans="2:15">
      <c r="B157" t="s">
        <v>723</v>
      </c>
      <c r="C157" t="s">
        <v>724</v>
      </c>
      <c r="D157" t="s">
        <v>100</v>
      </c>
      <c r="E157" t="s">
        <v>123</v>
      </c>
      <c r="F157" t="s">
        <v>725</v>
      </c>
      <c r="G157" t="s">
        <v>355</v>
      </c>
      <c r="H157" t="s">
        <v>102</v>
      </c>
      <c r="I157" s="77">
        <v>7454.53</v>
      </c>
      <c r="J157" s="77">
        <v>245.7</v>
      </c>
      <c r="K157" s="77">
        <v>0</v>
      </c>
      <c r="L157" s="77">
        <v>18.31578021</v>
      </c>
      <c r="M157" s="78">
        <v>1E-4</v>
      </c>
      <c r="N157" s="78">
        <v>1E-4</v>
      </c>
      <c r="O157" s="78">
        <v>0</v>
      </c>
    </row>
    <row r="158" spans="2:15">
      <c r="B158" t="s">
        <v>726</v>
      </c>
      <c r="C158" t="s">
        <v>727</v>
      </c>
      <c r="D158" t="s">
        <v>100</v>
      </c>
      <c r="E158" t="s">
        <v>123</v>
      </c>
      <c r="F158" t="s">
        <v>728</v>
      </c>
      <c r="G158" t="s">
        <v>491</v>
      </c>
      <c r="H158" t="s">
        <v>102</v>
      </c>
      <c r="I158" s="77">
        <v>72085.350000000006</v>
      </c>
      <c r="J158" s="77">
        <v>427.1</v>
      </c>
      <c r="K158" s="77">
        <v>0</v>
      </c>
      <c r="L158" s="77">
        <v>307.87652985</v>
      </c>
      <c r="M158" s="78">
        <v>4.0000000000000002E-4</v>
      </c>
      <c r="N158" s="78">
        <v>1E-3</v>
      </c>
      <c r="O158" s="78">
        <v>2.9999999999999997E-4</v>
      </c>
    </row>
    <row r="159" spans="2:15">
      <c r="B159" t="s">
        <v>729</v>
      </c>
      <c r="C159" t="s">
        <v>730</v>
      </c>
      <c r="D159" t="s">
        <v>100</v>
      </c>
      <c r="E159" t="s">
        <v>123</v>
      </c>
      <c r="F159" t="s">
        <v>731</v>
      </c>
      <c r="G159" t="s">
        <v>359</v>
      </c>
      <c r="H159" t="s">
        <v>102</v>
      </c>
      <c r="I159" s="77">
        <v>81655.66</v>
      </c>
      <c r="J159" s="77">
        <v>566.6</v>
      </c>
      <c r="K159" s="77">
        <v>0</v>
      </c>
      <c r="L159" s="77">
        <v>462.66096956000001</v>
      </c>
      <c r="M159" s="78">
        <v>1.1000000000000001E-3</v>
      </c>
      <c r="N159" s="78">
        <v>1.6000000000000001E-3</v>
      </c>
      <c r="O159" s="78">
        <v>5.0000000000000001E-4</v>
      </c>
    </row>
    <row r="160" spans="2:15">
      <c r="B160" t="s">
        <v>732</v>
      </c>
      <c r="C160" t="s">
        <v>733</v>
      </c>
      <c r="D160" t="s">
        <v>100</v>
      </c>
      <c r="E160" t="s">
        <v>123</v>
      </c>
      <c r="F160" t="s">
        <v>734</v>
      </c>
      <c r="G160" t="s">
        <v>735</v>
      </c>
      <c r="H160" t="s">
        <v>102</v>
      </c>
      <c r="I160" s="77">
        <v>177944.54</v>
      </c>
      <c r="J160" s="77">
        <v>147.80000000000001</v>
      </c>
      <c r="K160" s="77">
        <v>0</v>
      </c>
      <c r="L160" s="77">
        <v>263.00203011999997</v>
      </c>
      <c r="M160" s="78">
        <v>5.9999999999999995E-4</v>
      </c>
      <c r="N160" s="78">
        <v>8.9999999999999998E-4</v>
      </c>
      <c r="O160" s="78">
        <v>2.9999999999999997E-4</v>
      </c>
    </row>
    <row r="161" spans="2:15">
      <c r="B161" t="s">
        <v>736</v>
      </c>
      <c r="C161" t="s">
        <v>737</v>
      </c>
      <c r="D161" t="s">
        <v>100</v>
      </c>
      <c r="E161" t="s">
        <v>123</v>
      </c>
      <c r="F161" t="s">
        <v>738</v>
      </c>
      <c r="G161" t="s">
        <v>735</v>
      </c>
      <c r="H161" t="s">
        <v>102</v>
      </c>
      <c r="I161" s="77">
        <v>1005.63</v>
      </c>
      <c r="J161" s="77">
        <v>927</v>
      </c>
      <c r="K161" s="77">
        <v>0</v>
      </c>
      <c r="L161" s="77">
        <v>9.3221901000000003</v>
      </c>
      <c r="M161" s="78">
        <v>1E-4</v>
      </c>
      <c r="N161" s="78">
        <v>0</v>
      </c>
      <c r="O161" s="78">
        <v>0</v>
      </c>
    </row>
    <row r="162" spans="2:15">
      <c r="B162" t="s">
        <v>739</v>
      </c>
      <c r="C162" t="s">
        <v>740</v>
      </c>
      <c r="D162" t="s">
        <v>100</v>
      </c>
      <c r="E162" t="s">
        <v>123</v>
      </c>
      <c r="F162" t="s">
        <v>741</v>
      </c>
      <c r="G162" t="s">
        <v>742</v>
      </c>
      <c r="H162" t="s">
        <v>102</v>
      </c>
      <c r="I162" s="77">
        <v>52820.92</v>
      </c>
      <c r="J162" s="77">
        <v>764.7</v>
      </c>
      <c r="K162" s="77">
        <v>0</v>
      </c>
      <c r="L162" s="77">
        <v>403.92157523999998</v>
      </c>
      <c r="M162" s="78">
        <v>5.9999999999999995E-4</v>
      </c>
      <c r="N162" s="78">
        <v>1.4E-3</v>
      </c>
      <c r="O162" s="78">
        <v>5.0000000000000001E-4</v>
      </c>
    </row>
    <row r="163" spans="2:15">
      <c r="B163" t="s">
        <v>743</v>
      </c>
      <c r="C163" t="s">
        <v>744</v>
      </c>
      <c r="D163" t="s">
        <v>100</v>
      </c>
      <c r="E163" t="s">
        <v>123</v>
      </c>
      <c r="F163" t="s">
        <v>745</v>
      </c>
      <c r="G163" t="s">
        <v>125</v>
      </c>
      <c r="H163" t="s">
        <v>102</v>
      </c>
      <c r="I163" s="77">
        <v>939.63</v>
      </c>
      <c r="J163" s="77">
        <v>8800</v>
      </c>
      <c r="K163" s="77">
        <v>0</v>
      </c>
      <c r="L163" s="77">
        <v>82.687439999999995</v>
      </c>
      <c r="M163" s="78">
        <v>1E-4</v>
      </c>
      <c r="N163" s="78">
        <v>2.9999999999999997E-4</v>
      </c>
      <c r="O163" s="78">
        <v>1E-4</v>
      </c>
    </row>
    <row r="164" spans="2:15">
      <c r="B164" t="s">
        <v>746</v>
      </c>
      <c r="C164" t="s">
        <v>747</v>
      </c>
      <c r="D164" t="s">
        <v>100</v>
      </c>
      <c r="E164" t="s">
        <v>123</v>
      </c>
      <c r="F164" t="s">
        <v>748</v>
      </c>
      <c r="G164" t="s">
        <v>125</v>
      </c>
      <c r="H164" t="s">
        <v>102</v>
      </c>
      <c r="I164" s="77">
        <v>7111.58</v>
      </c>
      <c r="J164" s="77">
        <v>326.2</v>
      </c>
      <c r="K164" s="77">
        <v>0</v>
      </c>
      <c r="L164" s="77">
        <v>23.197973959999999</v>
      </c>
      <c r="M164" s="78">
        <v>4.0000000000000002E-4</v>
      </c>
      <c r="N164" s="78">
        <v>1E-4</v>
      </c>
      <c r="O164" s="78">
        <v>0</v>
      </c>
    </row>
    <row r="165" spans="2:15">
      <c r="B165" t="s">
        <v>749</v>
      </c>
      <c r="C165" t="s">
        <v>750</v>
      </c>
      <c r="D165" t="s">
        <v>100</v>
      </c>
      <c r="E165" t="s">
        <v>123</v>
      </c>
      <c r="F165" t="s">
        <v>751</v>
      </c>
      <c r="G165" t="s">
        <v>125</v>
      </c>
      <c r="H165" t="s">
        <v>102</v>
      </c>
      <c r="I165" s="77">
        <v>59370.43</v>
      </c>
      <c r="J165" s="77">
        <v>169.8</v>
      </c>
      <c r="K165" s="77">
        <v>0</v>
      </c>
      <c r="L165" s="77">
        <v>100.81099014</v>
      </c>
      <c r="M165" s="78">
        <v>5.0000000000000001E-4</v>
      </c>
      <c r="N165" s="78">
        <v>2.9999999999999997E-4</v>
      </c>
      <c r="O165" s="78">
        <v>1E-4</v>
      </c>
    </row>
    <row r="166" spans="2:15">
      <c r="B166" t="s">
        <v>752</v>
      </c>
      <c r="C166" t="s">
        <v>753</v>
      </c>
      <c r="D166" t="s">
        <v>100</v>
      </c>
      <c r="E166" t="s">
        <v>123</v>
      </c>
      <c r="F166" t="s">
        <v>754</v>
      </c>
      <c r="G166" t="s">
        <v>125</v>
      </c>
      <c r="H166" t="s">
        <v>102</v>
      </c>
      <c r="I166" s="77">
        <v>14952.55</v>
      </c>
      <c r="J166" s="77">
        <v>456.4</v>
      </c>
      <c r="K166" s="77">
        <v>0</v>
      </c>
      <c r="L166" s="77">
        <v>68.2434382</v>
      </c>
      <c r="M166" s="78">
        <v>5.9999999999999995E-4</v>
      </c>
      <c r="N166" s="78">
        <v>2.0000000000000001E-4</v>
      </c>
      <c r="O166" s="78">
        <v>1E-4</v>
      </c>
    </row>
    <row r="167" spans="2:15">
      <c r="B167" t="s">
        <v>755</v>
      </c>
      <c r="C167" t="s">
        <v>756</v>
      </c>
      <c r="D167" t="s">
        <v>100</v>
      </c>
      <c r="E167" t="s">
        <v>123</v>
      </c>
      <c r="F167" t="s">
        <v>757</v>
      </c>
      <c r="G167" t="s">
        <v>125</v>
      </c>
      <c r="H167" t="s">
        <v>102</v>
      </c>
      <c r="I167" s="77">
        <v>4855.2</v>
      </c>
      <c r="J167" s="77">
        <v>642.70000000000005</v>
      </c>
      <c r="K167" s="77">
        <v>0</v>
      </c>
      <c r="L167" s="77">
        <v>31.204370399999998</v>
      </c>
      <c r="M167" s="78">
        <v>5.9999999999999995E-4</v>
      </c>
      <c r="N167" s="78">
        <v>1E-4</v>
      </c>
      <c r="O167" s="78">
        <v>0</v>
      </c>
    </row>
    <row r="168" spans="2:15">
      <c r="B168" t="s">
        <v>758</v>
      </c>
      <c r="C168" t="s">
        <v>759</v>
      </c>
      <c r="D168" t="s">
        <v>100</v>
      </c>
      <c r="E168" t="s">
        <v>123</v>
      </c>
      <c r="F168" t="s">
        <v>760</v>
      </c>
      <c r="G168" t="s">
        <v>125</v>
      </c>
      <c r="H168" t="s">
        <v>102</v>
      </c>
      <c r="I168" s="77">
        <v>39577.99</v>
      </c>
      <c r="J168" s="77">
        <v>384.2</v>
      </c>
      <c r="K168" s="77">
        <v>0</v>
      </c>
      <c r="L168" s="77">
        <v>152.05863758000001</v>
      </c>
      <c r="M168" s="78">
        <v>5.0000000000000001E-4</v>
      </c>
      <c r="N168" s="78">
        <v>5.0000000000000001E-4</v>
      </c>
      <c r="O168" s="78">
        <v>2.0000000000000001E-4</v>
      </c>
    </row>
    <row r="169" spans="2:15">
      <c r="B169" t="s">
        <v>761</v>
      </c>
      <c r="C169" t="s">
        <v>762</v>
      </c>
      <c r="D169" t="s">
        <v>100</v>
      </c>
      <c r="E169" t="s">
        <v>123</v>
      </c>
      <c r="F169" t="s">
        <v>763</v>
      </c>
      <c r="G169" t="s">
        <v>525</v>
      </c>
      <c r="H169" t="s">
        <v>102</v>
      </c>
      <c r="I169" s="77">
        <v>14907.8</v>
      </c>
      <c r="J169" s="77">
        <v>116.9</v>
      </c>
      <c r="K169" s="77">
        <v>0</v>
      </c>
      <c r="L169" s="77">
        <v>17.427218199999999</v>
      </c>
      <c r="M169" s="78">
        <v>2.0000000000000001E-4</v>
      </c>
      <c r="N169" s="78">
        <v>1E-4</v>
      </c>
      <c r="O169" s="78">
        <v>0</v>
      </c>
    </row>
    <row r="170" spans="2:15">
      <c r="B170" t="s">
        <v>764</v>
      </c>
      <c r="C170" t="s">
        <v>765</v>
      </c>
      <c r="D170" t="s">
        <v>100</v>
      </c>
      <c r="E170" t="s">
        <v>123</v>
      </c>
      <c r="F170" t="s">
        <v>766</v>
      </c>
      <c r="G170" t="s">
        <v>525</v>
      </c>
      <c r="H170" t="s">
        <v>102</v>
      </c>
      <c r="I170" s="77">
        <v>61898.63</v>
      </c>
      <c r="J170" s="77">
        <v>36.200000000000003</v>
      </c>
      <c r="K170" s="77">
        <v>0</v>
      </c>
      <c r="L170" s="77">
        <v>22.407304060000001</v>
      </c>
      <c r="M170" s="78">
        <v>6.9999999999999999E-4</v>
      </c>
      <c r="N170" s="78">
        <v>1E-4</v>
      </c>
      <c r="O170" s="78">
        <v>0</v>
      </c>
    </row>
    <row r="171" spans="2:15">
      <c r="B171" t="s">
        <v>767</v>
      </c>
      <c r="C171" t="s">
        <v>768</v>
      </c>
      <c r="D171" t="s">
        <v>100</v>
      </c>
      <c r="E171" t="s">
        <v>123</v>
      </c>
      <c r="F171" t="s">
        <v>769</v>
      </c>
      <c r="G171" t="s">
        <v>525</v>
      </c>
      <c r="H171" t="s">
        <v>102</v>
      </c>
      <c r="I171" s="77">
        <v>10526.96</v>
      </c>
      <c r="J171" s="77">
        <v>619.29999999999995</v>
      </c>
      <c r="K171" s="77">
        <v>0</v>
      </c>
      <c r="L171" s="77">
        <v>65.193463280000003</v>
      </c>
      <c r="M171" s="78">
        <v>5.0000000000000001E-4</v>
      </c>
      <c r="N171" s="78">
        <v>2.0000000000000001E-4</v>
      </c>
      <c r="O171" s="78">
        <v>1E-4</v>
      </c>
    </row>
    <row r="172" spans="2:15">
      <c r="B172" t="s">
        <v>770</v>
      </c>
      <c r="C172" t="s">
        <v>771</v>
      </c>
      <c r="D172" t="s">
        <v>100</v>
      </c>
      <c r="E172" t="s">
        <v>123</v>
      </c>
      <c r="F172" t="s">
        <v>772</v>
      </c>
      <c r="G172" t="s">
        <v>529</v>
      </c>
      <c r="H172" t="s">
        <v>102</v>
      </c>
      <c r="I172" s="77">
        <v>37187.85</v>
      </c>
      <c r="J172" s="77">
        <v>90.8</v>
      </c>
      <c r="K172" s="77">
        <v>0</v>
      </c>
      <c r="L172" s="77">
        <v>33.766567799999997</v>
      </c>
      <c r="M172" s="78">
        <v>2.0000000000000001E-4</v>
      </c>
      <c r="N172" s="78">
        <v>1E-4</v>
      </c>
      <c r="O172" s="78">
        <v>0</v>
      </c>
    </row>
    <row r="173" spans="2:15">
      <c r="B173" t="s">
        <v>773</v>
      </c>
      <c r="C173" t="s">
        <v>774</v>
      </c>
      <c r="D173" t="s">
        <v>100</v>
      </c>
      <c r="E173" t="s">
        <v>123</v>
      </c>
      <c r="F173" t="s">
        <v>775</v>
      </c>
      <c r="G173" t="s">
        <v>529</v>
      </c>
      <c r="H173" t="s">
        <v>102</v>
      </c>
      <c r="I173" s="77">
        <v>24729.38</v>
      </c>
      <c r="J173" s="77">
        <v>206</v>
      </c>
      <c r="K173" s="77">
        <v>0</v>
      </c>
      <c r="L173" s="77">
        <v>50.942522799999999</v>
      </c>
      <c r="M173" s="78">
        <v>2.0000000000000001E-4</v>
      </c>
      <c r="N173" s="78">
        <v>2.0000000000000001E-4</v>
      </c>
      <c r="O173" s="78">
        <v>1E-4</v>
      </c>
    </row>
    <row r="174" spans="2:15">
      <c r="B174" t="s">
        <v>776</v>
      </c>
      <c r="C174" t="s">
        <v>777</v>
      </c>
      <c r="D174" t="s">
        <v>100</v>
      </c>
      <c r="E174" t="s">
        <v>123</v>
      </c>
      <c r="F174" t="s">
        <v>778</v>
      </c>
      <c r="G174" t="s">
        <v>529</v>
      </c>
      <c r="H174" t="s">
        <v>102</v>
      </c>
      <c r="I174" s="77">
        <v>32894.559999999998</v>
      </c>
      <c r="J174" s="77">
        <v>761.9</v>
      </c>
      <c r="K174" s="77">
        <v>0</v>
      </c>
      <c r="L174" s="77">
        <v>250.62365263999999</v>
      </c>
      <c r="M174" s="78">
        <v>2.0000000000000001E-4</v>
      </c>
      <c r="N174" s="78">
        <v>8.0000000000000004E-4</v>
      </c>
      <c r="O174" s="78">
        <v>2.9999999999999997E-4</v>
      </c>
    </row>
    <row r="175" spans="2:15">
      <c r="B175" t="s">
        <v>779</v>
      </c>
      <c r="C175" t="s">
        <v>780</v>
      </c>
      <c r="D175" t="s">
        <v>100</v>
      </c>
      <c r="E175" t="s">
        <v>123</v>
      </c>
      <c r="F175" t="s">
        <v>781</v>
      </c>
      <c r="G175" t="s">
        <v>127</v>
      </c>
      <c r="H175" t="s">
        <v>102</v>
      </c>
      <c r="I175" s="77">
        <v>32111.16</v>
      </c>
      <c r="J175" s="77">
        <v>461.8</v>
      </c>
      <c r="K175" s="77">
        <v>0</v>
      </c>
      <c r="L175" s="77">
        <v>148.28933688000001</v>
      </c>
      <c r="M175" s="78">
        <v>5.9999999999999995E-4</v>
      </c>
      <c r="N175" s="78">
        <v>5.0000000000000001E-4</v>
      </c>
      <c r="O175" s="78">
        <v>2.0000000000000001E-4</v>
      </c>
    </row>
    <row r="176" spans="2:15">
      <c r="B176" t="s">
        <v>782</v>
      </c>
      <c r="C176" t="s">
        <v>783</v>
      </c>
      <c r="D176" t="s">
        <v>100</v>
      </c>
      <c r="E176" t="s">
        <v>123</v>
      </c>
      <c r="F176" t="s">
        <v>784</v>
      </c>
      <c r="G176" t="s">
        <v>127</v>
      </c>
      <c r="H176" t="s">
        <v>102</v>
      </c>
      <c r="I176" s="77">
        <v>14120.26</v>
      </c>
      <c r="J176" s="77">
        <v>2608</v>
      </c>
      <c r="K176" s="77">
        <v>0</v>
      </c>
      <c r="L176" s="77">
        <v>368.25638079999999</v>
      </c>
      <c r="M176" s="78">
        <v>8.0000000000000004E-4</v>
      </c>
      <c r="N176" s="78">
        <v>1.1999999999999999E-3</v>
      </c>
      <c r="O176" s="78">
        <v>4.0000000000000002E-4</v>
      </c>
    </row>
    <row r="177" spans="2:15">
      <c r="B177" t="s">
        <v>785</v>
      </c>
      <c r="C177" t="s">
        <v>786</v>
      </c>
      <c r="D177" t="s">
        <v>100</v>
      </c>
      <c r="E177" t="s">
        <v>123</v>
      </c>
      <c r="F177" t="s">
        <v>787</v>
      </c>
      <c r="G177" t="s">
        <v>127</v>
      </c>
      <c r="H177" t="s">
        <v>102</v>
      </c>
      <c r="I177" s="77">
        <v>5403.96</v>
      </c>
      <c r="J177" s="77">
        <v>1686</v>
      </c>
      <c r="K177" s="77">
        <v>0</v>
      </c>
      <c r="L177" s="77">
        <v>91.110765599999993</v>
      </c>
      <c r="M177" s="78">
        <v>8.0000000000000004E-4</v>
      </c>
      <c r="N177" s="78">
        <v>2.9999999999999997E-4</v>
      </c>
      <c r="O177" s="78">
        <v>1E-4</v>
      </c>
    </row>
    <row r="178" spans="2:15">
      <c r="B178" t="s">
        <v>788</v>
      </c>
      <c r="C178" t="s">
        <v>789</v>
      </c>
      <c r="D178" t="s">
        <v>100</v>
      </c>
      <c r="E178" t="s">
        <v>123</v>
      </c>
      <c r="F178" t="s">
        <v>790</v>
      </c>
      <c r="G178" t="s">
        <v>127</v>
      </c>
      <c r="H178" t="s">
        <v>102</v>
      </c>
      <c r="I178" s="77">
        <v>57379.65</v>
      </c>
      <c r="J178" s="77">
        <v>369.5</v>
      </c>
      <c r="K178" s="77">
        <v>0</v>
      </c>
      <c r="L178" s="77">
        <v>212.01780675000001</v>
      </c>
      <c r="M178" s="78">
        <v>6.9999999999999999E-4</v>
      </c>
      <c r="N178" s="78">
        <v>6.9999999999999999E-4</v>
      </c>
      <c r="O178" s="78">
        <v>2.0000000000000001E-4</v>
      </c>
    </row>
    <row r="179" spans="2:15">
      <c r="B179" t="s">
        <v>791</v>
      </c>
      <c r="C179" t="s">
        <v>792</v>
      </c>
      <c r="D179" t="s">
        <v>100</v>
      </c>
      <c r="E179" t="s">
        <v>123</v>
      </c>
      <c r="F179" t="s">
        <v>793</v>
      </c>
      <c r="G179" t="s">
        <v>127</v>
      </c>
      <c r="H179" t="s">
        <v>102</v>
      </c>
      <c r="I179" s="77">
        <v>8630.61</v>
      </c>
      <c r="J179" s="77">
        <v>1352</v>
      </c>
      <c r="K179" s="77">
        <v>0</v>
      </c>
      <c r="L179" s="77">
        <v>116.6858472</v>
      </c>
      <c r="M179" s="78">
        <v>6.9999999999999999E-4</v>
      </c>
      <c r="N179" s="78">
        <v>4.0000000000000002E-4</v>
      </c>
      <c r="O179" s="78">
        <v>1E-4</v>
      </c>
    </row>
    <row r="180" spans="2:15">
      <c r="B180" t="s">
        <v>794</v>
      </c>
      <c r="C180" t="s">
        <v>795</v>
      </c>
      <c r="D180" t="s">
        <v>100</v>
      </c>
      <c r="E180" t="s">
        <v>123</v>
      </c>
      <c r="F180" t="s">
        <v>796</v>
      </c>
      <c r="G180" t="s">
        <v>128</v>
      </c>
      <c r="H180" t="s">
        <v>102</v>
      </c>
      <c r="I180" s="77">
        <v>23453.71</v>
      </c>
      <c r="J180" s="77">
        <v>982</v>
      </c>
      <c r="K180" s="77">
        <v>0</v>
      </c>
      <c r="L180" s="77">
        <v>230.3154322</v>
      </c>
      <c r="M180" s="78">
        <v>2.9999999999999997E-4</v>
      </c>
      <c r="N180" s="78">
        <v>8.0000000000000004E-4</v>
      </c>
      <c r="O180" s="78">
        <v>2.9999999999999997E-4</v>
      </c>
    </row>
    <row r="181" spans="2:15">
      <c r="B181" t="s">
        <v>797</v>
      </c>
      <c r="C181" t="s">
        <v>798</v>
      </c>
      <c r="D181" t="s">
        <v>100</v>
      </c>
      <c r="E181" t="s">
        <v>123</v>
      </c>
      <c r="F181" t="s">
        <v>799</v>
      </c>
      <c r="G181" t="s">
        <v>129</v>
      </c>
      <c r="H181" t="s">
        <v>102</v>
      </c>
      <c r="I181" s="77">
        <v>4939.7299999999996</v>
      </c>
      <c r="J181" s="77">
        <v>2004</v>
      </c>
      <c r="K181" s="77">
        <v>0</v>
      </c>
      <c r="L181" s="77">
        <v>98.992189199999999</v>
      </c>
      <c r="M181" s="78">
        <v>4.0000000000000002E-4</v>
      </c>
      <c r="N181" s="78">
        <v>2.9999999999999997E-4</v>
      </c>
      <c r="O181" s="78">
        <v>1E-4</v>
      </c>
    </row>
    <row r="182" spans="2:15">
      <c r="B182" t="s">
        <v>800</v>
      </c>
      <c r="C182" t="s">
        <v>801</v>
      </c>
      <c r="D182" t="s">
        <v>100</v>
      </c>
      <c r="E182" t="s">
        <v>123</v>
      </c>
      <c r="F182" t="s">
        <v>802</v>
      </c>
      <c r="G182" t="s">
        <v>129</v>
      </c>
      <c r="H182" t="s">
        <v>102</v>
      </c>
      <c r="I182" s="77">
        <v>97052.59</v>
      </c>
      <c r="J182" s="77">
        <v>26.7</v>
      </c>
      <c r="K182" s="77">
        <v>0</v>
      </c>
      <c r="L182" s="77">
        <v>25.913041530000001</v>
      </c>
      <c r="M182" s="78">
        <v>6.9999999999999999E-4</v>
      </c>
      <c r="N182" s="78">
        <v>1E-4</v>
      </c>
      <c r="O182" s="78">
        <v>0</v>
      </c>
    </row>
    <row r="183" spans="2:15">
      <c r="B183" t="s">
        <v>803</v>
      </c>
      <c r="C183" t="s">
        <v>804</v>
      </c>
      <c r="D183" t="s">
        <v>100</v>
      </c>
      <c r="E183" t="s">
        <v>123</v>
      </c>
      <c r="F183" t="s">
        <v>805</v>
      </c>
      <c r="G183" t="s">
        <v>129</v>
      </c>
      <c r="H183" t="s">
        <v>102</v>
      </c>
      <c r="I183" s="77">
        <v>13837.32</v>
      </c>
      <c r="J183" s="77">
        <v>71.8</v>
      </c>
      <c r="K183" s="77">
        <v>0</v>
      </c>
      <c r="L183" s="77">
        <v>9.9351957599999992</v>
      </c>
      <c r="M183" s="78">
        <v>4.0000000000000002E-4</v>
      </c>
      <c r="N183" s="78">
        <v>0</v>
      </c>
      <c r="O183" s="78">
        <v>0</v>
      </c>
    </row>
    <row r="184" spans="2:15">
      <c r="B184" s="79" t="s">
        <v>806</v>
      </c>
      <c r="E184" s="16"/>
      <c r="F184" s="16"/>
      <c r="G184" s="16"/>
      <c r="I184" s="81">
        <v>0</v>
      </c>
      <c r="K184" s="81">
        <v>0</v>
      </c>
      <c r="L184" s="81">
        <v>0</v>
      </c>
      <c r="N184" s="80">
        <v>0</v>
      </c>
      <c r="O184" s="80">
        <v>0</v>
      </c>
    </row>
    <row r="185" spans="2:15">
      <c r="B185" t="s">
        <v>210</v>
      </c>
      <c r="C185" t="s">
        <v>210</v>
      </c>
      <c r="E185" s="16"/>
      <c r="F185" s="16"/>
      <c r="G185" t="s">
        <v>210</v>
      </c>
      <c r="H185" t="s">
        <v>210</v>
      </c>
      <c r="I185" s="77">
        <v>0</v>
      </c>
      <c r="J185" s="77">
        <v>0</v>
      </c>
      <c r="L185" s="77">
        <v>0</v>
      </c>
      <c r="M185" s="78">
        <v>0</v>
      </c>
      <c r="N185" s="78">
        <v>0</v>
      </c>
      <c r="O185" s="78">
        <v>0</v>
      </c>
    </row>
    <row r="186" spans="2:15">
      <c r="B186" s="79" t="s">
        <v>222</v>
      </c>
      <c r="E186" s="16"/>
      <c r="F186" s="16"/>
      <c r="G186" s="16"/>
      <c r="I186" s="81">
        <v>731914.11</v>
      </c>
      <c r="K186" s="81">
        <v>43.746009999999998</v>
      </c>
      <c r="L186" s="81">
        <v>73255.10207392821</v>
      </c>
      <c r="N186" s="80">
        <v>0.24579999999999999</v>
      </c>
      <c r="O186" s="80">
        <v>8.2299999999999998E-2</v>
      </c>
    </row>
    <row r="187" spans="2:15">
      <c r="B187" s="79" t="s">
        <v>261</v>
      </c>
      <c r="E187" s="16"/>
      <c r="F187" s="16"/>
      <c r="G187" s="16"/>
      <c r="I187" s="81">
        <v>427382.14</v>
      </c>
      <c r="K187" s="81">
        <v>9.5600000000000004E-2</v>
      </c>
      <c r="L187" s="81">
        <v>29091.270201471856</v>
      </c>
      <c r="N187" s="80">
        <v>9.7600000000000006E-2</v>
      </c>
      <c r="O187" s="80">
        <v>3.27E-2</v>
      </c>
    </row>
    <row r="188" spans="2:15">
      <c r="B188" t="s">
        <v>807</v>
      </c>
      <c r="C188" t="s">
        <v>808</v>
      </c>
      <c r="D188" t="s">
        <v>809</v>
      </c>
      <c r="E188" t="s">
        <v>266</v>
      </c>
      <c r="F188" t="s">
        <v>810</v>
      </c>
      <c r="G188" t="s">
        <v>811</v>
      </c>
      <c r="H188" t="s">
        <v>106</v>
      </c>
      <c r="I188" s="77">
        <v>192.74</v>
      </c>
      <c r="J188" s="77">
        <v>6267</v>
      </c>
      <c r="K188" s="77">
        <v>0</v>
      </c>
      <c r="L188" s="77">
        <v>44.595726333599998</v>
      </c>
      <c r="M188" s="78">
        <v>0</v>
      </c>
      <c r="N188" s="78">
        <v>1E-4</v>
      </c>
      <c r="O188" s="78">
        <v>1E-4</v>
      </c>
    </row>
    <row r="189" spans="2:15">
      <c r="B189" t="s">
        <v>812</v>
      </c>
      <c r="C189" t="s">
        <v>813</v>
      </c>
      <c r="D189" t="s">
        <v>814</v>
      </c>
      <c r="E189" t="s">
        <v>266</v>
      </c>
      <c r="F189" t="s">
        <v>815</v>
      </c>
      <c r="G189" t="s">
        <v>816</v>
      </c>
      <c r="H189" t="s">
        <v>106</v>
      </c>
      <c r="I189" s="77">
        <v>4404.12</v>
      </c>
      <c r="J189" s="77">
        <v>2905</v>
      </c>
      <c r="K189" s="77">
        <v>0</v>
      </c>
      <c r="L189" s="77">
        <v>472.35332071200003</v>
      </c>
      <c r="M189" s="78">
        <v>1E-4</v>
      </c>
      <c r="N189" s="78">
        <v>1.6000000000000001E-3</v>
      </c>
      <c r="O189" s="78">
        <v>5.0000000000000001E-4</v>
      </c>
    </row>
    <row r="190" spans="2:15">
      <c r="B190" t="s">
        <v>817</v>
      </c>
      <c r="C190" t="s">
        <v>818</v>
      </c>
      <c r="D190" t="s">
        <v>809</v>
      </c>
      <c r="E190" t="s">
        <v>266</v>
      </c>
      <c r="F190" t="s">
        <v>819</v>
      </c>
      <c r="G190" t="s">
        <v>820</v>
      </c>
      <c r="H190" t="s">
        <v>106</v>
      </c>
      <c r="I190" s="77">
        <v>1469.46</v>
      </c>
      <c r="J190" s="77">
        <v>2563</v>
      </c>
      <c r="K190" s="77">
        <v>0</v>
      </c>
      <c r="L190" s="77">
        <v>139.04906318159999</v>
      </c>
      <c r="M190" s="78">
        <v>0</v>
      </c>
      <c r="N190" s="78">
        <v>5.0000000000000001E-4</v>
      </c>
      <c r="O190" s="78">
        <v>2.0000000000000001E-4</v>
      </c>
    </row>
    <row r="191" spans="2:15">
      <c r="B191" t="s">
        <v>821</v>
      </c>
      <c r="C191" t="s">
        <v>822</v>
      </c>
      <c r="D191" t="s">
        <v>814</v>
      </c>
      <c r="E191" t="s">
        <v>266</v>
      </c>
      <c r="F191" t="s">
        <v>823</v>
      </c>
      <c r="G191" t="s">
        <v>824</v>
      </c>
      <c r="H191" t="s">
        <v>106</v>
      </c>
      <c r="I191" s="77">
        <v>5547.92</v>
      </c>
      <c r="J191" s="77">
        <v>3676</v>
      </c>
      <c r="K191" s="77">
        <v>0</v>
      </c>
      <c r="L191" s="77">
        <v>752.95216272640005</v>
      </c>
      <c r="M191" s="78">
        <v>1E-4</v>
      </c>
      <c r="N191" s="78">
        <v>2.5000000000000001E-3</v>
      </c>
      <c r="O191" s="78">
        <v>8.0000000000000004E-4</v>
      </c>
    </row>
    <row r="192" spans="2:15">
      <c r="B192" t="s">
        <v>825</v>
      </c>
      <c r="C192" t="s">
        <v>826</v>
      </c>
      <c r="D192" t="s">
        <v>814</v>
      </c>
      <c r="E192" t="s">
        <v>266</v>
      </c>
      <c r="F192" t="s">
        <v>827</v>
      </c>
      <c r="G192" t="s">
        <v>828</v>
      </c>
      <c r="H192" t="s">
        <v>106</v>
      </c>
      <c r="I192" s="77">
        <v>9053.01</v>
      </c>
      <c r="J192" s="77">
        <v>316</v>
      </c>
      <c r="K192" s="77">
        <v>0</v>
      </c>
      <c r="L192" s="77">
        <v>105.6189328272</v>
      </c>
      <c r="M192" s="78">
        <v>2.9999999999999997E-4</v>
      </c>
      <c r="N192" s="78">
        <v>4.0000000000000002E-4</v>
      </c>
      <c r="O192" s="78">
        <v>1E-4</v>
      </c>
    </row>
    <row r="193" spans="2:15">
      <c r="B193" t="s">
        <v>829</v>
      </c>
      <c r="C193" t="s">
        <v>830</v>
      </c>
      <c r="D193" t="s">
        <v>814</v>
      </c>
      <c r="E193" t="s">
        <v>266</v>
      </c>
      <c r="F193" t="s">
        <v>831</v>
      </c>
      <c r="G193" t="s">
        <v>828</v>
      </c>
      <c r="H193" t="s">
        <v>106</v>
      </c>
      <c r="I193" s="77">
        <v>5136.97</v>
      </c>
      <c r="J193" s="77">
        <v>1074</v>
      </c>
      <c r="K193" s="77">
        <v>0</v>
      </c>
      <c r="L193" s="77">
        <v>203.69154539760001</v>
      </c>
      <c r="M193" s="78">
        <v>2.0000000000000001E-4</v>
      </c>
      <c r="N193" s="78">
        <v>6.9999999999999999E-4</v>
      </c>
      <c r="O193" s="78">
        <v>2.0000000000000001E-4</v>
      </c>
    </row>
    <row r="194" spans="2:15">
      <c r="B194" t="s">
        <v>832</v>
      </c>
      <c r="C194" t="s">
        <v>833</v>
      </c>
      <c r="D194" t="s">
        <v>809</v>
      </c>
      <c r="E194" t="s">
        <v>266</v>
      </c>
      <c r="F194" t="s">
        <v>834</v>
      </c>
      <c r="G194" t="s">
        <v>835</v>
      </c>
      <c r="H194" t="s">
        <v>106</v>
      </c>
      <c r="I194" s="77">
        <v>4274.05</v>
      </c>
      <c r="J194" s="77">
        <v>4028</v>
      </c>
      <c r="K194" s="77">
        <v>0</v>
      </c>
      <c r="L194" s="77">
        <v>635.61004592799998</v>
      </c>
      <c r="M194" s="78">
        <v>0</v>
      </c>
      <c r="N194" s="78">
        <v>2.0999999999999999E-3</v>
      </c>
      <c r="O194" s="78">
        <v>6.9999999999999999E-4</v>
      </c>
    </row>
    <row r="195" spans="2:15">
      <c r="B195" t="s">
        <v>836</v>
      </c>
      <c r="C195" t="s">
        <v>837</v>
      </c>
      <c r="D195" t="s">
        <v>814</v>
      </c>
      <c r="E195" t="s">
        <v>266</v>
      </c>
      <c r="F195" t="s">
        <v>267</v>
      </c>
      <c r="G195" t="s">
        <v>268</v>
      </c>
      <c r="H195" t="s">
        <v>106</v>
      </c>
      <c r="I195" s="77">
        <v>2003.57</v>
      </c>
      <c r="J195" s="77">
        <v>25396</v>
      </c>
      <c r="K195" s="77">
        <v>0</v>
      </c>
      <c r="L195" s="77">
        <v>1878.5879445424</v>
      </c>
      <c r="M195" s="78">
        <v>0</v>
      </c>
      <c r="N195" s="78">
        <v>6.3E-3</v>
      </c>
      <c r="O195" s="78">
        <v>2.0999999999999999E-3</v>
      </c>
    </row>
    <row r="196" spans="2:15">
      <c r="B196" t="s">
        <v>838</v>
      </c>
      <c r="C196" t="s">
        <v>839</v>
      </c>
      <c r="D196" t="s">
        <v>814</v>
      </c>
      <c r="E196" t="s">
        <v>266</v>
      </c>
      <c r="F196" t="s">
        <v>840</v>
      </c>
      <c r="G196" t="s">
        <v>841</v>
      </c>
      <c r="H196" t="s">
        <v>106</v>
      </c>
      <c r="I196" s="77">
        <v>1839.09</v>
      </c>
      <c r="J196" s="77">
        <v>2882</v>
      </c>
      <c r="K196" s="77">
        <v>0</v>
      </c>
      <c r="L196" s="77">
        <v>195.68550246960001</v>
      </c>
      <c r="M196" s="78">
        <v>0</v>
      </c>
      <c r="N196" s="78">
        <v>6.9999999999999999E-4</v>
      </c>
      <c r="O196" s="78">
        <v>2.0000000000000001E-4</v>
      </c>
    </row>
    <row r="197" spans="2:15">
      <c r="B197" t="s">
        <v>842</v>
      </c>
      <c r="C197" t="s">
        <v>843</v>
      </c>
      <c r="D197" t="s">
        <v>814</v>
      </c>
      <c r="E197" t="s">
        <v>266</v>
      </c>
      <c r="F197" t="s">
        <v>844</v>
      </c>
      <c r="G197" t="s">
        <v>841</v>
      </c>
      <c r="H197" t="s">
        <v>106</v>
      </c>
      <c r="I197" s="77">
        <v>900.76</v>
      </c>
      <c r="J197" s="77">
        <v>16911</v>
      </c>
      <c r="K197" s="77">
        <v>0</v>
      </c>
      <c r="L197" s="77">
        <v>562.3932171312</v>
      </c>
      <c r="M197" s="78">
        <v>0</v>
      </c>
      <c r="N197" s="78">
        <v>1.9E-3</v>
      </c>
      <c r="O197" s="78">
        <v>5.9999999999999995E-4</v>
      </c>
    </row>
    <row r="198" spans="2:15">
      <c r="B198" t="s">
        <v>845</v>
      </c>
      <c r="C198" t="s">
        <v>846</v>
      </c>
      <c r="D198" t="s">
        <v>809</v>
      </c>
      <c r="E198" t="s">
        <v>266</v>
      </c>
      <c r="F198" t="s">
        <v>847</v>
      </c>
      <c r="G198" t="s">
        <v>841</v>
      </c>
      <c r="H198" t="s">
        <v>106</v>
      </c>
      <c r="I198" s="77">
        <v>5433.04</v>
      </c>
      <c r="J198" s="77">
        <v>485</v>
      </c>
      <c r="K198" s="77">
        <v>0</v>
      </c>
      <c r="L198" s="77">
        <v>97.285100847999999</v>
      </c>
      <c r="M198" s="78">
        <v>1E-4</v>
      </c>
      <c r="N198" s="78">
        <v>2.9999999999999997E-4</v>
      </c>
      <c r="O198" s="78">
        <v>1E-4</v>
      </c>
    </row>
    <row r="199" spans="2:15">
      <c r="B199" t="s">
        <v>848</v>
      </c>
      <c r="C199" t="s">
        <v>849</v>
      </c>
      <c r="D199" t="s">
        <v>809</v>
      </c>
      <c r="E199" t="s">
        <v>266</v>
      </c>
      <c r="F199" t="s">
        <v>850</v>
      </c>
      <c r="G199" t="s">
        <v>841</v>
      </c>
      <c r="H199" t="s">
        <v>106</v>
      </c>
      <c r="I199" s="77">
        <v>11674.19</v>
      </c>
      <c r="J199" s="77">
        <v>650</v>
      </c>
      <c r="K199" s="77">
        <v>0</v>
      </c>
      <c r="L199" s="77">
        <v>280.15721162</v>
      </c>
      <c r="M199" s="78">
        <v>1E-4</v>
      </c>
      <c r="N199" s="78">
        <v>8.9999999999999998E-4</v>
      </c>
      <c r="O199" s="78">
        <v>2.9999999999999997E-4</v>
      </c>
    </row>
    <row r="200" spans="2:15">
      <c r="B200" t="s">
        <v>851</v>
      </c>
      <c r="C200" t="s">
        <v>852</v>
      </c>
      <c r="D200" t="s">
        <v>814</v>
      </c>
      <c r="E200" t="s">
        <v>266</v>
      </c>
      <c r="F200" t="s">
        <v>853</v>
      </c>
      <c r="G200" t="s">
        <v>841</v>
      </c>
      <c r="H200" t="s">
        <v>120</v>
      </c>
      <c r="I200" s="77">
        <v>97839.67</v>
      </c>
      <c r="J200" s="77">
        <v>8.8000000000000007</v>
      </c>
      <c r="K200" s="77">
        <v>0</v>
      </c>
      <c r="L200" s="77">
        <v>21.082179004655998</v>
      </c>
      <c r="M200" s="78">
        <v>2.0000000000000001E-4</v>
      </c>
      <c r="N200" s="78">
        <v>1E-4</v>
      </c>
      <c r="O200" s="78">
        <v>0</v>
      </c>
    </row>
    <row r="201" spans="2:15">
      <c r="B201" t="s">
        <v>854</v>
      </c>
      <c r="C201" t="s">
        <v>855</v>
      </c>
      <c r="D201" t="s">
        <v>814</v>
      </c>
      <c r="E201" t="s">
        <v>266</v>
      </c>
      <c r="F201" t="s">
        <v>856</v>
      </c>
      <c r="G201" t="s">
        <v>841</v>
      </c>
      <c r="H201" t="s">
        <v>106</v>
      </c>
      <c r="I201" s="77">
        <v>2148.31</v>
      </c>
      <c r="J201" s="77">
        <v>7711</v>
      </c>
      <c r="K201" s="77">
        <v>0</v>
      </c>
      <c r="L201" s="77">
        <v>611.60263169719997</v>
      </c>
      <c r="M201" s="78">
        <v>0</v>
      </c>
      <c r="N201" s="78">
        <v>2.0999999999999999E-3</v>
      </c>
      <c r="O201" s="78">
        <v>6.9999999999999999E-4</v>
      </c>
    </row>
    <row r="202" spans="2:15">
      <c r="B202" t="s">
        <v>857</v>
      </c>
      <c r="C202" t="s">
        <v>858</v>
      </c>
      <c r="D202" t="s">
        <v>814</v>
      </c>
      <c r="E202" t="s">
        <v>266</v>
      </c>
      <c r="F202" t="s">
        <v>859</v>
      </c>
      <c r="G202" t="s">
        <v>841</v>
      </c>
      <c r="H202" t="s">
        <v>106</v>
      </c>
      <c r="I202" s="77">
        <v>765.06</v>
      </c>
      <c r="J202" s="77">
        <v>15379</v>
      </c>
      <c r="K202" s="77">
        <v>0</v>
      </c>
      <c r="L202" s="77">
        <v>434.39546776079999</v>
      </c>
      <c r="M202" s="78">
        <v>0</v>
      </c>
      <c r="N202" s="78">
        <v>1.5E-3</v>
      </c>
      <c r="O202" s="78">
        <v>5.0000000000000001E-4</v>
      </c>
    </row>
    <row r="203" spans="2:15">
      <c r="B203" t="s">
        <v>860</v>
      </c>
      <c r="C203" t="s">
        <v>861</v>
      </c>
      <c r="D203" t="s">
        <v>814</v>
      </c>
      <c r="E203" t="s">
        <v>266</v>
      </c>
      <c r="F203" t="s">
        <v>862</v>
      </c>
      <c r="G203" t="s">
        <v>841</v>
      </c>
      <c r="H203" t="s">
        <v>106</v>
      </c>
      <c r="I203" s="77">
        <v>1214.01</v>
      </c>
      <c r="J203" s="77">
        <v>12794</v>
      </c>
      <c r="K203" s="77">
        <v>0</v>
      </c>
      <c r="L203" s="77">
        <v>573.44306226480001</v>
      </c>
      <c r="M203" s="78">
        <v>0</v>
      </c>
      <c r="N203" s="78">
        <v>1.9E-3</v>
      </c>
      <c r="O203" s="78">
        <v>5.9999999999999995E-4</v>
      </c>
    </row>
    <row r="204" spans="2:15">
      <c r="B204" t="s">
        <v>863</v>
      </c>
      <c r="C204" t="s">
        <v>864</v>
      </c>
      <c r="D204" t="s">
        <v>814</v>
      </c>
      <c r="E204" t="s">
        <v>266</v>
      </c>
      <c r="F204" t="s">
        <v>865</v>
      </c>
      <c r="G204" t="s">
        <v>866</v>
      </c>
      <c r="H204" t="s">
        <v>106</v>
      </c>
      <c r="I204" s="77">
        <v>10298.91</v>
      </c>
      <c r="J204" s="77">
        <v>274</v>
      </c>
      <c r="K204" s="77">
        <v>0</v>
      </c>
      <c r="L204" s="77">
        <v>104.18459747279999</v>
      </c>
      <c r="M204" s="78">
        <v>2.0000000000000001E-4</v>
      </c>
      <c r="N204" s="78">
        <v>2.9999999999999997E-4</v>
      </c>
      <c r="O204" s="78">
        <v>1E-4</v>
      </c>
    </row>
    <row r="205" spans="2:15">
      <c r="B205" t="s">
        <v>867</v>
      </c>
      <c r="C205" t="s">
        <v>868</v>
      </c>
      <c r="D205" t="s">
        <v>809</v>
      </c>
      <c r="E205" t="s">
        <v>266</v>
      </c>
      <c r="F205" t="s">
        <v>869</v>
      </c>
      <c r="G205" t="s">
        <v>866</v>
      </c>
      <c r="H205" t="s">
        <v>106</v>
      </c>
      <c r="I205" s="77">
        <v>17765.62</v>
      </c>
      <c r="J205" s="77">
        <v>283</v>
      </c>
      <c r="K205" s="77">
        <v>0</v>
      </c>
      <c r="L205" s="77">
        <v>185.62159338320001</v>
      </c>
      <c r="M205" s="78">
        <v>1E-4</v>
      </c>
      <c r="N205" s="78">
        <v>5.9999999999999995E-4</v>
      </c>
      <c r="O205" s="78">
        <v>2.0000000000000001E-4</v>
      </c>
    </row>
    <row r="206" spans="2:15">
      <c r="B206" t="s">
        <v>870</v>
      </c>
      <c r="C206" t="s">
        <v>871</v>
      </c>
      <c r="D206" t="s">
        <v>814</v>
      </c>
      <c r="E206" t="s">
        <v>266</v>
      </c>
      <c r="F206" t="s">
        <v>872</v>
      </c>
      <c r="G206" t="s">
        <v>866</v>
      </c>
      <c r="H206" t="s">
        <v>106</v>
      </c>
      <c r="I206" s="77">
        <v>5470.05</v>
      </c>
      <c r="J206" s="77">
        <v>1795</v>
      </c>
      <c r="K206" s="77">
        <v>0</v>
      </c>
      <c r="L206" s="77">
        <v>362.50787157000002</v>
      </c>
      <c r="M206" s="78">
        <v>1E-4</v>
      </c>
      <c r="N206" s="78">
        <v>1.1999999999999999E-3</v>
      </c>
      <c r="O206" s="78">
        <v>4.0000000000000002E-4</v>
      </c>
    </row>
    <row r="207" spans="2:15">
      <c r="B207" t="s">
        <v>873</v>
      </c>
      <c r="C207" t="s">
        <v>874</v>
      </c>
      <c r="D207" t="s">
        <v>809</v>
      </c>
      <c r="E207" t="s">
        <v>266</v>
      </c>
      <c r="F207" t="s">
        <v>875</v>
      </c>
      <c r="G207" t="s">
        <v>876</v>
      </c>
      <c r="H207" t="s">
        <v>106</v>
      </c>
      <c r="I207" s="77">
        <v>588.51</v>
      </c>
      <c r="J207" s="77">
        <v>1256</v>
      </c>
      <c r="K207" s="77">
        <v>0</v>
      </c>
      <c r="L207" s="77">
        <v>27.2901032352</v>
      </c>
      <c r="M207" s="78">
        <v>0</v>
      </c>
      <c r="N207" s="78">
        <v>1E-4</v>
      </c>
      <c r="O207" s="78">
        <v>0</v>
      </c>
    </row>
    <row r="208" spans="2:15">
      <c r="B208" t="s">
        <v>877</v>
      </c>
      <c r="C208" t="s">
        <v>878</v>
      </c>
      <c r="D208" t="s">
        <v>814</v>
      </c>
      <c r="E208" t="s">
        <v>266</v>
      </c>
      <c r="F208" t="s">
        <v>879</v>
      </c>
      <c r="G208" t="s">
        <v>123</v>
      </c>
      <c r="H208" t="s">
        <v>106</v>
      </c>
      <c r="I208" s="77">
        <v>8827.64</v>
      </c>
      <c r="J208" s="77">
        <v>485</v>
      </c>
      <c r="K208" s="77">
        <v>0</v>
      </c>
      <c r="L208" s="77">
        <v>158.06948736800001</v>
      </c>
      <c r="M208" s="78">
        <v>0</v>
      </c>
      <c r="N208" s="78">
        <v>5.0000000000000001E-4</v>
      </c>
      <c r="O208" s="78">
        <v>2.0000000000000001E-4</v>
      </c>
    </row>
    <row r="209" spans="2:15">
      <c r="B209" t="s">
        <v>880</v>
      </c>
      <c r="C209" t="s">
        <v>881</v>
      </c>
      <c r="D209" t="s">
        <v>809</v>
      </c>
      <c r="E209" t="s">
        <v>266</v>
      </c>
      <c r="F209" t="s">
        <v>279</v>
      </c>
      <c r="G209" t="s">
        <v>272</v>
      </c>
      <c r="H209" t="s">
        <v>106</v>
      </c>
      <c r="I209" s="77">
        <v>8265.07</v>
      </c>
      <c r="J209" s="77">
        <v>7977</v>
      </c>
      <c r="K209" s="77">
        <v>0</v>
      </c>
      <c r="L209" s="77">
        <v>2434.1527083587998</v>
      </c>
      <c r="M209" s="78">
        <v>1E-4</v>
      </c>
      <c r="N209" s="78">
        <v>8.2000000000000007E-3</v>
      </c>
      <c r="O209" s="78">
        <v>2.7000000000000001E-3</v>
      </c>
    </row>
    <row r="210" spans="2:15">
      <c r="B210" t="s">
        <v>882</v>
      </c>
      <c r="C210" t="s">
        <v>883</v>
      </c>
      <c r="D210" t="s">
        <v>814</v>
      </c>
      <c r="E210" t="s">
        <v>266</v>
      </c>
      <c r="F210" t="s">
        <v>296</v>
      </c>
      <c r="G210" t="s">
        <v>297</v>
      </c>
      <c r="H210" t="s">
        <v>106</v>
      </c>
      <c r="I210" s="77">
        <v>51.49</v>
      </c>
      <c r="J210" s="77">
        <v>20996</v>
      </c>
      <c r="K210" s="77">
        <v>9.5600000000000004E-2</v>
      </c>
      <c r="L210" s="77">
        <v>40.0092227568</v>
      </c>
      <c r="M210" s="78">
        <v>0</v>
      </c>
      <c r="N210" s="78">
        <v>1E-4</v>
      </c>
      <c r="O210" s="78">
        <v>0</v>
      </c>
    </row>
    <row r="211" spans="2:15">
      <c r="B211" t="s">
        <v>884</v>
      </c>
      <c r="C211" t="s">
        <v>885</v>
      </c>
      <c r="D211" t="s">
        <v>814</v>
      </c>
      <c r="E211" t="s">
        <v>266</v>
      </c>
      <c r="F211" t="s">
        <v>343</v>
      </c>
      <c r="G211" t="s">
        <v>344</v>
      </c>
      <c r="H211" t="s">
        <v>106</v>
      </c>
      <c r="I211" s="77">
        <v>5743.89</v>
      </c>
      <c r="J211" s="77">
        <v>3705</v>
      </c>
      <c r="K211" s="77">
        <v>0</v>
      </c>
      <c r="L211" s="77">
        <v>785.69867165400001</v>
      </c>
      <c r="M211" s="78">
        <v>1E-4</v>
      </c>
      <c r="N211" s="78">
        <v>2.5999999999999999E-3</v>
      </c>
      <c r="O211" s="78">
        <v>8.9999999999999998E-4</v>
      </c>
    </row>
    <row r="212" spans="2:15">
      <c r="B212" t="s">
        <v>886</v>
      </c>
      <c r="C212" t="s">
        <v>887</v>
      </c>
      <c r="D212" t="s">
        <v>814</v>
      </c>
      <c r="E212" t="s">
        <v>266</v>
      </c>
      <c r="F212" t="s">
        <v>347</v>
      </c>
      <c r="G212" t="s">
        <v>344</v>
      </c>
      <c r="H212" t="s">
        <v>106</v>
      </c>
      <c r="I212" s="77">
        <v>7736.58</v>
      </c>
      <c r="J212" s="77">
        <v>11437</v>
      </c>
      <c r="K212" s="77">
        <v>0</v>
      </c>
      <c r="L212" s="77">
        <v>3266.8021607832002</v>
      </c>
      <c r="M212" s="78">
        <v>2.9999999999999997E-4</v>
      </c>
      <c r="N212" s="78">
        <v>1.0999999999999999E-2</v>
      </c>
      <c r="O212" s="78">
        <v>3.7000000000000002E-3</v>
      </c>
    </row>
    <row r="213" spans="2:15">
      <c r="B213" t="s">
        <v>888</v>
      </c>
      <c r="C213" t="s">
        <v>889</v>
      </c>
      <c r="D213" t="s">
        <v>814</v>
      </c>
      <c r="E213" t="s">
        <v>266</v>
      </c>
      <c r="F213" t="s">
        <v>467</v>
      </c>
      <c r="G213" t="s">
        <v>344</v>
      </c>
      <c r="H213" t="s">
        <v>106</v>
      </c>
      <c r="I213" s="77">
        <v>11269.75</v>
      </c>
      <c r="J213" s="77">
        <v>3554</v>
      </c>
      <c r="K213" s="77">
        <v>0</v>
      </c>
      <c r="L213" s="77">
        <v>1478.74537018</v>
      </c>
      <c r="M213" s="78">
        <v>2.9999999999999997E-4</v>
      </c>
      <c r="N213" s="78">
        <v>5.0000000000000001E-3</v>
      </c>
      <c r="O213" s="78">
        <v>1.6999999999999999E-3</v>
      </c>
    </row>
    <row r="214" spans="2:15">
      <c r="B214" t="s">
        <v>890</v>
      </c>
      <c r="C214" t="s">
        <v>891</v>
      </c>
      <c r="D214" t="s">
        <v>809</v>
      </c>
      <c r="E214" t="s">
        <v>266</v>
      </c>
      <c r="F214" t="s">
        <v>380</v>
      </c>
      <c r="G214" t="s">
        <v>381</v>
      </c>
      <c r="H214" t="s">
        <v>106</v>
      </c>
      <c r="I214" s="77">
        <v>173851.53</v>
      </c>
      <c r="J214" s="77">
        <v>757</v>
      </c>
      <c r="K214" s="77">
        <v>0</v>
      </c>
      <c r="L214" s="77">
        <v>4858.8790551131997</v>
      </c>
      <c r="M214" s="78">
        <v>2.0000000000000001E-4</v>
      </c>
      <c r="N214" s="78">
        <v>1.6299999999999999E-2</v>
      </c>
      <c r="O214" s="78">
        <v>5.4999999999999997E-3</v>
      </c>
    </row>
    <row r="215" spans="2:15">
      <c r="B215" t="s">
        <v>892</v>
      </c>
      <c r="C215" t="s">
        <v>893</v>
      </c>
      <c r="D215" t="s">
        <v>814</v>
      </c>
      <c r="E215" t="s">
        <v>266</v>
      </c>
      <c r="F215" t="s">
        <v>384</v>
      </c>
      <c r="G215" t="s">
        <v>129</v>
      </c>
      <c r="H215" t="s">
        <v>106</v>
      </c>
      <c r="I215" s="77">
        <v>8862.73</v>
      </c>
      <c r="J215" s="77">
        <v>20490</v>
      </c>
      <c r="K215" s="77">
        <v>0</v>
      </c>
      <c r="L215" s="77">
        <v>6704.5737078840002</v>
      </c>
      <c r="M215" s="78">
        <v>1E-4</v>
      </c>
      <c r="N215" s="78">
        <v>2.2499999999999999E-2</v>
      </c>
      <c r="O215" s="78">
        <v>7.4999999999999997E-3</v>
      </c>
    </row>
    <row r="216" spans="2:15">
      <c r="B216" t="s">
        <v>894</v>
      </c>
      <c r="C216" t="s">
        <v>895</v>
      </c>
      <c r="D216" t="s">
        <v>814</v>
      </c>
      <c r="E216" t="s">
        <v>266</v>
      </c>
      <c r="F216" t="s">
        <v>896</v>
      </c>
      <c r="G216" t="s">
        <v>129</v>
      </c>
      <c r="H216" t="s">
        <v>106</v>
      </c>
      <c r="I216" s="77">
        <v>342.99</v>
      </c>
      <c r="J216" s="77">
        <v>2664</v>
      </c>
      <c r="K216" s="77">
        <v>0</v>
      </c>
      <c r="L216" s="77">
        <v>33.734740291199998</v>
      </c>
      <c r="M216" s="78">
        <v>0</v>
      </c>
      <c r="N216" s="78">
        <v>1E-4</v>
      </c>
      <c r="O216" s="78">
        <v>0</v>
      </c>
    </row>
    <row r="217" spans="2:15">
      <c r="B217" t="s">
        <v>897</v>
      </c>
      <c r="C217" t="s">
        <v>898</v>
      </c>
      <c r="D217" t="s">
        <v>814</v>
      </c>
      <c r="E217" t="s">
        <v>266</v>
      </c>
      <c r="F217" t="s">
        <v>572</v>
      </c>
      <c r="G217" t="s">
        <v>129</v>
      </c>
      <c r="H217" t="s">
        <v>106</v>
      </c>
      <c r="I217" s="77">
        <v>14411.41</v>
      </c>
      <c r="J217" s="77">
        <v>3087</v>
      </c>
      <c r="K217" s="77">
        <v>0</v>
      </c>
      <c r="L217" s="77">
        <v>1642.4977969764</v>
      </c>
      <c r="M217" s="78">
        <v>2.9999999999999997E-4</v>
      </c>
      <c r="N217" s="78">
        <v>5.4999999999999997E-3</v>
      </c>
      <c r="O217" s="78">
        <v>1.8E-3</v>
      </c>
    </row>
    <row r="218" spans="2:15">
      <c r="B218" s="79" t="s">
        <v>262</v>
      </c>
      <c r="E218" s="16"/>
      <c r="F218" s="16"/>
      <c r="G218" s="16"/>
      <c r="I218" s="81">
        <v>304531.96999999997</v>
      </c>
      <c r="K218" s="81">
        <v>43.650410000000001</v>
      </c>
      <c r="L218" s="81">
        <v>44163.831872456351</v>
      </c>
      <c r="N218" s="80">
        <v>0.1482</v>
      </c>
      <c r="O218" s="80">
        <v>4.9599999999999998E-2</v>
      </c>
    </row>
    <row r="219" spans="2:15">
      <c r="B219" t="s">
        <v>899</v>
      </c>
      <c r="C219" t="s">
        <v>900</v>
      </c>
      <c r="D219" t="s">
        <v>814</v>
      </c>
      <c r="E219" t="s">
        <v>266</v>
      </c>
      <c r="F219" t="s">
        <v>901</v>
      </c>
      <c r="G219" t="s">
        <v>811</v>
      </c>
      <c r="H219" t="s">
        <v>106</v>
      </c>
      <c r="I219" s="77">
        <v>672.73</v>
      </c>
      <c r="J219" s="77">
        <v>25750</v>
      </c>
      <c r="K219" s="77">
        <v>0</v>
      </c>
      <c r="L219" s="77">
        <v>639.55768369999998</v>
      </c>
      <c r="M219" s="78">
        <v>0</v>
      </c>
      <c r="N219" s="78">
        <v>2.0999999999999999E-3</v>
      </c>
      <c r="O219" s="78">
        <v>6.9999999999999999E-4</v>
      </c>
    </row>
    <row r="220" spans="2:15">
      <c r="B220" t="s">
        <v>902</v>
      </c>
      <c r="C220" t="s">
        <v>903</v>
      </c>
      <c r="D220" t="s">
        <v>809</v>
      </c>
      <c r="E220" t="s">
        <v>266</v>
      </c>
      <c r="F220" t="s">
        <v>904</v>
      </c>
      <c r="G220" t="s">
        <v>905</v>
      </c>
      <c r="H220" t="s">
        <v>106</v>
      </c>
      <c r="I220" s="77">
        <v>7568.24</v>
      </c>
      <c r="J220" s="77">
        <v>2866</v>
      </c>
      <c r="K220" s="77">
        <v>0</v>
      </c>
      <c r="L220" s="77">
        <v>800.81606001279999</v>
      </c>
      <c r="M220" s="78">
        <v>0</v>
      </c>
      <c r="N220" s="78">
        <v>2.7000000000000001E-3</v>
      </c>
      <c r="O220" s="78">
        <v>8.9999999999999998E-4</v>
      </c>
    </row>
    <row r="221" spans="2:15">
      <c r="B221" t="s">
        <v>906</v>
      </c>
      <c r="C221" t="s">
        <v>907</v>
      </c>
      <c r="D221" t="s">
        <v>809</v>
      </c>
      <c r="E221" t="s">
        <v>266</v>
      </c>
      <c r="F221" t="s">
        <v>908</v>
      </c>
      <c r="G221" t="s">
        <v>905</v>
      </c>
      <c r="H221" t="s">
        <v>106</v>
      </c>
      <c r="I221" s="77">
        <v>1555.69</v>
      </c>
      <c r="J221" s="77">
        <v>14343</v>
      </c>
      <c r="K221" s="77">
        <v>0</v>
      </c>
      <c r="L221" s="77">
        <v>823.80562085639997</v>
      </c>
      <c r="M221" s="78">
        <v>0</v>
      </c>
      <c r="N221" s="78">
        <v>2.8E-3</v>
      </c>
      <c r="O221" s="78">
        <v>8.9999999999999998E-4</v>
      </c>
    </row>
    <row r="222" spans="2:15">
      <c r="B222" t="s">
        <v>909</v>
      </c>
      <c r="C222" t="s">
        <v>910</v>
      </c>
      <c r="D222" t="s">
        <v>809</v>
      </c>
      <c r="E222" t="s">
        <v>266</v>
      </c>
      <c r="F222" t="s">
        <v>911</v>
      </c>
      <c r="G222" t="s">
        <v>816</v>
      </c>
      <c r="H222" t="s">
        <v>106</v>
      </c>
      <c r="I222" s="77">
        <v>1454.78</v>
      </c>
      <c r="J222" s="77">
        <v>12925</v>
      </c>
      <c r="K222" s="77">
        <v>0</v>
      </c>
      <c r="L222" s="77">
        <v>694.20792298000003</v>
      </c>
      <c r="M222" s="78">
        <v>0</v>
      </c>
      <c r="N222" s="78">
        <v>2.3E-3</v>
      </c>
      <c r="O222" s="78">
        <v>8.0000000000000004E-4</v>
      </c>
    </row>
    <row r="223" spans="2:15">
      <c r="B223" t="s">
        <v>912</v>
      </c>
      <c r="C223" t="s">
        <v>913</v>
      </c>
      <c r="D223" t="s">
        <v>123</v>
      </c>
      <c r="E223" t="s">
        <v>266</v>
      </c>
      <c r="F223" t="s">
        <v>914</v>
      </c>
      <c r="G223" t="s">
        <v>816</v>
      </c>
      <c r="H223" t="s">
        <v>110</v>
      </c>
      <c r="I223" s="77">
        <v>1609.75</v>
      </c>
      <c r="J223" s="77">
        <v>13066</v>
      </c>
      <c r="K223" s="77">
        <v>0</v>
      </c>
      <c r="L223" s="77">
        <v>848.34475982900005</v>
      </c>
      <c r="M223" s="78">
        <v>0</v>
      </c>
      <c r="N223" s="78">
        <v>2.8E-3</v>
      </c>
      <c r="O223" s="78">
        <v>1E-3</v>
      </c>
    </row>
    <row r="224" spans="2:15">
      <c r="B224" t="s">
        <v>915</v>
      </c>
      <c r="C224" t="s">
        <v>916</v>
      </c>
      <c r="D224" t="s">
        <v>809</v>
      </c>
      <c r="E224" t="s">
        <v>266</v>
      </c>
      <c r="F224" t="s">
        <v>917</v>
      </c>
      <c r="G224" t="s">
        <v>816</v>
      </c>
      <c r="H224" t="s">
        <v>106</v>
      </c>
      <c r="I224" s="77">
        <v>2497.52</v>
      </c>
      <c r="J224" s="77">
        <v>21183</v>
      </c>
      <c r="K224" s="77">
        <v>0</v>
      </c>
      <c r="L224" s="77">
        <v>1953.2513506272001</v>
      </c>
      <c r="M224" s="78">
        <v>0</v>
      </c>
      <c r="N224" s="78">
        <v>6.6E-3</v>
      </c>
      <c r="O224" s="78">
        <v>2.2000000000000001E-3</v>
      </c>
    </row>
    <row r="225" spans="2:15">
      <c r="B225" t="s">
        <v>918</v>
      </c>
      <c r="C225" t="s">
        <v>919</v>
      </c>
      <c r="D225" t="s">
        <v>123</v>
      </c>
      <c r="E225" t="s">
        <v>266</v>
      </c>
      <c r="F225" t="s">
        <v>920</v>
      </c>
      <c r="G225" t="s">
        <v>816</v>
      </c>
      <c r="H225" t="s">
        <v>110</v>
      </c>
      <c r="I225" s="77">
        <v>2564.79</v>
      </c>
      <c r="J225" s="77">
        <v>9570</v>
      </c>
      <c r="K225" s="77">
        <v>0</v>
      </c>
      <c r="L225" s="77">
        <v>989.99965546019996</v>
      </c>
      <c r="M225" s="78">
        <v>0</v>
      </c>
      <c r="N225" s="78">
        <v>3.3E-3</v>
      </c>
      <c r="O225" s="78">
        <v>1.1000000000000001E-3</v>
      </c>
    </row>
    <row r="226" spans="2:15">
      <c r="B226" t="s">
        <v>921</v>
      </c>
      <c r="C226" t="s">
        <v>922</v>
      </c>
      <c r="D226" t="s">
        <v>809</v>
      </c>
      <c r="E226" t="s">
        <v>266</v>
      </c>
      <c r="F226" t="s">
        <v>923</v>
      </c>
      <c r="G226" t="s">
        <v>816</v>
      </c>
      <c r="H226" t="s">
        <v>106</v>
      </c>
      <c r="I226" s="77">
        <v>2354.56</v>
      </c>
      <c r="J226" s="77">
        <v>8922</v>
      </c>
      <c r="K226" s="77">
        <v>0</v>
      </c>
      <c r="L226" s="77">
        <v>775.59262909439997</v>
      </c>
      <c r="M226" s="78">
        <v>0</v>
      </c>
      <c r="N226" s="78">
        <v>2.5999999999999999E-3</v>
      </c>
      <c r="O226" s="78">
        <v>8.9999999999999998E-4</v>
      </c>
    </row>
    <row r="227" spans="2:15">
      <c r="B227" t="s">
        <v>924</v>
      </c>
      <c r="C227" t="s">
        <v>925</v>
      </c>
      <c r="D227" t="s">
        <v>814</v>
      </c>
      <c r="E227" t="s">
        <v>266</v>
      </c>
      <c r="F227" t="s">
        <v>926</v>
      </c>
      <c r="G227" t="s">
        <v>816</v>
      </c>
      <c r="H227" t="s">
        <v>106</v>
      </c>
      <c r="I227" s="77">
        <v>3783.06</v>
      </c>
      <c r="J227" s="77">
        <v>1725</v>
      </c>
      <c r="K227" s="77">
        <v>0</v>
      </c>
      <c r="L227" s="77">
        <v>240.93174221999999</v>
      </c>
      <c r="M227" s="78">
        <v>0</v>
      </c>
      <c r="N227" s="78">
        <v>8.0000000000000004E-4</v>
      </c>
      <c r="O227" s="78">
        <v>2.9999999999999997E-4</v>
      </c>
    </row>
    <row r="228" spans="2:15">
      <c r="B228" t="s">
        <v>927</v>
      </c>
      <c r="C228" t="s">
        <v>928</v>
      </c>
      <c r="D228" t="s">
        <v>809</v>
      </c>
      <c r="E228" t="s">
        <v>266</v>
      </c>
      <c r="F228" t="s">
        <v>929</v>
      </c>
      <c r="G228" t="s">
        <v>816</v>
      </c>
      <c r="H228" t="s">
        <v>106</v>
      </c>
      <c r="I228" s="77">
        <v>3027.3</v>
      </c>
      <c r="J228" s="77">
        <v>9780</v>
      </c>
      <c r="K228" s="77">
        <v>0</v>
      </c>
      <c r="L228" s="77">
        <v>1093.09021848</v>
      </c>
      <c r="M228" s="78">
        <v>0</v>
      </c>
      <c r="N228" s="78">
        <v>3.7000000000000002E-3</v>
      </c>
      <c r="O228" s="78">
        <v>1.1999999999999999E-3</v>
      </c>
    </row>
    <row r="229" spans="2:15">
      <c r="B229" t="s">
        <v>930</v>
      </c>
      <c r="C229" t="s">
        <v>931</v>
      </c>
      <c r="D229" t="s">
        <v>123</v>
      </c>
      <c r="E229" t="s">
        <v>266</v>
      </c>
      <c r="F229" t="s">
        <v>932</v>
      </c>
      <c r="G229" t="s">
        <v>816</v>
      </c>
      <c r="H229" t="s">
        <v>110</v>
      </c>
      <c r="I229" s="77">
        <v>5634.14</v>
      </c>
      <c r="J229" s="77">
        <v>10562</v>
      </c>
      <c r="K229" s="77">
        <v>0</v>
      </c>
      <c r="L229" s="77">
        <v>2400.1870679511198</v>
      </c>
      <c r="M229" s="78">
        <v>0</v>
      </c>
      <c r="N229" s="78">
        <v>8.0999999999999996E-3</v>
      </c>
      <c r="O229" s="78">
        <v>2.7000000000000001E-3</v>
      </c>
    </row>
    <row r="230" spans="2:15">
      <c r="B230" t="s">
        <v>933</v>
      </c>
      <c r="C230" t="s">
        <v>934</v>
      </c>
      <c r="D230" t="s">
        <v>814</v>
      </c>
      <c r="E230" t="s">
        <v>266</v>
      </c>
      <c r="F230" t="s">
        <v>935</v>
      </c>
      <c r="G230" t="s">
        <v>936</v>
      </c>
      <c r="H230" t="s">
        <v>106</v>
      </c>
      <c r="I230" s="77">
        <v>0.59</v>
      </c>
      <c r="J230" s="77">
        <v>51226000</v>
      </c>
      <c r="K230" s="77">
        <v>0</v>
      </c>
      <c r="L230" s="77">
        <v>1115.8457128</v>
      </c>
      <c r="M230" s="78">
        <v>0</v>
      </c>
      <c r="N230" s="78">
        <v>3.7000000000000002E-3</v>
      </c>
      <c r="O230" s="78">
        <v>1.2999999999999999E-3</v>
      </c>
    </row>
    <row r="231" spans="2:15">
      <c r="B231" t="s">
        <v>937</v>
      </c>
      <c r="C231" t="s">
        <v>938</v>
      </c>
      <c r="D231" t="s">
        <v>809</v>
      </c>
      <c r="E231" t="s">
        <v>266</v>
      </c>
      <c r="F231" t="s">
        <v>939</v>
      </c>
      <c r="G231" t="s">
        <v>936</v>
      </c>
      <c r="H231" t="s">
        <v>106</v>
      </c>
      <c r="I231" s="77">
        <v>497.82</v>
      </c>
      <c r="J231" s="77">
        <v>68821</v>
      </c>
      <c r="K231" s="77">
        <v>0</v>
      </c>
      <c r="L231" s="77">
        <v>1264.8965605224</v>
      </c>
      <c r="M231" s="78">
        <v>0</v>
      </c>
      <c r="N231" s="78">
        <v>4.1999999999999997E-3</v>
      </c>
      <c r="O231" s="78">
        <v>1.4E-3</v>
      </c>
    </row>
    <row r="232" spans="2:15">
      <c r="B232" t="s">
        <v>940</v>
      </c>
      <c r="C232" t="s">
        <v>941</v>
      </c>
      <c r="D232" t="s">
        <v>814</v>
      </c>
      <c r="E232" t="s">
        <v>266</v>
      </c>
      <c r="F232" t="s">
        <v>942</v>
      </c>
      <c r="G232" t="s">
        <v>936</v>
      </c>
      <c r="H232" t="s">
        <v>106</v>
      </c>
      <c r="I232" s="77">
        <v>7356.37</v>
      </c>
      <c r="J232" s="77">
        <v>1092</v>
      </c>
      <c r="K232" s="77">
        <v>0</v>
      </c>
      <c r="L232" s="77">
        <v>296.58412099679998</v>
      </c>
      <c r="M232" s="78">
        <v>5.9999999999999995E-4</v>
      </c>
      <c r="N232" s="78">
        <v>1E-3</v>
      </c>
      <c r="O232" s="78">
        <v>2.9999999999999997E-4</v>
      </c>
    </row>
    <row r="233" spans="2:15">
      <c r="B233" t="s">
        <v>943</v>
      </c>
      <c r="C233" t="s">
        <v>944</v>
      </c>
      <c r="D233" t="s">
        <v>809</v>
      </c>
      <c r="E233" t="s">
        <v>266</v>
      </c>
      <c r="F233" t="s">
        <v>945</v>
      </c>
      <c r="G233" t="s">
        <v>936</v>
      </c>
      <c r="H233" t="s">
        <v>106</v>
      </c>
      <c r="I233" s="77">
        <v>4618.0600000000004</v>
      </c>
      <c r="J233" s="77">
        <v>8524</v>
      </c>
      <c r="K233" s="77">
        <v>0</v>
      </c>
      <c r="L233" s="77">
        <v>1453.3315598048</v>
      </c>
      <c r="M233" s="78">
        <v>0</v>
      </c>
      <c r="N233" s="78">
        <v>4.8999999999999998E-3</v>
      </c>
      <c r="O233" s="78">
        <v>1.6000000000000001E-3</v>
      </c>
    </row>
    <row r="234" spans="2:15">
      <c r="B234" t="s">
        <v>946</v>
      </c>
      <c r="C234" t="s">
        <v>947</v>
      </c>
      <c r="D234" t="s">
        <v>948</v>
      </c>
      <c r="E234" t="s">
        <v>266</v>
      </c>
      <c r="F234" t="s">
        <v>329</v>
      </c>
      <c r="G234" t="s">
        <v>949</v>
      </c>
      <c r="H234" t="s">
        <v>113</v>
      </c>
      <c r="I234" s="77">
        <v>29192.22</v>
      </c>
      <c r="J234" s="77">
        <v>1006</v>
      </c>
      <c r="K234" s="77">
        <v>32.403359999999999</v>
      </c>
      <c r="L234" s="77">
        <v>1404.3589393904399</v>
      </c>
      <c r="M234" s="78">
        <v>2.0000000000000001E-4</v>
      </c>
      <c r="N234" s="78">
        <v>4.7000000000000002E-3</v>
      </c>
      <c r="O234" s="78">
        <v>1.6000000000000001E-3</v>
      </c>
    </row>
    <row r="235" spans="2:15">
      <c r="B235" t="s">
        <v>950</v>
      </c>
      <c r="C235" t="s">
        <v>951</v>
      </c>
      <c r="D235" t="s">
        <v>814</v>
      </c>
      <c r="E235" t="s">
        <v>266</v>
      </c>
      <c r="F235" t="s">
        <v>952</v>
      </c>
      <c r="G235" t="s">
        <v>953</v>
      </c>
      <c r="H235" t="s">
        <v>106</v>
      </c>
      <c r="I235" s="77">
        <v>571.82000000000005</v>
      </c>
      <c r="J235" s="77">
        <v>53169</v>
      </c>
      <c r="K235" s="77">
        <v>0</v>
      </c>
      <c r="L235" s="77">
        <v>1122.4823626535999</v>
      </c>
      <c r="M235" s="78">
        <v>0</v>
      </c>
      <c r="N235" s="78">
        <v>3.8E-3</v>
      </c>
      <c r="O235" s="78">
        <v>1.2999999999999999E-3</v>
      </c>
    </row>
    <row r="236" spans="2:15">
      <c r="B236" t="s">
        <v>954</v>
      </c>
      <c r="C236" t="s">
        <v>955</v>
      </c>
      <c r="D236" t="s">
        <v>814</v>
      </c>
      <c r="E236" t="s">
        <v>266</v>
      </c>
      <c r="F236" t="s">
        <v>956</v>
      </c>
      <c r="G236" t="s">
        <v>824</v>
      </c>
      <c r="H236" t="s">
        <v>106</v>
      </c>
      <c r="I236" s="77">
        <v>14712.73</v>
      </c>
      <c r="J236" s="77">
        <v>128</v>
      </c>
      <c r="K236" s="77">
        <v>0</v>
      </c>
      <c r="L236" s="77">
        <v>69.528830924800005</v>
      </c>
      <c r="M236" s="78">
        <v>1E-4</v>
      </c>
      <c r="N236" s="78">
        <v>2.0000000000000001E-4</v>
      </c>
      <c r="O236" s="78">
        <v>1E-4</v>
      </c>
    </row>
    <row r="237" spans="2:15">
      <c r="B237" t="s">
        <v>957</v>
      </c>
      <c r="C237" t="s">
        <v>958</v>
      </c>
      <c r="D237" t="s">
        <v>814</v>
      </c>
      <c r="E237" t="s">
        <v>266</v>
      </c>
      <c r="F237" t="s">
        <v>959</v>
      </c>
      <c r="G237" t="s">
        <v>960</v>
      </c>
      <c r="H237" t="s">
        <v>106</v>
      </c>
      <c r="I237" s="77">
        <v>3741.01</v>
      </c>
      <c r="J237" s="77">
        <v>12001</v>
      </c>
      <c r="K237" s="77">
        <v>0</v>
      </c>
      <c r="L237" s="77">
        <v>1657.5551884892</v>
      </c>
      <c r="M237" s="78">
        <v>0</v>
      </c>
      <c r="N237" s="78">
        <v>5.5999999999999999E-3</v>
      </c>
      <c r="O237" s="78">
        <v>1.9E-3</v>
      </c>
    </row>
    <row r="238" spans="2:15">
      <c r="B238" t="s">
        <v>961</v>
      </c>
      <c r="C238" t="s">
        <v>962</v>
      </c>
      <c r="D238" t="s">
        <v>809</v>
      </c>
      <c r="E238" t="s">
        <v>266</v>
      </c>
      <c r="F238" t="s">
        <v>963</v>
      </c>
      <c r="G238" t="s">
        <v>960</v>
      </c>
      <c r="H238" t="s">
        <v>106</v>
      </c>
      <c r="I238" s="77">
        <v>22534.28</v>
      </c>
      <c r="J238" s="77">
        <v>323</v>
      </c>
      <c r="K238" s="77">
        <v>0</v>
      </c>
      <c r="L238" s="77">
        <v>268.72489448480002</v>
      </c>
      <c r="M238" s="78">
        <v>1E-4</v>
      </c>
      <c r="N238" s="78">
        <v>8.9999999999999998E-4</v>
      </c>
      <c r="O238" s="78">
        <v>2.9999999999999997E-4</v>
      </c>
    </row>
    <row r="239" spans="2:15">
      <c r="B239" t="s">
        <v>964</v>
      </c>
      <c r="C239" t="s">
        <v>965</v>
      </c>
      <c r="D239" t="s">
        <v>814</v>
      </c>
      <c r="E239" t="s">
        <v>266</v>
      </c>
      <c r="F239" t="s">
        <v>966</v>
      </c>
      <c r="G239" t="s">
        <v>960</v>
      </c>
      <c r="H239" t="s">
        <v>106</v>
      </c>
      <c r="I239" s="77">
        <v>1328.65</v>
      </c>
      <c r="J239" s="77">
        <v>28153</v>
      </c>
      <c r="K239" s="77">
        <v>0</v>
      </c>
      <c r="L239" s="77">
        <v>1381.0104489739999</v>
      </c>
      <c r="M239" s="78">
        <v>0</v>
      </c>
      <c r="N239" s="78">
        <v>4.5999999999999999E-3</v>
      </c>
      <c r="O239" s="78">
        <v>1.6000000000000001E-3</v>
      </c>
    </row>
    <row r="240" spans="2:15">
      <c r="B240" t="s">
        <v>967</v>
      </c>
      <c r="C240" t="s">
        <v>968</v>
      </c>
      <c r="D240" t="s">
        <v>809</v>
      </c>
      <c r="E240" t="s">
        <v>266</v>
      </c>
      <c r="F240" t="s">
        <v>969</v>
      </c>
      <c r="G240" t="s">
        <v>828</v>
      </c>
      <c r="H240" t="s">
        <v>106</v>
      </c>
      <c r="I240" s="77">
        <v>15027.17</v>
      </c>
      <c r="J240" s="77">
        <v>3612</v>
      </c>
      <c r="K240" s="77">
        <v>0</v>
      </c>
      <c r="L240" s="77">
        <v>2003.9488564368</v>
      </c>
      <c r="M240" s="78">
        <v>0</v>
      </c>
      <c r="N240" s="78">
        <v>6.7000000000000002E-3</v>
      </c>
      <c r="O240" s="78">
        <v>2.3E-3</v>
      </c>
    </row>
    <row r="241" spans="2:15">
      <c r="B241" t="s">
        <v>970</v>
      </c>
      <c r="C241" t="s">
        <v>971</v>
      </c>
      <c r="D241" t="s">
        <v>123</v>
      </c>
      <c r="E241" t="s">
        <v>266</v>
      </c>
      <c r="F241" t="s">
        <v>972</v>
      </c>
      <c r="G241" t="s">
        <v>973</v>
      </c>
      <c r="H241" t="s">
        <v>110</v>
      </c>
      <c r="I241" s="77">
        <v>140506.59</v>
      </c>
      <c r="J241" s="77">
        <v>107.2</v>
      </c>
      <c r="K241" s="77">
        <v>0</v>
      </c>
      <c r="L241" s="77">
        <v>607.52306827363202</v>
      </c>
      <c r="M241" s="78">
        <v>1E-4</v>
      </c>
      <c r="N241" s="78">
        <v>2E-3</v>
      </c>
      <c r="O241" s="78">
        <v>6.9999999999999999E-4</v>
      </c>
    </row>
    <row r="242" spans="2:15">
      <c r="B242" t="s">
        <v>974</v>
      </c>
      <c r="C242" t="s">
        <v>975</v>
      </c>
      <c r="D242" t="s">
        <v>814</v>
      </c>
      <c r="E242" t="s">
        <v>266</v>
      </c>
      <c r="F242" t="s">
        <v>976</v>
      </c>
      <c r="G242" t="s">
        <v>835</v>
      </c>
      <c r="H242" t="s">
        <v>106</v>
      </c>
      <c r="I242" s="77">
        <v>1135.24</v>
      </c>
      <c r="J242" s="77">
        <v>12790</v>
      </c>
      <c r="K242" s="77">
        <v>0</v>
      </c>
      <c r="L242" s="77">
        <v>536.068047632</v>
      </c>
      <c r="M242" s="78">
        <v>0</v>
      </c>
      <c r="N242" s="78">
        <v>1.8E-3</v>
      </c>
      <c r="O242" s="78">
        <v>5.9999999999999995E-4</v>
      </c>
    </row>
    <row r="243" spans="2:15">
      <c r="B243" t="s">
        <v>977</v>
      </c>
      <c r="C243" t="s">
        <v>978</v>
      </c>
      <c r="D243" t="s">
        <v>809</v>
      </c>
      <c r="E243" t="s">
        <v>266</v>
      </c>
      <c r="F243" t="s">
        <v>979</v>
      </c>
      <c r="G243" t="s">
        <v>835</v>
      </c>
      <c r="H243" t="s">
        <v>106</v>
      </c>
      <c r="I243" s="77">
        <v>504.55</v>
      </c>
      <c r="J243" s="77">
        <v>30782</v>
      </c>
      <c r="K243" s="77">
        <v>0</v>
      </c>
      <c r="L243" s="77">
        <v>573.40666505199999</v>
      </c>
      <c r="M243" s="78">
        <v>0</v>
      </c>
      <c r="N243" s="78">
        <v>1.9E-3</v>
      </c>
      <c r="O243" s="78">
        <v>5.9999999999999995E-4</v>
      </c>
    </row>
    <row r="244" spans="2:15">
      <c r="B244" t="s">
        <v>980</v>
      </c>
      <c r="C244" t="s">
        <v>981</v>
      </c>
      <c r="D244" t="s">
        <v>814</v>
      </c>
      <c r="E244" t="s">
        <v>266</v>
      </c>
      <c r="F244" t="s">
        <v>982</v>
      </c>
      <c r="G244" t="s">
        <v>268</v>
      </c>
      <c r="H244" t="s">
        <v>106</v>
      </c>
      <c r="I244" s="77">
        <v>2228.4299999999998</v>
      </c>
      <c r="J244" s="77">
        <v>14423</v>
      </c>
      <c r="K244" s="77">
        <v>0</v>
      </c>
      <c r="L244" s="77">
        <v>1186.6326462587999</v>
      </c>
      <c r="M244" s="78">
        <v>0</v>
      </c>
      <c r="N244" s="78">
        <v>4.0000000000000001E-3</v>
      </c>
      <c r="O244" s="78">
        <v>1.2999999999999999E-3</v>
      </c>
    </row>
    <row r="245" spans="2:15">
      <c r="B245" t="s">
        <v>983</v>
      </c>
      <c r="C245" t="s">
        <v>984</v>
      </c>
      <c r="D245" t="s">
        <v>985</v>
      </c>
      <c r="E245" t="s">
        <v>266</v>
      </c>
      <c r="F245" t="s">
        <v>986</v>
      </c>
      <c r="G245" t="s">
        <v>268</v>
      </c>
      <c r="H245" t="s">
        <v>110</v>
      </c>
      <c r="I245" s="77">
        <v>941.83</v>
      </c>
      <c r="J245" s="77">
        <v>66840</v>
      </c>
      <c r="K245" s="77">
        <v>0</v>
      </c>
      <c r="L245" s="77">
        <v>2539.1026283448</v>
      </c>
      <c r="M245" s="78">
        <v>0</v>
      </c>
      <c r="N245" s="78">
        <v>8.5000000000000006E-3</v>
      </c>
      <c r="O245" s="78">
        <v>2.8999999999999998E-3</v>
      </c>
    </row>
    <row r="246" spans="2:15">
      <c r="B246" t="s">
        <v>987</v>
      </c>
      <c r="C246" t="s">
        <v>988</v>
      </c>
      <c r="D246" t="s">
        <v>814</v>
      </c>
      <c r="E246" t="s">
        <v>266</v>
      </c>
      <c r="F246" t="s">
        <v>989</v>
      </c>
      <c r="G246" t="s">
        <v>268</v>
      </c>
      <c r="H246" t="s">
        <v>106</v>
      </c>
      <c r="I246" s="77">
        <v>655.91</v>
      </c>
      <c r="J246" s="77">
        <v>86257</v>
      </c>
      <c r="K246" s="77">
        <v>11.16366</v>
      </c>
      <c r="L246" s="77">
        <v>2099.9801818803999</v>
      </c>
      <c r="M246" s="78">
        <v>0</v>
      </c>
      <c r="N246" s="78">
        <v>7.0000000000000001E-3</v>
      </c>
      <c r="O246" s="78">
        <v>2.3999999999999998E-3</v>
      </c>
    </row>
    <row r="247" spans="2:15">
      <c r="B247" t="s">
        <v>990</v>
      </c>
      <c r="C247" t="s">
        <v>991</v>
      </c>
      <c r="D247" t="s">
        <v>814</v>
      </c>
      <c r="E247" t="s">
        <v>266</v>
      </c>
      <c r="F247" t="s">
        <v>992</v>
      </c>
      <c r="G247" t="s">
        <v>268</v>
      </c>
      <c r="H247" t="s">
        <v>106</v>
      </c>
      <c r="I247" s="77">
        <v>563.41</v>
      </c>
      <c r="J247" s="77">
        <v>40822</v>
      </c>
      <c r="K247" s="77">
        <v>8.3390000000000006E-2</v>
      </c>
      <c r="L247" s="77">
        <v>849.22577989839999</v>
      </c>
      <c r="M247" s="78">
        <v>0</v>
      </c>
      <c r="N247" s="78">
        <v>2.8E-3</v>
      </c>
      <c r="O247" s="78">
        <v>1E-3</v>
      </c>
    </row>
    <row r="248" spans="2:15">
      <c r="B248" t="s">
        <v>993</v>
      </c>
      <c r="C248" t="s">
        <v>994</v>
      </c>
      <c r="D248" t="s">
        <v>814</v>
      </c>
      <c r="E248" t="s">
        <v>266</v>
      </c>
      <c r="F248" t="s">
        <v>995</v>
      </c>
      <c r="G248" t="s">
        <v>268</v>
      </c>
      <c r="H248" t="s">
        <v>106</v>
      </c>
      <c r="I248" s="77">
        <v>2270.4699999999998</v>
      </c>
      <c r="J248" s="77">
        <v>11806</v>
      </c>
      <c r="K248" s="77">
        <v>0</v>
      </c>
      <c r="L248" s="77">
        <v>989.64683283440002</v>
      </c>
      <c r="M248" s="78">
        <v>0</v>
      </c>
      <c r="N248" s="78">
        <v>3.3E-3</v>
      </c>
      <c r="O248" s="78">
        <v>1.1000000000000001E-3</v>
      </c>
    </row>
    <row r="249" spans="2:15">
      <c r="B249" t="s">
        <v>996</v>
      </c>
      <c r="C249" t="s">
        <v>997</v>
      </c>
      <c r="D249" t="s">
        <v>809</v>
      </c>
      <c r="E249" t="s">
        <v>266</v>
      </c>
      <c r="F249" t="s">
        <v>998</v>
      </c>
      <c r="G249" t="s">
        <v>268</v>
      </c>
      <c r="H249" t="s">
        <v>106</v>
      </c>
      <c r="I249" s="77">
        <v>4582.99</v>
      </c>
      <c r="J249" s="77">
        <v>10064</v>
      </c>
      <c r="K249" s="77">
        <v>0</v>
      </c>
      <c r="L249" s="77">
        <v>1702.8689634112</v>
      </c>
      <c r="M249" s="78">
        <v>0</v>
      </c>
      <c r="N249" s="78">
        <v>5.7000000000000002E-3</v>
      </c>
      <c r="O249" s="78">
        <v>1.9E-3</v>
      </c>
    </row>
    <row r="250" spans="2:15">
      <c r="B250" t="s">
        <v>999</v>
      </c>
      <c r="C250" t="s">
        <v>1000</v>
      </c>
      <c r="D250" t="s">
        <v>814</v>
      </c>
      <c r="E250" t="s">
        <v>266</v>
      </c>
      <c r="F250" t="s">
        <v>1001</v>
      </c>
      <c r="G250" t="s">
        <v>841</v>
      </c>
      <c r="H250" t="s">
        <v>106</v>
      </c>
      <c r="I250" s="77">
        <v>762.86</v>
      </c>
      <c r="J250" s="77">
        <v>14399</v>
      </c>
      <c r="K250" s="77">
        <v>0</v>
      </c>
      <c r="L250" s="77">
        <v>405.54482848880002</v>
      </c>
      <c r="M250" s="78">
        <v>0</v>
      </c>
      <c r="N250" s="78">
        <v>1.4E-3</v>
      </c>
      <c r="O250" s="78">
        <v>5.0000000000000001E-4</v>
      </c>
    </row>
    <row r="251" spans="2:15">
      <c r="B251" t="s">
        <v>1002</v>
      </c>
      <c r="C251" t="s">
        <v>1003</v>
      </c>
      <c r="D251" t="s">
        <v>809</v>
      </c>
      <c r="E251" t="s">
        <v>266</v>
      </c>
      <c r="F251" t="s">
        <v>1004</v>
      </c>
      <c r="G251" t="s">
        <v>841</v>
      </c>
      <c r="H251" t="s">
        <v>106</v>
      </c>
      <c r="I251" s="77">
        <v>1471.6</v>
      </c>
      <c r="J251" s="77">
        <v>5099</v>
      </c>
      <c r="K251" s="77">
        <v>0</v>
      </c>
      <c r="L251" s="77">
        <v>277.03617572799999</v>
      </c>
      <c r="M251" s="78">
        <v>0</v>
      </c>
      <c r="N251" s="78">
        <v>8.9999999999999998E-4</v>
      </c>
      <c r="O251" s="78">
        <v>2.9999999999999997E-4</v>
      </c>
    </row>
    <row r="252" spans="2:15">
      <c r="B252" t="s">
        <v>1005</v>
      </c>
      <c r="C252" t="s">
        <v>1006</v>
      </c>
      <c r="D252" t="s">
        <v>814</v>
      </c>
      <c r="E252" t="s">
        <v>266</v>
      </c>
      <c r="F252" t="s">
        <v>1007</v>
      </c>
      <c r="G252" t="s">
        <v>841</v>
      </c>
      <c r="H252" t="s">
        <v>106</v>
      </c>
      <c r="I252" s="77">
        <v>1325.98</v>
      </c>
      <c r="J252" s="77">
        <v>7509</v>
      </c>
      <c r="K252" s="77">
        <v>0</v>
      </c>
      <c r="L252" s="77">
        <v>367.60445863439998</v>
      </c>
      <c r="M252" s="78">
        <v>0</v>
      </c>
      <c r="N252" s="78">
        <v>1.1999999999999999E-3</v>
      </c>
      <c r="O252" s="78">
        <v>4.0000000000000002E-4</v>
      </c>
    </row>
    <row r="253" spans="2:15">
      <c r="B253" t="s">
        <v>1008</v>
      </c>
      <c r="C253" t="s">
        <v>1009</v>
      </c>
      <c r="D253" t="s">
        <v>809</v>
      </c>
      <c r="E253" t="s">
        <v>266</v>
      </c>
      <c r="F253" t="s">
        <v>1010</v>
      </c>
      <c r="G253" t="s">
        <v>841</v>
      </c>
      <c r="H253" t="s">
        <v>106</v>
      </c>
      <c r="I253" s="77">
        <v>798.87</v>
      </c>
      <c r="J253" s="77">
        <v>38767</v>
      </c>
      <c r="K253" s="77">
        <v>0</v>
      </c>
      <c r="L253" s="77">
        <v>1143.4047682667999</v>
      </c>
      <c r="M253" s="78">
        <v>0</v>
      </c>
      <c r="N253" s="78">
        <v>3.8E-3</v>
      </c>
      <c r="O253" s="78">
        <v>1.2999999999999999E-3</v>
      </c>
    </row>
    <row r="254" spans="2:15">
      <c r="B254" t="s">
        <v>1011</v>
      </c>
      <c r="C254" t="s">
        <v>1012</v>
      </c>
      <c r="D254" t="s">
        <v>814</v>
      </c>
      <c r="E254" t="s">
        <v>266</v>
      </c>
      <c r="F254" t="s">
        <v>1013</v>
      </c>
      <c r="G254" t="s">
        <v>841</v>
      </c>
      <c r="H254" t="s">
        <v>106</v>
      </c>
      <c r="I254" s="77">
        <v>1362.28</v>
      </c>
      <c r="J254" s="77">
        <v>33505</v>
      </c>
      <c r="K254" s="77">
        <v>0</v>
      </c>
      <c r="L254" s="77">
        <v>1685.146626488</v>
      </c>
      <c r="M254" s="78">
        <v>0</v>
      </c>
      <c r="N254" s="78">
        <v>5.7000000000000002E-3</v>
      </c>
      <c r="O254" s="78">
        <v>1.9E-3</v>
      </c>
    </row>
    <row r="255" spans="2:15">
      <c r="B255" t="s">
        <v>1014</v>
      </c>
      <c r="C255" t="s">
        <v>1015</v>
      </c>
      <c r="D255" t="s">
        <v>814</v>
      </c>
      <c r="E255" t="s">
        <v>266</v>
      </c>
      <c r="F255" t="s">
        <v>1016</v>
      </c>
      <c r="G255" t="s">
        <v>841</v>
      </c>
      <c r="H255" t="s">
        <v>106</v>
      </c>
      <c r="I255" s="77">
        <v>1405.07</v>
      </c>
      <c r="J255" s="77">
        <v>25333</v>
      </c>
      <c r="K255" s="77">
        <v>0</v>
      </c>
      <c r="L255" s="77">
        <v>1314.1540464052</v>
      </c>
      <c r="M255" s="78">
        <v>0</v>
      </c>
      <c r="N255" s="78">
        <v>4.4000000000000003E-3</v>
      </c>
      <c r="O255" s="78">
        <v>1.5E-3</v>
      </c>
    </row>
    <row r="256" spans="2:15">
      <c r="B256" t="s">
        <v>1017</v>
      </c>
      <c r="C256" t="s">
        <v>1018</v>
      </c>
      <c r="D256" t="s">
        <v>814</v>
      </c>
      <c r="E256" t="s">
        <v>266</v>
      </c>
      <c r="F256" t="s">
        <v>1019</v>
      </c>
      <c r="G256" t="s">
        <v>841</v>
      </c>
      <c r="H256" t="s">
        <v>106</v>
      </c>
      <c r="I256" s="77">
        <v>5097.96</v>
      </c>
      <c r="J256" s="77">
        <v>1486</v>
      </c>
      <c r="K256" s="77">
        <v>0</v>
      </c>
      <c r="L256" s="77">
        <v>279.68999123520001</v>
      </c>
      <c r="M256" s="78">
        <v>0</v>
      </c>
      <c r="N256" s="78">
        <v>8.9999999999999998E-4</v>
      </c>
      <c r="O256" s="78">
        <v>2.9999999999999997E-4</v>
      </c>
    </row>
    <row r="257" spans="2:15">
      <c r="B257" t="s">
        <v>1020</v>
      </c>
      <c r="C257" t="s">
        <v>1021</v>
      </c>
      <c r="D257" t="s">
        <v>809</v>
      </c>
      <c r="E257" t="s">
        <v>266</v>
      </c>
      <c r="F257" t="s">
        <v>1022</v>
      </c>
      <c r="G257" t="s">
        <v>841</v>
      </c>
      <c r="H257" t="s">
        <v>106</v>
      </c>
      <c r="I257" s="77">
        <v>1303.42</v>
      </c>
      <c r="J257" s="77">
        <v>23432</v>
      </c>
      <c r="K257" s="77">
        <v>0</v>
      </c>
      <c r="L257" s="77">
        <v>1127.6009462848001</v>
      </c>
      <c r="M257" s="78">
        <v>0</v>
      </c>
      <c r="N257" s="78">
        <v>3.8E-3</v>
      </c>
      <c r="O257" s="78">
        <v>1.2999999999999999E-3</v>
      </c>
    </row>
    <row r="258" spans="2:15">
      <c r="B258" t="s">
        <v>1023</v>
      </c>
      <c r="C258" t="s">
        <v>1024</v>
      </c>
      <c r="D258" t="s">
        <v>809</v>
      </c>
      <c r="E258" t="s">
        <v>266</v>
      </c>
      <c r="F258" t="s">
        <v>1025</v>
      </c>
      <c r="G258" t="s">
        <v>866</v>
      </c>
      <c r="H258" t="s">
        <v>106</v>
      </c>
      <c r="I258" s="77">
        <v>925.01</v>
      </c>
      <c r="J258" s="77">
        <v>7615</v>
      </c>
      <c r="K258" s="77">
        <v>0</v>
      </c>
      <c r="L258" s="77">
        <v>260.062676458</v>
      </c>
      <c r="M258" s="78">
        <v>0</v>
      </c>
      <c r="N258" s="78">
        <v>8.9999999999999998E-4</v>
      </c>
      <c r="O258" s="78">
        <v>2.9999999999999997E-4</v>
      </c>
    </row>
    <row r="259" spans="2:15">
      <c r="B259" t="s">
        <v>1026</v>
      </c>
      <c r="C259" t="s">
        <v>1027</v>
      </c>
      <c r="D259" t="s">
        <v>809</v>
      </c>
      <c r="E259" t="s">
        <v>266</v>
      </c>
      <c r="F259" t="s">
        <v>1028</v>
      </c>
      <c r="G259" t="s">
        <v>866</v>
      </c>
      <c r="H259" t="s">
        <v>106</v>
      </c>
      <c r="I259" s="77">
        <v>1892.06</v>
      </c>
      <c r="J259" s="77">
        <v>3614</v>
      </c>
      <c r="K259" s="77">
        <v>0</v>
      </c>
      <c r="L259" s="77">
        <v>252.4554466928</v>
      </c>
      <c r="M259" s="78">
        <v>0</v>
      </c>
      <c r="N259" s="78">
        <v>8.0000000000000004E-4</v>
      </c>
      <c r="O259" s="78">
        <v>2.9999999999999997E-4</v>
      </c>
    </row>
    <row r="260" spans="2:15">
      <c r="B260" t="s">
        <v>1029</v>
      </c>
      <c r="C260" t="s">
        <v>1030</v>
      </c>
      <c r="D260" t="s">
        <v>123</v>
      </c>
      <c r="E260" t="s">
        <v>266</v>
      </c>
      <c r="F260" t="s">
        <v>1031</v>
      </c>
      <c r="G260" t="s">
        <v>866</v>
      </c>
      <c r="H260" t="s">
        <v>106</v>
      </c>
      <c r="I260" s="77">
        <v>307.77999999999997</v>
      </c>
      <c r="J260" s="77">
        <v>138300</v>
      </c>
      <c r="K260" s="77">
        <v>0</v>
      </c>
      <c r="L260" s="77">
        <v>1571.53576008</v>
      </c>
      <c r="M260" s="78">
        <v>0</v>
      </c>
      <c r="N260" s="78">
        <v>5.3E-3</v>
      </c>
      <c r="O260" s="78">
        <v>1.8E-3</v>
      </c>
    </row>
    <row r="261" spans="2:15">
      <c r="B261" t="s">
        <v>1032</v>
      </c>
      <c r="C261" t="s">
        <v>1033</v>
      </c>
      <c r="D261" t="s">
        <v>809</v>
      </c>
      <c r="E261" t="s">
        <v>266</v>
      </c>
      <c r="F261" t="s">
        <v>1034</v>
      </c>
      <c r="G261" t="s">
        <v>123</v>
      </c>
      <c r="H261" t="s">
        <v>106</v>
      </c>
      <c r="I261" s="77">
        <v>723.19</v>
      </c>
      <c r="J261" s="77">
        <v>9645</v>
      </c>
      <c r="K261" s="77">
        <v>0</v>
      </c>
      <c r="L261" s="77">
        <v>257.52318594600001</v>
      </c>
      <c r="M261" s="78">
        <v>0</v>
      </c>
      <c r="N261" s="78">
        <v>8.9999999999999998E-4</v>
      </c>
      <c r="O261" s="78">
        <v>2.9999999999999997E-4</v>
      </c>
    </row>
    <row r="262" spans="2:15">
      <c r="B262" t="s">
        <v>1035</v>
      </c>
      <c r="C262" t="s">
        <v>1036</v>
      </c>
      <c r="D262" t="s">
        <v>123</v>
      </c>
      <c r="E262" t="s">
        <v>266</v>
      </c>
      <c r="F262" t="s">
        <v>1037</v>
      </c>
      <c r="G262" t="s">
        <v>583</v>
      </c>
      <c r="H262" t="s">
        <v>110</v>
      </c>
      <c r="I262" s="77">
        <v>1463.19</v>
      </c>
      <c r="J262" s="77">
        <v>14226</v>
      </c>
      <c r="K262" s="77">
        <v>0</v>
      </c>
      <c r="L262" s="77">
        <v>839.56596147395999</v>
      </c>
      <c r="M262" s="78">
        <v>0</v>
      </c>
      <c r="N262" s="78">
        <v>2.8E-3</v>
      </c>
      <c r="O262" s="78">
        <v>8.9999999999999998E-4</v>
      </c>
    </row>
    <row r="263" spans="2:15">
      <c r="B263" t="s">
        <v>224</v>
      </c>
      <c r="E263" s="16"/>
      <c r="F263" s="16"/>
      <c r="G263" s="16"/>
    </row>
    <row r="264" spans="2:15">
      <c r="B264" t="s">
        <v>255</v>
      </c>
      <c r="E264" s="16"/>
      <c r="F264" s="16"/>
      <c r="G264" s="16"/>
    </row>
    <row r="265" spans="2:15">
      <c r="B265" t="s">
        <v>256</v>
      </c>
      <c r="E265" s="16"/>
      <c r="F265" s="16"/>
      <c r="G265" s="16"/>
    </row>
    <row r="266" spans="2:15">
      <c r="B266" t="s">
        <v>257</v>
      </c>
      <c r="E266" s="16"/>
      <c r="F266" s="16"/>
      <c r="G266" s="16"/>
    </row>
    <row r="267" spans="2:15">
      <c r="B267" t="s">
        <v>258</v>
      </c>
      <c r="E267" s="16"/>
      <c r="F267" s="16"/>
      <c r="G267" s="16"/>
    </row>
    <row r="268" spans="2:15">
      <c r="E268" s="16"/>
      <c r="F268" s="16"/>
      <c r="G268" s="16"/>
    </row>
    <row r="269" spans="2:15">
      <c r="E269" s="16"/>
      <c r="F269" s="16"/>
      <c r="G269" s="16"/>
    </row>
    <row r="270" spans="2:15">
      <c r="E270" s="16"/>
      <c r="F270" s="16"/>
      <c r="G270" s="16"/>
    </row>
    <row r="271" spans="2:15">
      <c r="B271" s="16"/>
      <c r="E271" s="16"/>
      <c r="F271" s="16"/>
      <c r="G271" s="16"/>
    </row>
    <row r="272" spans="2:15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7">
        <v>45106</v>
      </c>
    </row>
    <row r="2" spans="2:63" s="1" customFormat="1">
      <c r="B2" s="2" t="s">
        <v>1</v>
      </c>
      <c r="C2" s="12" t="s">
        <v>1761</v>
      </c>
    </row>
    <row r="3" spans="2:63" s="1" customFormat="1">
      <c r="B3" s="2" t="s">
        <v>2</v>
      </c>
      <c r="C3" s="88" t="s">
        <v>1762</v>
      </c>
    </row>
    <row r="4" spans="2:63" s="1" customFormat="1">
      <c r="B4" s="2" t="s">
        <v>3</v>
      </c>
      <c r="C4" s="89" t="s">
        <v>197</v>
      </c>
    </row>
    <row r="6" spans="2:63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5"/>
      <c r="BK6" s="19"/>
    </row>
    <row r="7" spans="2:63" ht="26.25" customHeight="1">
      <c r="B7" s="113" t="s">
        <v>194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4460841.18</v>
      </c>
      <c r="I11" s="7"/>
      <c r="J11" s="75">
        <v>0</v>
      </c>
      <c r="K11" s="75">
        <v>266669.74219851004</v>
      </c>
      <c r="L11" s="7"/>
      <c r="M11" s="76">
        <v>1</v>
      </c>
      <c r="N11" s="76">
        <v>0.29959999999999998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2056516.26</v>
      </c>
      <c r="J12" s="81">
        <v>0</v>
      </c>
      <c r="K12" s="81">
        <v>64716.356110499997</v>
      </c>
      <c r="M12" s="80">
        <v>0.2427</v>
      </c>
      <c r="N12" s="80">
        <v>7.2700000000000001E-2</v>
      </c>
    </row>
    <row r="13" spans="2:63">
      <c r="B13" s="79" t="s">
        <v>1038</v>
      </c>
      <c r="D13" s="16"/>
      <c r="E13" s="16"/>
      <c r="F13" s="16"/>
      <c r="G13" s="16"/>
      <c r="H13" s="81">
        <v>2056516.26</v>
      </c>
      <c r="J13" s="81">
        <v>0</v>
      </c>
      <c r="K13" s="81">
        <v>64716.356110499997</v>
      </c>
      <c r="M13" s="80">
        <v>0.2427</v>
      </c>
      <c r="N13" s="80">
        <v>7.2700000000000001E-2</v>
      </c>
    </row>
    <row r="14" spans="2:63">
      <c r="B14" t="s">
        <v>1039</v>
      </c>
      <c r="C14" t="s">
        <v>1040</v>
      </c>
      <c r="D14" t="s">
        <v>100</v>
      </c>
      <c r="E14" t="s">
        <v>1041</v>
      </c>
      <c r="F14" t="s">
        <v>1042</v>
      </c>
      <c r="G14" t="s">
        <v>102</v>
      </c>
      <c r="H14" s="77">
        <v>321176</v>
      </c>
      <c r="I14" s="77">
        <v>1775</v>
      </c>
      <c r="J14" s="77">
        <v>0</v>
      </c>
      <c r="K14" s="77">
        <v>5700.8739999999998</v>
      </c>
      <c r="L14" s="78">
        <v>8.9999999999999993E-3</v>
      </c>
      <c r="M14" s="78">
        <v>2.1399999999999999E-2</v>
      </c>
      <c r="N14" s="78">
        <v>6.4000000000000003E-3</v>
      </c>
    </row>
    <row r="15" spans="2:63">
      <c r="B15" t="s">
        <v>1043</v>
      </c>
      <c r="C15" t="s">
        <v>1044</v>
      </c>
      <c r="D15" t="s">
        <v>100</v>
      </c>
      <c r="E15" t="s">
        <v>1041</v>
      </c>
      <c r="F15" t="s">
        <v>1042</v>
      </c>
      <c r="G15" t="s">
        <v>102</v>
      </c>
      <c r="H15" s="77">
        <v>133214.78</v>
      </c>
      <c r="I15" s="77">
        <v>3159</v>
      </c>
      <c r="J15" s="77">
        <v>0</v>
      </c>
      <c r="K15" s="77">
        <v>4208.2549001999996</v>
      </c>
      <c r="L15" s="78">
        <v>2E-3</v>
      </c>
      <c r="M15" s="78">
        <v>1.5800000000000002E-2</v>
      </c>
      <c r="N15" s="78">
        <v>4.7000000000000002E-3</v>
      </c>
    </row>
    <row r="16" spans="2:63">
      <c r="B16" t="s">
        <v>1045</v>
      </c>
      <c r="C16" t="s">
        <v>1046</v>
      </c>
      <c r="D16" t="s">
        <v>100</v>
      </c>
      <c r="E16" t="s">
        <v>1041</v>
      </c>
      <c r="F16" t="s">
        <v>1042</v>
      </c>
      <c r="G16" t="s">
        <v>102</v>
      </c>
      <c r="H16" s="77">
        <v>476599.08</v>
      </c>
      <c r="I16" s="77">
        <v>1753</v>
      </c>
      <c r="J16" s="77">
        <v>0</v>
      </c>
      <c r="K16" s="77">
        <v>8354.7818724000008</v>
      </c>
      <c r="L16" s="78">
        <v>4.8999999999999998E-3</v>
      </c>
      <c r="M16" s="78">
        <v>3.1300000000000001E-2</v>
      </c>
      <c r="N16" s="78">
        <v>9.4000000000000004E-3</v>
      </c>
    </row>
    <row r="17" spans="2:14">
      <c r="B17" t="s">
        <v>1047</v>
      </c>
      <c r="C17" t="s">
        <v>1048</v>
      </c>
      <c r="D17" t="s">
        <v>100</v>
      </c>
      <c r="E17" t="s">
        <v>1049</v>
      </c>
      <c r="F17" t="s">
        <v>1042</v>
      </c>
      <c r="G17" t="s">
        <v>102</v>
      </c>
      <c r="H17" s="77">
        <v>143356</v>
      </c>
      <c r="I17" s="77">
        <v>1763</v>
      </c>
      <c r="J17" s="77">
        <v>0</v>
      </c>
      <c r="K17" s="77">
        <v>2527.3662800000002</v>
      </c>
      <c r="L17" s="78">
        <v>2.3999999999999998E-3</v>
      </c>
      <c r="M17" s="78">
        <v>9.4999999999999998E-3</v>
      </c>
      <c r="N17" s="78">
        <v>2.8E-3</v>
      </c>
    </row>
    <row r="18" spans="2:14">
      <c r="B18" t="s">
        <v>1050</v>
      </c>
      <c r="C18" t="s">
        <v>1051</v>
      </c>
      <c r="D18" t="s">
        <v>100</v>
      </c>
      <c r="E18" t="s">
        <v>1049</v>
      </c>
      <c r="F18" t="s">
        <v>1042</v>
      </c>
      <c r="G18" t="s">
        <v>102</v>
      </c>
      <c r="H18" s="77">
        <v>252389.56</v>
      </c>
      <c r="I18" s="77">
        <v>3100</v>
      </c>
      <c r="J18" s="77">
        <v>0</v>
      </c>
      <c r="K18" s="77">
        <v>7824.07636</v>
      </c>
      <c r="L18" s="78">
        <v>1.6999999999999999E-3</v>
      </c>
      <c r="M18" s="78">
        <v>2.93E-2</v>
      </c>
      <c r="N18" s="78">
        <v>8.8000000000000005E-3</v>
      </c>
    </row>
    <row r="19" spans="2:14">
      <c r="B19" t="s">
        <v>1052</v>
      </c>
      <c r="C19" t="s">
        <v>1053</v>
      </c>
      <c r="D19" t="s">
        <v>100</v>
      </c>
      <c r="E19" t="s">
        <v>1049</v>
      </c>
      <c r="F19" t="s">
        <v>1042</v>
      </c>
      <c r="G19" t="s">
        <v>102</v>
      </c>
      <c r="H19" s="77">
        <v>470902.91</v>
      </c>
      <c r="I19" s="77">
        <v>1757</v>
      </c>
      <c r="J19" s="77">
        <v>0</v>
      </c>
      <c r="K19" s="77">
        <v>8273.7641287000006</v>
      </c>
      <c r="L19" s="78">
        <v>2.5999999999999999E-3</v>
      </c>
      <c r="M19" s="78">
        <v>3.1E-2</v>
      </c>
      <c r="N19" s="78">
        <v>9.2999999999999992E-3</v>
      </c>
    </row>
    <row r="20" spans="2:14">
      <c r="B20" t="s">
        <v>1054</v>
      </c>
      <c r="C20" t="s">
        <v>1055</v>
      </c>
      <c r="D20" t="s">
        <v>100</v>
      </c>
      <c r="E20" t="s">
        <v>1049</v>
      </c>
      <c r="F20" t="s">
        <v>1042</v>
      </c>
      <c r="G20" t="s">
        <v>102</v>
      </c>
      <c r="H20" s="77">
        <v>60818.77</v>
      </c>
      <c r="I20" s="77">
        <v>1732</v>
      </c>
      <c r="J20" s="77">
        <v>0</v>
      </c>
      <c r="K20" s="77">
        <v>1053.3810963999999</v>
      </c>
      <c r="L20" s="78">
        <v>6.9999999999999999E-4</v>
      </c>
      <c r="M20" s="78">
        <v>4.0000000000000001E-3</v>
      </c>
      <c r="N20" s="78">
        <v>1.1999999999999999E-3</v>
      </c>
    </row>
    <row r="21" spans="2:14">
      <c r="B21" t="s">
        <v>1056</v>
      </c>
      <c r="C21" t="s">
        <v>1057</v>
      </c>
      <c r="D21" t="s">
        <v>100</v>
      </c>
      <c r="E21" t="s">
        <v>1058</v>
      </c>
      <c r="F21" t="s">
        <v>1042</v>
      </c>
      <c r="G21" t="s">
        <v>102</v>
      </c>
      <c r="H21" s="77">
        <v>60724.17</v>
      </c>
      <c r="I21" s="77">
        <v>3114</v>
      </c>
      <c r="J21" s="77">
        <v>0</v>
      </c>
      <c r="K21" s="77">
        <v>1890.9506538000001</v>
      </c>
      <c r="L21" s="78">
        <v>6.9999999999999999E-4</v>
      </c>
      <c r="M21" s="78">
        <v>7.1000000000000004E-3</v>
      </c>
      <c r="N21" s="78">
        <v>2.0999999999999999E-3</v>
      </c>
    </row>
    <row r="22" spans="2:14">
      <c r="B22" t="s">
        <v>1059</v>
      </c>
      <c r="C22" t="s">
        <v>1060</v>
      </c>
      <c r="D22" t="s">
        <v>100</v>
      </c>
      <c r="E22" t="s">
        <v>1061</v>
      </c>
      <c r="F22" t="s">
        <v>1042</v>
      </c>
      <c r="G22" t="s">
        <v>102</v>
      </c>
      <c r="H22" s="77">
        <v>8800.64</v>
      </c>
      <c r="I22" s="77">
        <v>30560</v>
      </c>
      <c r="J22" s="77">
        <v>0</v>
      </c>
      <c r="K22" s="77">
        <v>2689.4755839999998</v>
      </c>
      <c r="L22" s="78">
        <v>1.1999999999999999E-3</v>
      </c>
      <c r="M22" s="78">
        <v>1.01E-2</v>
      </c>
      <c r="N22" s="78">
        <v>3.0000000000000001E-3</v>
      </c>
    </row>
    <row r="23" spans="2:14">
      <c r="B23" t="s">
        <v>1062</v>
      </c>
      <c r="C23" t="s">
        <v>1063</v>
      </c>
      <c r="D23" t="s">
        <v>100</v>
      </c>
      <c r="E23" t="s">
        <v>1061</v>
      </c>
      <c r="F23" t="s">
        <v>1042</v>
      </c>
      <c r="G23" t="s">
        <v>102</v>
      </c>
      <c r="H23" s="77">
        <v>69040.05</v>
      </c>
      <c r="I23" s="77">
        <v>17510</v>
      </c>
      <c r="J23" s="77">
        <v>0</v>
      </c>
      <c r="K23" s="77">
        <v>12088.912754999999</v>
      </c>
      <c r="L23" s="78">
        <v>2.3E-3</v>
      </c>
      <c r="M23" s="78">
        <v>4.53E-2</v>
      </c>
      <c r="N23" s="78">
        <v>1.3599999999999999E-2</v>
      </c>
    </row>
    <row r="24" spans="2:14">
      <c r="B24" t="s">
        <v>1064</v>
      </c>
      <c r="C24" t="s">
        <v>1065</v>
      </c>
      <c r="D24" t="s">
        <v>100</v>
      </c>
      <c r="E24" t="s">
        <v>1061</v>
      </c>
      <c r="F24" t="s">
        <v>1042</v>
      </c>
      <c r="G24" t="s">
        <v>102</v>
      </c>
      <c r="H24" s="77">
        <v>6527.3</v>
      </c>
      <c r="I24" s="77">
        <v>17260</v>
      </c>
      <c r="J24" s="77">
        <v>0</v>
      </c>
      <c r="K24" s="77">
        <v>1126.6119799999999</v>
      </c>
      <c r="L24" s="78">
        <v>8.9999999999999998E-4</v>
      </c>
      <c r="M24" s="78">
        <v>4.1999999999999997E-3</v>
      </c>
      <c r="N24" s="78">
        <v>1.2999999999999999E-3</v>
      </c>
    </row>
    <row r="25" spans="2:14">
      <c r="B25" t="s">
        <v>1066</v>
      </c>
      <c r="C25" t="s">
        <v>1067</v>
      </c>
      <c r="D25" t="s">
        <v>100</v>
      </c>
      <c r="E25" t="s">
        <v>1061</v>
      </c>
      <c r="F25" t="s">
        <v>1042</v>
      </c>
      <c r="G25" t="s">
        <v>102</v>
      </c>
      <c r="H25" s="77">
        <v>52967</v>
      </c>
      <c r="I25" s="77">
        <v>16950</v>
      </c>
      <c r="J25" s="77">
        <v>0</v>
      </c>
      <c r="K25" s="77">
        <v>8977.9064999999991</v>
      </c>
      <c r="L25" s="78">
        <v>4.4999999999999997E-3</v>
      </c>
      <c r="M25" s="78">
        <v>3.3700000000000001E-2</v>
      </c>
      <c r="N25" s="78">
        <v>1.01E-2</v>
      </c>
    </row>
    <row r="26" spans="2:14">
      <c r="B26" s="79" t="s">
        <v>1068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210</v>
      </c>
      <c r="C27" t="s">
        <v>210</v>
      </c>
      <c r="D27" s="16"/>
      <c r="E27" s="16"/>
      <c r="F27" t="s">
        <v>210</v>
      </c>
      <c r="G27" t="s">
        <v>210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1069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210</v>
      </c>
      <c r="C29" t="s">
        <v>210</v>
      </c>
      <c r="D29" s="16"/>
      <c r="E29" s="16"/>
      <c r="F29" t="s">
        <v>210</v>
      </c>
      <c r="G29" t="s">
        <v>210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1070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210</v>
      </c>
      <c r="C31" t="s">
        <v>210</v>
      </c>
      <c r="D31" s="16"/>
      <c r="E31" s="16"/>
      <c r="F31" t="s">
        <v>210</v>
      </c>
      <c r="G31" t="s">
        <v>210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263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210</v>
      </c>
      <c r="C33" t="s">
        <v>210</v>
      </c>
      <c r="D33" s="16"/>
      <c r="E33" s="16"/>
      <c r="F33" t="s">
        <v>210</v>
      </c>
      <c r="G33" t="s">
        <v>210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1071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210</v>
      </c>
      <c r="C35" t="s">
        <v>210</v>
      </c>
      <c r="D35" s="16"/>
      <c r="E35" s="16"/>
      <c r="F35" t="s">
        <v>210</v>
      </c>
      <c r="G35" t="s">
        <v>210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222</v>
      </c>
      <c r="D36" s="16"/>
      <c r="E36" s="16"/>
      <c r="F36" s="16"/>
      <c r="G36" s="16"/>
      <c r="H36" s="81">
        <v>2404324.92</v>
      </c>
      <c r="J36" s="81">
        <v>0</v>
      </c>
      <c r="K36" s="81">
        <v>201953.38608801004</v>
      </c>
      <c r="M36" s="80">
        <v>0.75729999999999997</v>
      </c>
      <c r="N36" s="80">
        <v>0.22689999999999999</v>
      </c>
    </row>
    <row r="37" spans="2:14">
      <c r="B37" s="79" t="s">
        <v>1072</v>
      </c>
      <c r="D37" s="16"/>
      <c r="E37" s="16"/>
      <c r="F37" s="16"/>
      <c r="G37" s="16"/>
      <c r="H37" s="81">
        <v>2404324.92</v>
      </c>
      <c r="J37" s="81">
        <v>0</v>
      </c>
      <c r="K37" s="81">
        <v>201953.38608801004</v>
      </c>
      <c r="M37" s="80">
        <v>0.75729999999999997</v>
      </c>
      <c r="N37" s="80">
        <v>0.22689999999999999</v>
      </c>
    </row>
    <row r="38" spans="2:14">
      <c r="B38" t="s">
        <v>1073</v>
      </c>
      <c r="C38" t="s">
        <v>1074</v>
      </c>
      <c r="D38" t="s">
        <v>948</v>
      </c>
      <c r="E38" t="s">
        <v>1075</v>
      </c>
      <c r="F38" t="s">
        <v>1042</v>
      </c>
      <c r="G38" t="s">
        <v>106</v>
      </c>
      <c r="H38" s="77">
        <v>78625.63</v>
      </c>
      <c r="I38" s="77">
        <v>995</v>
      </c>
      <c r="J38" s="77">
        <v>0</v>
      </c>
      <c r="K38" s="77">
        <v>2888.3439683020001</v>
      </c>
      <c r="L38" s="78">
        <v>2.9999999999999997E-4</v>
      </c>
      <c r="M38" s="78">
        <v>1.0800000000000001E-2</v>
      </c>
      <c r="N38" s="78">
        <v>3.2000000000000002E-3</v>
      </c>
    </row>
    <row r="39" spans="2:14">
      <c r="B39" t="s">
        <v>1076</v>
      </c>
      <c r="C39" t="s">
        <v>1077</v>
      </c>
      <c r="D39" t="s">
        <v>123</v>
      </c>
      <c r="E39" t="s">
        <v>1078</v>
      </c>
      <c r="F39" t="s">
        <v>1042</v>
      </c>
      <c r="G39" t="s">
        <v>106</v>
      </c>
      <c r="H39" s="77">
        <v>57248.38</v>
      </c>
      <c r="I39" s="77">
        <v>6301</v>
      </c>
      <c r="J39" s="77">
        <v>0</v>
      </c>
      <c r="K39" s="77">
        <v>13317.8578046696</v>
      </c>
      <c r="L39" s="78">
        <v>1.2999999999999999E-3</v>
      </c>
      <c r="M39" s="78">
        <v>4.99E-2</v>
      </c>
      <c r="N39" s="78">
        <v>1.4999999999999999E-2</v>
      </c>
    </row>
    <row r="40" spans="2:14">
      <c r="B40" t="s">
        <v>1079</v>
      </c>
      <c r="C40" t="s">
        <v>1080</v>
      </c>
      <c r="D40" t="s">
        <v>809</v>
      </c>
      <c r="E40" t="s">
        <v>1081</v>
      </c>
      <c r="F40" t="s">
        <v>1042</v>
      </c>
      <c r="G40" t="s">
        <v>106</v>
      </c>
      <c r="H40" s="77">
        <v>6054.59</v>
      </c>
      <c r="I40" s="77">
        <v>6472</v>
      </c>
      <c r="J40" s="77">
        <v>0</v>
      </c>
      <c r="K40" s="77">
        <v>1446.7215152415999</v>
      </c>
      <c r="L40" s="78">
        <v>0</v>
      </c>
      <c r="M40" s="78">
        <v>5.4000000000000003E-3</v>
      </c>
      <c r="N40" s="78">
        <v>1.6000000000000001E-3</v>
      </c>
    </row>
    <row r="41" spans="2:14">
      <c r="B41" t="s">
        <v>1082</v>
      </c>
      <c r="C41" t="s">
        <v>1083</v>
      </c>
      <c r="D41" t="s">
        <v>948</v>
      </c>
      <c r="E41" t="s">
        <v>939</v>
      </c>
      <c r="F41" t="s">
        <v>1042</v>
      </c>
      <c r="G41" t="s">
        <v>106</v>
      </c>
      <c r="H41" s="77">
        <v>89305.26</v>
      </c>
      <c r="I41" s="77">
        <v>442.7</v>
      </c>
      <c r="J41" s="77">
        <v>0</v>
      </c>
      <c r="K41" s="77">
        <v>1459.64839318584</v>
      </c>
      <c r="L41" s="78">
        <v>1E-4</v>
      </c>
      <c r="M41" s="78">
        <v>5.4999999999999997E-3</v>
      </c>
      <c r="N41" s="78">
        <v>1.6000000000000001E-3</v>
      </c>
    </row>
    <row r="42" spans="2:14">
      <c r="B42" t="s">
        <v>1084</v>
      </c>
      <c r="C42" t="s">
        <v>1085</v>
      </c>
      <c r="D42" t="s">
        <v>948</v>
      </c>
      <c r="E42" t="s">
        <v>939</v>
      </c>
      <c r="F42" t="s">
        <v>1042</v>
      </c>
      <c r="G42" t="s">
        <v>106</v>
      </c>
      <c r="H42" s="77">
        <v>430850.36</v>
      </c>
      <c r="I42" s="77">
        <v>782.80000000000257</v>
      </c>
      <c r="J42" s="77">
        <v>0</v>
      </c>
      <c r="K42" s="77">
        <v>12451.995913951399</v>
      </c>
      <c r="L42" s="78">
        <v>5.0000000000000001E-4</v>
      </c>
      <c r="M42" s="78">
        <v>4.6699999999999998E-2</v>
      </c>
      <c r="N42" s="78">
        <v>1.4E-2</v>
      </c>
    </row>
    <row r="43" spans="2:14">
      <c r="B43" t="s">
        <v>1086</v>
      </c>
      <c r="C43" t="s">
        <v>1087</v>
      </c>
      <c r="D43" t="s">
        <v>1088</v>
      </c>
      <c r="E43" t="s">
        <v>939</v>
      </c>
      <c r="F43" t="s">
        <v>1042</v>
      </c>
      <c r="G43" t="s">
        <v>202</v>
      </c>
      <c r="H43" s="77">
        <v>104553.22</v>
      </c>
      <c r="I43" s="77">
        <v>1925.6518000000001</v>
      </c>
      <c r="J43" s="77">
        <v>0</v>
      </c>
      <c r="K43" s="77">
        <v>946.46688565363002</v>
      </c>
      <c r="L43" s="78">
        <v>4.0000000000000002E-4</v>
      </c>
      <c r="M43" s="78">
        <v>3.5000000000000001E-3</v>
      </c>
      <c r="N43" s="78">
        <v>1.1000000000000001E-3</v>
      </c>
    </row>
    <row r="44" spans="2:14">
      <c r="B44" t="s">
        <v>1089</v>
      </c>
      <c r="C44" t="s">
        <v>1090</v>
      </c>
      <c r="D44" t="s">
        <v>123</v>
      </c>
      <c r="E44" t="s">
        <v>939</v>
      </c>
      <c r="F44" t="s">
        <v>1042</v>
      </c>
      <c r="G44" t="s">
        <v>110</v>
      </c>
      <c r="H44" s="77">
        <v>152621.5</v>
      </c>
      <c r="I44" s="77">
        <v>2866.5</v>
      </c>
      <c r="J44" s="77">
        <v>0</v>
      </c>
      <c r="K44" s="77">
        <v>17645.702692936498</v>
      </c>
      <c r="L44" s="78">
        <v>5.9999999999999995E-4</v>
      </c>
      <c r="M44" s="78">
        <v>6.6199999999999995E-2</v>
      </c>
      <c r="N44" s="78">
        <v>1.9800000000000002E-2</v>
      </c>
    </row>
    <row r="45" spans="2:14">
      <c r="B45" t="s">
        <v>1091</v>
      </c>
      <c r="C45" t="s">
        <v>1092</v>
      </c>
      <c r="D45" t="s">
        <v>123</v>
      </c>
      <c r="E45" t="s">
        <v>939</v>
      </c>
      <c r="F45" t="s">
        <v>1042</v>
      </c>
      <c r="G45" t="s">
        <v>106</v>
      </c>
      <c r="H45" s="77">
        <v>14394.63</v>
      </c>
      <c r="I45" s="77">
        <v>3758</v>
      </c>
      <c r="J45" s="77">
        <v>0</v>
      </c>
      <c r="K45" s="77">
        <v>1997.1881214168</v>
      </c>
      <c r="L45" s="78">
        <v>2.0000000000000001E-4</v>
      </c>
      <c r="M45" s="78">
        <v>7.4999999999999997E-3</v>
      </c>
      <c r="N45" s="78">
        <v>2.2000000000000001E-3</v>
      </c>
    </row>
    <row r="46" spans="2:14">
      <c r="B46" t="s">
        <v>1093</v>
      </c>
      <c r="C46" t="s">
        <v>1094</v>
      </c>
      <c r="D46" t="s">
        <v>948</v>
      </c>
      <c r="E46" t="s">
        <v>939</v>
      </c>
      <c r="F46" t="s">
        <v>1042</v>
      </c>
      <c r="G46" t="s">
        <v>106</v>
      </c>
      <c r="H46" s="77">
        <v>137197.81</v>
      </c>
      <c r="I46" s="77">
        <v>481.2</v>
      </c>
      <c r="J46" s="77">
        <v>0</v>
      </c>
      <c r="K46" s="77">
        <v>2437.4431214702399</v>
      </c>
      <c r="L46" s="78">
        <v>1.2999999999999999E-3</v>
      </c>
      <c r="M46" s="78">
        <v>9.1000000000000004E-3</v>
      </c>
      <c r="N46" s="78">
        <v>2.7000000000000001E-3</v>
      </c>
    </row>
    <row r="47" spans="2:14">
      <c r="B47" t="s">
        <v>1095</v>
      </c>
      <c r="C47" t="s">
        <v>1096</v>
      </c>
      <c r="D47" t="s">
        <v>948</v>
      </c>
      <c r="E47" t="s">
        <v>939</v>
      </c>
      <c r="F47" t="s">
        <v>1042</v>
      </c>
      <c r="G47" t="s">
        <v>106</v>
      </c>
      <c r="H47" s="77">
        <v>16027.86</v>
      </c>
      <c r="I47" s="77">
        <v>3849.75</v>
      </c>
      <c r="J47" s="77">
        <v>0</v>
      </c>
      <c r="K47" s="77">
        <v>2278.0841389722</v>
      </c>
      <c r="L47" s="78">
        <v>2.0000000000000001E-4</v>
      </c>
      <c r="M47" s="78">
        <v>8.5000000000000006E-3</v>
      </c>
      <c r="N47" s="78">
        <v>2.5999999999999999E-3</v>
      </c>
    </row>
    <row r="48" spans="2:14">
      <c r="B48" t="s">
        <v>1097</v>
      </c>
      <c r="C48" t="s">
        <v>1098</v>
      </c>
      <c r="D48" t="s">
        <v>123</v>
      </c>
      <c r="E48" t="s">
        <v>939</v>
      </c>
      <c r="F48" t="s">
        <v>1042</v>
      </c>
      <c r="G48" t="s">
        <v>110</v>
      </c>
      <c r="H48" s="77">
        <v>121932.79</v>
      </c>
      <c r="I48" s="77">
        <v>650.5</v>
      </c>
      <c r="J48" s="77">
        <v>0</v>
      </c>
      <c r="K48" s="77">
        <v>3199.1831672849298</v>
      </c>
      <c r="L48" s="78">
        <v>5.9999999999999995E-4</v>
      </c>
      <c r="M48" s="78">
        <v>1.2E-2</v>
      </c>
      <c r="N48" s="78">
        <v>3.5999999999999999E-3</v>
      </c>
    </row>
    <row r="49" spans="2:14">
      <c r="B49" t="s">
        <v>1099</v>
      </c>
      <c r="C49" t="s">
        <v>1100</v>
      </c>
      <c r="D49" t="s">
        <v>948</v>
      </c>
      <c r="E49" t="s">
        <v>939</v>
      </c>
      <c r="F49" t="s">
        <v>1042</v>
      </c>
      <c r="G49" t="s">
        <v>106</v>
      </c>
      <c r="H49" s="77">
        <v>197068.64</v>
      </c>
      <c r="I49" s="77">
        <v>1016</v>
      </c>
      <c r="J49" s="77">
        <v>0</v>
      </c>
      <c r="K49" s="77">
        <v>7392.1865758207996</v>
      </c>
      <c r="L49" s="78">
        <v>8.9999999999999998E-4</v>
      </c>
      <c r="M49" s="78">
        <v>2.7699999999999999E-2</v>
      </c>
      <c r="N49" s="78">
        <v>8.3000000000000001E-3</v>
      </c>
    </row>
    <row r="50" spans="2:14">
      <c r="B50" t="s">
        <v>1101</v>
      </c>
      <c r="C50" t="s">
        <v>1102</v>
      </c>
      <c r="D50" t="s">
        <v>809</v>
      </c>
      <c r="E50" t="s">
        <v>939</v>
      </c>
      <c r="F50" t="s">
        <v>1042</v>
      </c>
      <c r="G50" t="s">
        <v>106</v>
      </c>
      <c r="H50" s="77">
        <v>6477.48</v>
      </c>
      <c r="I50" s="77">
        <v>34200</v>
      </c>
      <c r="J50" s="77">
        <v>0</v>
      </c>
      <c r="K50" s="77">
        <v>8178.8808067199998</v>
      </c>
      <c r="L50" s="78">
        <v>4.0000000000000002E-4</v>
      </c>
      <c r="M50" s="78">
        <v>3.0700000000000002E-2</v>
      </c>
      <c r="N50" s="78">
        <v>9.1999999999999998E-3</v>
      </c>
    </row>
    <row r="51" spans="2:14">
      <c r="B51" t="s">
        <v>1103</v>
      </c>
      <c r="C51" t="s">
        <v>1104</v>
      </c>
      <c r="D51" t="s">
        <v>123</v>
      </c>
      <c r="E51" t="s">
        <v>939</v>
      </c>
      <c r="F51" t="s">
        <v>1042</v>
      </c>
      <c r="G51" t="s">
        <v>106</v>
      </c>
      <c r="H51" s="77">
        <v>42489.73</v>
      </c>
      <c r="I51" s="77">
        <v>707.75</v>
      </c>
      <c r="J51" s="77">
        <v>0</v>
      </c>
      <c r="K51" s="77">
        <v>1110.2621685649001</v>
      </c>
      <c r="L51" s="78">
        <v>1E-4</v>
      </c>
      <c r="M51" s="78">
        <v>4.1999999999999997E-3</v>
      </c>
      <c r="N51" s="78">
        <v>1.1999999999999999E-3</v>
      </c>
    </row>
    <row r="52" spans="2:14">
      <c r="B52" t="s">
        <v>1105</v>
      </c>
      <c r="C52" t="s">
        <v>1106</v>
      </c>
      <c r="D52" t="s">
        <v>123</v>
      </c>
      <c r="E52" t="s">
        <v>939</v>
      </c>
      <c r="F52" t="s">
        <v>1042</v>
      </c>
      <c r="G52" t="s">
        <v>110</v>
      </c>
      <c r="H52" s="77">
        <v>3287.98</v>
      </c>
      <c r="I52" s="77">
        <v>7368</v>
      </c>
      <c r="J52" s="77">
        <v>0</v>
      </c>
      <c r="K52" s="77">
        <v>977.12489503775998</v>
      </c>
      <c r="L52" s="78">
        <v>1E-3</v>
      </c>
      <c r="M52" s="78">
        <v>3.7000000000000002E-3</v>
      </c>
      <c r="N52" s="78">
        <v>1.1000000000000001E-3</v>
      </c>
    </row>
    <row r="53" spans="2:14">
      <c r="B53" t="s">
        <v>1107</v>
      </c>
      <c r="C53" t="s">
        <v>1108</v>
      </c>
      <c r="D53" t="s">
        <v>809</v>
      </c>
      <c r="E53" t="s">
        <v>1109</v>
      </c>
      <c r="F53" t="s">
        <v>1042</v>
      </c>
      <c r="G53" t="s">
        <v>106</v>
      </c>
      <c r="H53" s="77">
        <v>40087.07</v>
      </c>
      <c r="I53" s="77">
        <v>6443</v>
      </c>
      <c r="J53" s="77">
        <v>0</v>
      </c>
      <c r="K53" s="77">
        <v>9535.7342250092006</v>
      </c>
      <c r="L53" s="78">
        <v>2.0000000000000001E-4</v>
      </c>
      <c r="M53" s="78">
        <v>3.5799999999999998E-2</v>
      </c>
      <c r="N53" s="78">
        <v>1.0699999999999999E-2</v>
      </c>
    </row>
    <row r="54" spans="2:14">
      <c r="B54" t="s">
        <v>1110</v>
      </c>
      <c r="C54" t="s">
        <v>1111</v>
      </c>
      <c r="D54" t="s">
        <v>809</v>
      </c>
      <c r="E54" t="s">
        <v>1112</v>
      </c>
      <c r="F54" t="s">
        <v>1042</v>
      </c>
      <c r="G54" t="s">
        <v>106</v>
      </c>
      <c r="H54" s="77">
        <v>14233.02</v>
      </c>
      <c r="I54" s="77">
        <v>7353</v>
      </c>
      <c r="J54" s="77">
        <v>0</v>
      </c>
      <c r="K54" s="77">
        <v>3863.8772225352</v>
      </c>
      <c r="L54" s="78">
        <v>1E-4</v>
      </c>
      <c r="M54" s="78">
        <v>1.4500000000000001E-2</v>
      </c>
      <c r="N54" s="78">
        <v>4.3E-3</v>
      </c>
    </row>
    <row r="55" spans="2:14">
      <c r="B55" t="s">
        <v>1113</v>
      </c>
      <c r="C55" t="s">
        <v>1114</v>
      </c>
      <c r="D55" t="s">
        <v>123</v>
      </c>
      <c r="E55" t="s">
        <v>1115</v>
      </c>
      <c r="F55" t="s">
        <v>1042</v>
      </c>
      <c r="G55" t="s">
        <v>116</v>
      </c>
      <c r="H55" s="77">
        <v>53091.18</v>
      </c>
      <c r="I55" s="77">
        <v>4966.41</v>
      </c>
      <c r="J55" s="77">
        <v>0</v>
      </c>
      <c r="K55" s="77">
        <v>7341.1716177587195</v>
      </c>
      <c r="L55" s="78">
        <v>8.0000000000000004E-4</v>
      </c>
      <c r="M55" s="78">
        <v>2.75E-2</v>
      </c>
      <c r="N55" s="78">
        <v>8.2000000000000007E-3</v>
      </c>
    </row>
    <row r="56" spans="2:14">
      <c r="B56" t="s">
        <v>1116</v>
      </c>
      <c r="C56" t="s">
        <v>1117</v>
      </c>
      <c r="D56" t="s">
        <v>814</v>
      </c>
      <c r="E56" t="s">
        <v>1118</v>
      </c>
      <c r="F56" t="s">
        <v>1042</v>
      </c>
      <c r="G56" t="s">
        <v>106</v>
      </c>
      <c r="H56" s="77">
        <v>14833.75</v>
      </c>
      <c r="I56" s="77">
        <v>2414</v>
      </c>
      <c r="J56" s="77">
        <v>0</v>
      </c>
      <c r="K56" s="77">
        <v>1322.0561886999999</v>
      </c>
      <c r="L56" s="78">
        <v>5.0000000000000001E-4</v>
      </c>
      <c r="M56" s="78">
        <v>5.0000000000000001E-3</v>
      </c>
      <c r="N56" s="78">
        <v>1.5E-3</v>
      </c>
    </row>
    <row r="57" spans="2:14">
      <c r="B57" t="s">
        <v>1119</v>
      </c>
      <c r="C57" t="s">
        <v>1120</v>
      </c>
      <c r="D57" t="s">
        <v>123</v>
      </c>
      <c r="E57" t="s">
        <v>1121</v>
      </c>
      <c r="F57" t="s">
        <v>1042</v>
      </c>
      <c r="G57" t="s">
        <v>106</v>
      </c>
      <c r="H57" s="77">
        <v>11142.13</v>
      </c>
      <c r="I57" s="77">
        <v>4608.5</v>
      </c>
      <c r="J57" s="77">
        <v>0</v>
      </c>
      <c r="K57" s="77">
        <v>1895.7868453966</v>
      </c>
      <c r="L57" s="78">
        <v>1.1999999999999999E-3</v>
      </c>
      <c r="M57" s="78">
        <v>7.1000000000000004E-3</v>
      </c>
      <c r="N57" s="78">
        <v>2.0999999999999999E-3</v>
      </c>
    </row>
    <row r="58" spans="2:14">
      <c r="B58" t="s">
        <v>1122</v>
      </c>
      <c r="C58" t="s">
        <v>1123</v>
      </c>
      <c r="D58" t="s">
        <v>809</v>
      </c>
      <c r="E58" t="s">
        <v>1121</v>
      </c>
      <c r="F58" t="s">
        <v>1042</v>
      </c>
      <c r="G58" t="s">
        <v>106</v>
      </c>
      <c r="H58" s="77">
        <v>31483.89</v>
      </c>
      <c r="I58" s="77">
        <v>5945.5</v>
      </c>
      <c r="J58" s="77">
        <v>0</v>
      </c>
      <c r="K58" s="77">
        <v>6910.9613183754</v>
      </c>
      <c r="L58" s="78">
        <v>8.9999999999999998E-4</v>
      </c>
      <c r="M58" s="78">
        <v>2.5899999999999999E-2</v>
      </c>
      <c r="N58" s="78">
        <v>7.7999999999999996E-3</v>
      </c>
    </row>
    <row r="59" spans="2:14">
      <c r="B59" t="s">
        <v>1124</v>
      </c>
      <c r="C59" t="s">
        <v>1125</v>
      </c>
      <c r="D59" t="s">
        <v>123</v>
      </c>
      <c r="E59" t="s">
        <v>1126</v>
      </c>
      <c r="F59" t="s">
        <v>1042</v>
      </c>
      <c r="G59" t="s">
        <v>110</v>
      </c>
      <c r="H59" s="77">
        <v>33186.06</v>
      </c>
      <c r="I59" s="77">
        <v>20572.999999999985</v>
      </c>
      <c r="J59" s="77">
        <v>0</v>
      </c>
      <c r="K59" s="77">
        <v>27537.5065905349</v>
      </c>
      <c r="L59" s="78">
        <v>1.1999999999999999E-3</v>
      </c>
      <c r="M59" s="78">
        <v>0.1033</v>
      </c>
      <c r="N59" s="78">
        <v>3.09E-2</v>
      </c>
    </row>
    <row r="60" spans="2:14">
      <c r="B60" t="s">
        <v>1127</v>
      </c>
      <c r="C60" t="s">
        <v>1128</v>
      </c>
      <c r="D60" t="s">
        <v>123</v>
      </c>
      <c r="E60" t="s">
        <v>1126</v>
      </c>
      <c r="F60" t="s">
        <v>1042</v>
      </c>
      <c r="G60" t="s">
        <v>110</v>
      </c>
      <c r="H60" s="77">
        <v>3837.99</v>
      </c>
      <c r="I60" s="77">
        <v>5294</v>
      </c>
      <c r="J60" s="77">
        <v>0</v>
      </c>
      <c r="K60" s="77">
        <v>819.51908096603995</v>
      </c>
      <c r="L60" s="78">
        <v>6.9999999999999999E-4</v>
      </c>
      <c r="M60" s="78">
        <v>3.0999999999999999E-3</v>
      </c>
      <c r="N60" s="78">
        <v>8.9999999999999998E-4</v>
      </c>
    </row>
    <row r="61" spans="2:14">
      <c r="B61" t="s">
        <v>1129</v>
      </c>
      <c r="C61" t="s">
        <v>1130</v>
      </c>
      <c r="D61" t="s">
        <v>123</v>
      </c>
      <c r="E61" t="s">
        <v>1126</v>
      </c>
      <c r="F61" t="s">
        <v>1042</v>
      </c>
      <c r="G61" t="s">
        <v>110</v>
      </c>
      <c r="H61" s="77">
        <v>16776.27</v>
      </c>
      <c r="I61" s="77">
        <v>8213.2999999999938</v>
      </c>
      <c r="J61" s="77">
        <v>0</v>
      </c>
      <c r="K61" s="77">
        <v>5557.5629074625904</v>
      </c>
      <c r="L61" s="78">
        <v>3.2000000000000002E-3</v>
      </c>
      <c r="M61" s="78">
        <v>2.0799999999999999E-2</v>
      </c>
      <c r="N61" s="78">
        <v>6.1999999999999998E-3</v>
      </c>
    </row>
    <row r="62" spans="2:14">
      <c r="B62" t="s">
        <v>1131</v>
      </c>
      <c r="C62" t="s">
        <v>1132</v>
      </c>
      <c r="D62" t="s">
        <v>123</v>
      </c>
      <c r="E62" t="s">
        <v>1126</v>
      </c>
      <c r="F62" t="s">
        <v>1042</v>
      </c>
      <c r="G62" t="s">
        <v>110</v>
      </c>
      <c r="H62" s="77">
        <v>26207.97</v>
      </c>
      <c r="I62" s="77">
        <v>2296.7999999999961</v>
      </c>
      <c r="J62" s="77">
        <v>0</v>
      </c>
      <c r="K62" s="77">
        <v>2427.88357131566</v>
      </c>
      <c r="L62" s="78">
        <v>8.9999999999999998E-4</v>
      </c>
      <c r="M62" s="78">
        <v>9.1000000000000004E-3</v>
      </c>
      <c r="N62" s="78">
        <v>2.7000000000000001E-3</v>
      </c>
    </row>
    <row r="63" spans="2:14">
      <c r="B63" t="s">
        <v>1133</v>
      </c>
      <c r="C63" t="s">
        <v>1134</v>
      </c>
      <c r="D63" t="s">
        <v>1135</v>
      </c>
      <c r="E63" t="s">
        <v>1136</v>
      </c>
      <c r="F63" t="s">
        <v>1042</v>
      </c>
      <c r="G63" t="s">
        <v>200</v>
      </c>
      <c r="H63" s="77">
        <v>141566.99</v>
      </c>
      <c r="I63" s="77">
        <v>242800</v>
      </c>
      <c r="J63" s="77">
        <v>0</v>
      </c>
      <c r="K63" s="77">
        <v>8799.6948086837201</v>
      </c>
      <c r="L63" s="78">
        <v>0</v>
      </c>
      <c r="M63" s="78">
        <v>3.3000000000000002E-2</v>
      </c>
      <c r="N63" s="78">
        <v>9.9000000000000008E-3</v>
      </c>
    </row>
    <row r="64" spans="2:14">
      <c r="B64" t="s">
        <v>1137</v>
      </c>
      <c r="C64" t="s">
        <v>1138</v>
      </c>
      <c r="D64" t="s">
        <v>1135</v>
      </c>
      <c r="E64" t="s">
        <v>1136</v>
      </c>
      <c r="F64" t="s">
        <v>1042</v>
      </c>
      <c r="G64" t="s">
        <v>200</v>
      </c>
      <c r="H64" s="77">
        <v>386821.27</v>
      </c>
      <c r="I64" s="77">
        <v>23310.000000000029</v>
      </c>
      <c r="J64" s="77">
        <v>0</v>
      </c>
      <c r="K64" s="77">
        <v>2308.3919417852399</v>
      </c>
      <c r="L64" s="78">
        <v>1.1000000000000001E-3</v>
      </c>
      <c r="M64" s="78">
        <v>8.6999999999999994E-3</v>
      </c>
      <c r="N64" s="78">
        <v>2.5999999999999999E-3</v>
      </c>
    </row>
    <row r="65" spans="2:14">
      <c r="B65" t="s">
        <v>1139</v>
      </c>
      <c r="C65" t="s">
        <v>1140</v>
      </c>
      <c r="D65" t="s">
        <v>123</v>
      </c>
      <c r="E65" t="s">
        <v>1141</v>
      </c>
      <c r="F65" t="s">
        <v>1042</v>
      </c>
      <c r="G65" t="s">
        <v>110</v>
      </c>
      <c r="H65" s="77">
        <v>1986.66</v>
      </c>
      <c r="I65" s="77">
        <v>17464</v>
      </c>
      <c r="J65" s="77">
        <v>0</v>
      </c>
      <c r="K65" s="77">
        <v>1399.38934970016</v>
      </c>
      <c r="L65" s="78">
        <v>4.0000000000000002E-4</v>
      </c>
      <c r="M65" s="78">
        <v>5.1999999999999998E-3</v>
      </c>
      <c r="N65" s="78">
        <v>1.6000000000000001E-3</v>
      </c>
    </row>
    <row r="66" spans="2:14">
      <c r="B66" t="s">
        <v>1142</v>
      </c>
      <c r="C66" t="s">
        <v>1143</v>
      </c>
      <c r="D66" t="s">
        <v>809</v>
      </c>
      <c r="E66" t="s">
        <v>1144</v>
      </c>
      <c r="F66" t="s">
        <v>1042</v>
      </c>
      <c r="G66" t="s">
        <v>106</v>
      </c>
      <c r="H66" s="77">
        <v>2648.16</v>
      </c>
      <c r="I66" s="77">
        <v>16768</v>
      </c>
      <c r="J66" s="77">
        <v>0</v>
      </c>
      <c r="K66" s="77">
        <v>1639.4084868095999</v>
      </c>
      <c r="L66" s="78">
        <v>0</v>
      </c>
      <c r="M66" s="78">
        <v>6.1000000000000004E-3</v>
      </c>
      <c r="N66" s="78">
        <v>1.8E-3</v>
      </c>
    </row>
    <row r="67" spans="2:14">
      <c r="B67" t="s">
        <v>1145</v>
      </c>
      <c r="C67" t="s">
        <v>1146</v>
      </c>
      <c r="D67" t="s">
        <v>809</v>
      </c>
      <c r="E67" t="s">
        <v>1144</v>
      </c>
      <c r="F67" t="s">
        <v>1042</v>
      </c>
      <c r="G67" t="s">
        <v>106</v>
      </c>
      <c r="H67" s="77">
        <v>4426.1899999999996</v>
      </c>
      <c r="I67" s="77">
        <v>8065</v>
      </c>
      <c r="J67" s="77">
        <v>0</v>
      </c>
      <c r="K67" s="77">
        <v>1317.941449162</v>
      </c>
      <c r="L67" s="78">
        <v>0</v>
      </c>
      <c r="M67" s="78">
        <v>4.8999999999999998E-3</v>
      </c>
      <c r="N67" s="78">
        <v>1.5E-3</v>
      </c>
    </row>
    <row r="68" spans="2:14">
      <c r="B68" t="s">
        <v>1147</v>
      </c>
      <c r="C68" t="s">
        <v>1148</v>
      </c>
      <c r="D68" t="s">
        <v>809</v>
      </c>
      <c r="E68" t="s">
        <v>1144</v>
      </c>
      <c r="F68" t="s">
        <v>1042</v>
      </c>
      <c r="G68" t="s">
        <v>106</v>
      </c>
      <c r="H68" s="77">
        <v>37820.639999999999</v>
      </c>
      <c r="I68" s="77">
        <v>3342</v>
      </c>
      <c r="J68" s="77">
        <v>0</v>
      </c>
      <c r="K68" s="77">
        <v>4666.5616922496001</v>
      </c>
      <c r="L68" s="78">
        <v>0</v>
      </c>
      <c r="M68" s="78">
        <v>1.7500000000000002E-2</v>
      </c>
      <c r="N68" s="78">
        <v>5.1999999999999998E-3</v>
      </c>
    </row>
    <row r="69" spans="2:14">
      <c r="B69" t="s">
        <v>1149</v>
      </c>
      <c r="C69" t="s">
        <v>1150</v>
      </c>
      <c r="D69" t="s">
        <v>809</v>
      </c>
      <c r="E69" t="s">
        <v>1144</v>
      </c>
      <c r="F69" t="s">
        <v>1042</v>
      </c>
      <c r="G69" t="s">
        <v>106</v>
      </c>
      <c r="H69" s="77">
        <v>21031.3</v>
      </c>
      <c r="I69" s="77">
        <v>10641</v>
      </c>
      <c r="J69" s="77">
        <v>0</v>
      </c>
      <c r="K69" s="77">
        <v>8262.4768170360003</v>
      </c>
      <c r="L69" s="78">
        <v>2.0000000000000001E-4</v>
      </c>
      <c r="M69" s="78">
        <v>3.1E-2</v>
      </c>
      <c r="N69" s="78">
        <v>9.2999999999999992E-3</v>
      </c>
    </row>
    <row r="70" spans="2:14">
      <c r="B70" t="s">
        <v>1151</v>
      </c>
      <c r="C70" t="s">
        <v>1152</v>
      </c>
      <c r="D70" t="s">
        <v>809</v>
      </c>
      <c r="E70" t="s">
        <v>1144</v>
      </c>
      <c r="F70" t="s">
        <v>1042</v>
      </c>
      <c r="G70" t="s">
        <v>106</v>
      </c>
      <c r="H70" s="77">
        <v>20350.16</v>
      </c>
      <c r="I70" s="77">
        <v>3620</v>
      </c>
      <c r="J70" s="77">
        <v>0</v>
      </c>
      <c r="K70" s="77">
        <v>2719.807024064</v>
      </c>
      <c r="L70" s="78">
        <v>5.0000000000000001E-4</v>
      </c>
      <c r="M70" s="78">
        <v>1.0200000000000001E-2</v>
      </c>
      <c r="N70" s="78">
        <v>3.0999999999999999E-3</v>
      </c>
    </row>
    <row r="71" spans="2:14">
      <c r="B71" t="s">
        <v>1153</v>
      </c>
      <c r="C71" t="s">
        <v>1154</v>
      </c>
      <c r="D71" t="s">
        <v>123</v>
      </c>
      <c r="E71" t="s">
        <v>1144</v>
      </c>
      <c r="F71" t="s">
        <v>1042</v>
      </c>
      <c r="G71" t="s">
        <v>110</v>
      </c>
      <c r="H71" s="77">
        <v>2624.33</v>
      </c>
      <c r="I71" s="77">
        <v>22410</v>
      </c>
      <c r="J71" s="77">
        <v>0</v>
      </c>
      <c r="K71" s="77">
        <v>2372.0923645901998</v>
      </c>
      <c r="L71" s="78">
        <v>2.2000000000000001E-3</v>
      </c>
      <c r="M71" s="78">
        <v>8.8999999999999999E-3</v>
      </c>
      <c r="N71" s="78">
        <v>2.7000000000000001E-3</v>
      </c>
    </row>
    <row r="72" spans="2:14">
      <c r="B72" t="s">
        <v>1155</v>
      </c>
      <c r="C72" t="s">
        <v>1156</v>
      </c>
      <c r="D72" t="s">
        <v>123</v>
      </c>
      <c r="E72" t="s">
        <v>1144</v>
      </c>
      <c r="F72" t="s">
        <v>1042</v>
      </c>
      <c r="G72" t="s">
        <v>110</v>
      </c>
      <c r="H72" s="77">
        <v>7475.74</v>
      </c>
      <c r="I72" s="77">
        <v>19662</v>
      </c>
      <c r="J72" s="77">
        <v>0</v>
      </c>
      <c r="K72" s="77">
        <v>5928.6139871599198</v>
      </c>
      <c r="L72" s="78">
        <v>2.3999999999999998E-3</v>
      </c>
      <c r="M72" s="78">
        <v>2.2200000000000001E-2</v>
      </c>
      <c r="N72" s="78">
        <v>6.7000000000000002E-3</v>
      </c>
    </row>
    <row r="73" spans="2:14">
      <c r="B73" t="s">
        <v>1157</v>
      </c>
      <c r="C73" t="s">
        <v>1158</v>
      </c>
      <c r="D73" t="s">
        <v>948</v>
      </c>
      <c r="E73" t="s">
        <v>1144</v>
      </c>
      <c r="F73" t="s">
        <v>1042</v>
      </c>
      <c r="G73" t="s">
        <v>106</v>
      </c>
      <c r="H73" s="77">
        <v>38682.129999999997</v>
      </c>
      <c r="I73" s="77">
        <v>2960</v>
      </c>
      <c r="J73" s="77">
        <v>0</v>
      </c>
      <c r="K73" s="77">
        <v>4227.3069492160002</v>
      </c>
      <c r="L73" s="78">
        <v>2E-3</v>
      </c>
      <c r="M73" s="78">
        <v>1.5900000000000001E-2</v>
      </c>
      <c r="N73" s="78">
        <v>4.7000000000000002E-3</v>
      </c>
    </row>
    <row r="74" spans="2:14">
      <c r="B74" t="s">
        <v>1159</v>
      </c>
      <c r="C74" t="s">
        <v>1160</v>
      </c>
      <c r="D74" t="s">
        <v>809</v>
      </c>
      <c r="E74" t="s">
        <v>1144</v>
      </c>
      <c r="F74" t="s">
        <v>1042</v>
      </c>
      <c r="G74" t="s">
        <v>106</v>
      </c>
      <c r="H74" s="77">
        <v>10368.09</v>
      </c>
      <c r="I74" s="77">
        <v>17114</v>
      </c>
      <c r="J74" s="77">
        <v>0</v>
      </c>
      <c r="K74" s="77">
        <v>6551.0660542391997</v>
      </c>
      <c r="L74" s="78">
        <v>0</v>
      </c>
      <c r="M74" s="78">
        <v>2.46E-2</v>
      </c>
      <c r="N74" s="78">
        <v>7.4000000000000003E-3</v>
      </c>
    </row>
    <row r="75" spans="2:14">
      <c r="B75" t="s">
        <v>1161</v>
      </c>
      <c r="C75" t="s">
        <v>1162</v>
      </c>
      <c r="D75" t="s">
        <v>809</v>
      </c>
      <c r="E75" t="s">
        <v>1163</v>
      </c>
      <c r="F75" t="s">
        <v>1042</v>
      </c>
      <c r="G75" t="s">
        <v>106</v>
      </c>
      <c r="H75" s="77">
        <v>3607.53</v>
      </c>
      <c r="I75" s="77">
        <v>14992</v>
      </c>
      <c r="J75" s="77">
        <v>0</v>
      </c>
      <c r="K75" s="77">
        <v>1996.7845939392</v>
      </c>
      <c r="L75" s="78">
        <v>1E-4</v>
      </c>
      <c r="M75" s="78">
        <v>7.4999999999999997E-3</v>
      </c>
      <c r="N75" s="78">
        <v>2.2000000000000001E-3</v>
      </c>
    </row>
    <row r="76" spans="2:14">
      <c r="B76" t="s">
        <v>1164</v>
      </c>
      <c r="C76" t="s">
        <v>1165</v>
      </c>
      <c r="D76" t="s">
        <v>107</v>
      </c>
      <c r="E76" t="s">
        <v>1166</v>
      </c>
      <c r="F76" t="s">
        <v>1042</v>
      </c>
      <c r="G76" t="s">
        <v>120</v>
      </c>
      <c r="H76" s="77">
        <v>21900.54</v>
      </c>
      <c r="I76" s="77">
        <v>8997</v>
      </c>
      <c r="J76" s="77">
        <v>0</v>
      </c>
      <c r="K76" s="77">
        <v>4824.7008320926798</v>
      </c>
      <c r="L76" s="78">
        <v>2.0000000000000001E-4</v>
      </c>
      <c r="M76" s="78">
        <v>1.8100000000000002E-2</v>
      </c>
      <c r="N76" s="78">
        <v>5.4000000000000003E-3</v>
      </c>
    </row>
    <row r="77" spans="2:14">
      <c r="B77" s="79" t="s">
        <v>1167</v>
      </c>
      <c r="D77" s="16"/>
      <c r="E77" s="16"/>
      <c r="F77" s="16"/>
      <c r="G77" s="16"/>
      <c r="H77" s="81">
        <v>0</v>
      </c>
      <c r="J77" s="81">
        <v>0</v>
      </c>
      <c r="K77" s="81">
        <v>0</v>
      </c>
      <c r="M77" s="80">
        <v>0</v>
      </c>
      <c r="N77" s="80">
        <v>0</v>
      </c>
    </row>
    <row r="78" spans="2:14">
      <c r="B78" t="s">
        <v>210</v>
      </c>
      <c r="C78" t="s">
        <v>210</v>
      </c>
      <c r="D78" s="16"/>
      <c r="E78" s="16"/>
      <c r="F78" t="s">
        <v>210</v>
      </c>
      <c r="G78" t="s">
        <v>210</v>
      </c>
      <c r="H78" s="77">
        <v>0</v>
      </c>
      <c r="I78" s="77">
        <v>0</v>
      </c>
      <c r="K78" s="77">
        <v>0</v>
      </c>
      <c r="L78" s="78">
        <v>0</v>
      </c>
      <c r="M78" s="78">
        <v>0</v>
      </c>
      <c r="N78" s="78">
        <v>0</v>
      </c>
    </row>
    <row r="79" spans="2:14">
      <c r="B79" s="79" t="s">
        <v>263</v>
      </c>
      <c r="D79" s="16"/>
      <c r="E79" s="16"/>
      <c r="F79" s="16"/>
      <c r="G79" s="16"/>
      <c r="H79" s="81">
        <v>0</v>
      </c>
      <c r="J79" s="81">
        <v>0</v>
      </c>
      <c r="K79" s="81">
        <v>0</v>
      </c>
      <c r="M79" s="80">
        <v>0</v>
      </c>
      <c r="N79" s="80">
        <v>0</v>
      </c>
    </row>
    <row r="80" spans="2:14">
      <c r="B80" t="s">
        <v>210</v>
      </c>
      <c r="C80" t="s">
        <v>210</v>
      </c>
      <c r="D80" s="16"/>
      <c r="E80" s="16"/>
      <c r="F80" t="s">
        <v>210</v>
      </c>
      <c r="G80" t="s">
        <v>210</v>
      </c>
      <c r="H80" s="77">
        <v>0</v>
      </c>
      <c r="I80" s="77">
        <v>0</v>
      </c>
      <c r="K80" s="77">
        <v>0</v>
      </c>
      <c r="L80" s="78">
        <v>0</v>
      </c>
      <c r="M80" s="78">
        <v>0</v>
      </c>
      <c r="N80" s="78">
        <v>0</v>
      </c>
    </row>
    <row r="81" spans="2:14">
      <c r="B81" s="79" t="s">
        <v>1071</v>
      </c>
      <c r="D81" s="16"/>
      <c r="E81" s="16"/>
      <c r="F81" s="16"/>
      <c r="G81" s="16"/>
      <c r="H81" s="81">
        <v>0</v>
      </c>
      <c r="J81" s="81">
        <v>0</v>
      </c>
      <c r="K81" s="81">
        <v>0</v>
      </c>
      <c r="M81" s="80">
        <v>0</v>
      </c>
      <c r="N81" s="80">
        <v>0</v>
      </c>
    </row>
    <row r="82" spans="2:14">
      <c r="B82" t="s">
        <v>210</v>
      </c>
      <c r="C82" t="s">
        <v>210</v>
      </c>
      <c r="D82" s="16"/>
      <c r="E82" s="16"/>
      <c r="F82" t="s">
        <v>210</v>
      </c>
      <c r="G82" t="s">
        <v>210</v>
      </c>
      <c r="H82" s="77">
        <v>0</v>
      </c>
      <c r="I82" s="77">
        <v>0</v>
      </c>
      <c r="K82" s="77">
        <v>0</v>
      </c>
      <c r="L82" s="78">
        <v>0</v>
      </c>
      <c r="M82" s="78">
        <v>0</v>
      </c>
      <c r="N82" s="78">
        <v>0</v>
      </c>
    </row>
    <row r="83" spans="2:14">
      <c r="B83" t="s">
        <v>224</v>
      </c>
      <c r="D83" s="16"/>
      <c r="E83" s="16"/>
      <c r="F83" s="16"/>
      <c r="G83" s="16"/>
    </row>
    <row r="84" spans="2:14">
      <c r="B84" t="s">
        <v>255</v>
      </c>
      <c r="D84" s="16"/>
      <c r="E84" s="16"/>
      <c r="F84" s="16"/>
      <c r="G84" s="16"/>
    </row>
    <row r="85" spans="2:14">
      <c r="B85" t="s">
        <v>256</v>
      </c>
      <c r="D85" s="16"/>
      <c r="E85" s="16"/>
      <c r="F85" s="16"/>
      <c r="G85" s="16"/>
    </row>
    <row r="86" spans="2:14">
      <c r="B86" t="s">
        <v>257</v>
      </c>
      <c r="D86" s="16"/>
      <c r="E86" s="16"/>
      <c r="F86" s="16"/>
      <c r="G86" s="16"/>
    </row>
    <row r="87" spans="2:14">
      <c r="B87" t="s">
        <v>258</v>
      </c>
      <c r="D87" s="16"/>
      <c r="E87" s="16"/>
      <c r="F87" s="16"/>
      <c r="G87" s="16"/>
    </row>
    <row r="88" spans="2:14"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7">
        <v>45106</v>
      </c>
    </row>
    <row r="2" spans="2:65" s="1" customFormat="1">
      <c r="B2" s="2" t="s">
        <v>1</v>
      </c>
      <c r="C2" s="12" t="s">
        <v>1761</v>
      </c>
    </row>
    <row r="3" spans="2:65" s="1" customFormat="1">
      <c r="B3" s="2" t="s">
        <v>2</v>
      </c>
      <c r="C3" s="88" t="s">
        <v>1762</v>
      </c>
    </row>
    <row r="4" spans="2:65" s="1" customFormat="1">
      <c r="B4" s="2" t="s">
        <v>3</v>
      </c>
      <c r="C4" s="89" t="s">
        <v>197</v>
      </c>
    </row>
    <row r="6" spans="2:65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5"/>
    </row>
    <row r="7" spans="2:65" ht="26.25" customHeight="1">
      <c r="B7" s="113" t="s">
        <v>93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147733.93</v>
      </c>
      <c r="K11" s="7"/>
      <c r="L11" s="75">
        <v>18973.19235842444</v>
      </c>
      <c r="M11" s="7"/>
      <c r="N11" s="76">
        <v>1</v>
      </c>
      <c r="O11" s="76">
        <v>2.1299999999999999E-2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1168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1169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I18" t="s">
        <v>210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263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222</v>
      </c>
      <c r="C21" s="16"/>
      <c r="D21" s="16"/>
      <c r="E21" s="16"/>
      <c r="J21" s="81">
        <v>147733.93</v>
      </c>
      <c r="L21" s="81">
        <v>18973.19235842444</v>
      </c>
      <c r="N21" s="80">
        <v>1</v>
      </c>
      <c r="O21" s="80">
        <v>2.1299999999999999E-2</v>
      </c>
    </row>
    <row r="22" spans="2:15">
      <c r="B22" s="79" t="s">
        <v>1168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1169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I25" t="s">
        <v>210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147733.93</v>
      </c>
      <c r="L26" s="81">
        <v>18973.19235842444</v>
      </c>
      <c r="N26" s="80">
        <v>1</v>
      </c>
      <c r="O26" s="80">
        <v>2.1299999999999999E-2</v>
      </c>
    </row>
    <row r="27" spans="2:15">
      <c r="B27" t="s">
        <v>1170</v>
      </c>
      <c r="C27" t="s">
        <v>1171</v>
      </c>
      <c r="D27" t="s">
        <v>123</v>
      </c>
      <c r="E27" t="s">
        <v>1172</v>
      </c>
      <c r="F27" t="s">
        <v>1042</v>
      </c>
      <c r="G27" t="s">
        <v>210</v>
      </c>
      <c r="H27" t="s">
        <v>211</v>
      </c>
      <c r="I27" t="s">
        <v>106</v>
      </c>
      <c r="J27" s="77">
        <v>1533.24</v>
      </c>
      <c r="K27" s="77">
        <v>19790</v>
      </c>
      <c r="L27" s="77">
        <v>1120.2568996320001</v>
      </c>
      <c r="M27" s="78">
        <v>0</v>
      </c>
      <c r="N27" s="78">
        <v>5.8999999999999997E-2</v>
      </c>
      <c r="O27" s="78">
        <v>1.2999999999999999E-3</v>
      </c>
    </row>
    <row r="28" spans="2:15">
      <c r="B28" t="s">
        <v>1173</v>
      </c>
      <c r="C28" t="s">
        <v>1174</v>
      </c>
      <c r="D28" t="s">
        <v>123</v>
      </c>
      <c r="E28" t="s">
        <v>1175</v>
      </c>
      <c r="F28" t="s">
        <v>1042</v>
      </c>
      <c r="G28" t="s">
        <v>210</v>
      </c>
      <c r="H28" t="s">
        <v>211</v>
      </c>
      <c r="I28" t="s">
        <v>106</v>
      </c>
      <c r="J28" s="77">
        <v>8621.41</v>
      </c>
      <c r="K28" s="77">
        <v>3505</v>
      </c>
      <c r="L28" s="77">
        <v>1115.6501124859999</v>
      </c>
      <c r="M28" s="78">
        <v>0</v>
      </c>
      <c r="N28" s="78">
        <v>5.8799999999999998E-2</v>
      </c>
      <c r="O28" s="78">
        <v>1.2999999999999999E-3</v>
      </c>
    </row>
    <row r="29" spans="2:15">
      <c r="B29" t="s">
        <v>1176</v>
      </c>
      <c r="C29" t="s">
        <v>1177</v>
      </c>
      <c r="D29" t="s">
        <v>1178</v>
      </c>
      <c r="E29" t="s">
        <v>939</v>
      </c>
      <c r="F29" t="s">
        <v>1042</v>
      </c>
      <c r="G29" t="s">
        <v>210</v>
      </c>
      <c r="H29" t="s">
        <v>211</v>
      </c>
      <c r="I29" t="s">
        <v>106</v>
      </c>
      <c r="J29" s="77">
        <v>114244.43</v>
      </c>
      <c r="K29" s="77">
        <v>1479.4</v>
      </c>
      <c r="L29" s="77">
        <v>6239.9677036746398</v>
      </c>
      <c r="M29" s="78">
        <v>0</v>
      </c>
      <c r="N29" s="78">
        <v>0.32890000000000003</v>
      </c>
      <c r="O29" s="78">
        <v>7.0000000000000001E-3</v>
      </c>
    </row>
    <row r="30" spans="2:15">
      <c r="B30" t="s">
        <v>1179</v>
      </c>
      <c r="C30" t="s">
        <v>1180</v>
      </c>
      <c r="D30" t="s">
        <v>1178</v>
      </c>
      <c r="E30" t="s">
        <v>1166</v>
      </c>
      <c r="F30" t="s">
        <v>1042</v>
      </c>
      <c r="G30" t="s">
        <v>210</v>
      </c>
      <c r="H30" t="s">
        <v>211</v>
      </c>
      <c r="I30" t="s">
        <v>106</v>
      </c>
      <c r="J30" s="77">
        <v>23334.85</v>
      </c>
      <c r="K30" s="77">
        <v>12184.609999999977</v>
      </c>
      <c r="L30" s="77">
        <v>10497.3176426318</v>
      </c>
      <c r="M30" s="78">
        <v>0</v>
      </c>
      <c r="N30" s="78">
        <v>0.55330000000000001</v>
      </c>
      <c r="O30" s="78">
        <v>1.18E-2</v>
      </c>
    </row>
    <row r="31" spans="2:15">
      <c r="B31" s="79" t="s">
        <v>263</v>
      </c>
      <c r="C31" s="16"/>
      <c r="D31" s="16"/>
      <c r="E31" s="16"/>
      <c r="J31" s="81">
        <v>0</v>
      </c>
      <c r="L31" s="81">
        <v>0</v>
      </c>
      <c r="N31" s="80">
        <v>0</v>
      </c>
      <c r="O31" s="80">
        <v>0</v>
      </c>
    </row>
    <row r="32" spans="2:15">
      <c r="B32" t="s">
        <v>210</v>
      </c>
      <c r="C32" t="s">
        <v>210</v>
      </c>
      <c r="D32" s="16"/>
      <c r="E32" s="16"/>
      <c r="F32" t="s">
        <v>210</v>
      </c>
      <c r="G32" t="s">
        <v>210</v>
      </c>
      <c r="I32" t="s">
        <v>210</v>
      </c>
      <c r="J32" s="77">
        <v>0</v>
      </c>
      <c r="K32" s="77">
        <v>0</v>
      </c>
      <c r="L32" s="77">
        <v>0</v>
      </c>
      <c r="M32" s="78">
        <v>0</v>
      </c>
      <c r="N32" s="78">
        <v>0</v>
      </c>
      <c r="O32" s="78">
        <v>0</v>
      </c>
    </row>
    <row r="33" spans="2:5">
      <c r="B33" t="s">
        <v>224</v>
      </c>
      <c r="C33" s="16"/>
      <c r="D33" s="16"/>
      <c r="E33" s="16"/>
    </row>
    <row r="34" spans="2:5">
      <c r="B34" t="s">
        <v>255</v>
      </c>
      <c r="C34" s="16"/>
      <c r="D34" s="16"/>
      <c r="E34" s="16"/>
    </row>
    <row r="35" spans="2:5">
      <c r="B35" t="s">
        <v>256</v>
      </c>
      <c r="C35" s="16"/>
      <c r="D35" s="16"/>
      <c r="E35" s="16"/>
    </row>
    <row r="36" spans="2:5">
      <c r="B36" t="s">
        <v>257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1761</v>
      </c>
    </row>
    <row r="3" spans="2:60" s="1" customFormat="1">
      <c r="B3" s="2" t="s">
        <v>2</v>
      </c>
      <c r="C3" s="88" t="s">
        <v>1762</v>
      </c>
    </row>
    <row r="4" spans="2:60" s="1" customFormat="1">
      <c r="B4" s="2" t="s">
        <v>3</v>
      </c>
      <c r="C4" s="89" t="s">
        <v>197</v>
      </c>
    </row>
    <row r="6" spans="2:60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60" ht="26.25" customHeight="1">
      <c r="B7" s="113" t="s">
        <v>95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37138.89</v>
      </c>
      <c r="H11" s="7"/>
      <c r="I11" s="75">
        <v>40.094315394608003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31558.81</v>
      </c>
      <c r="I12" s="81">
        <v>36.922774699999998</v>
      </c>
      <c r="K12" s="80">
        <v>0.92090000000000005</v>
      </c>
      <c r="L12" s="80">
        <v>0</v>
      </c>
    </row>
    <row r="13" spans="2:60">
      <c r="B13" s="79" t="s">
        <v>1181</v>
      </c>
      <c r="D13" s="16"/>
      <c r="E13" s="16"/>
      <c r="G13" s="81">
        <v>31558.81</v>
      </c>
      <c r="I13" s="81">
        <v>36.922774699999998</v>
      </c>
      <c r="K13" s="80">
        <v>0.92090000000000005</v>
      </c>
      <c r="L13" s="80">
        <v>0</v>
      </c>
    </row>
    <row r="14" spans="2:60">
      <c r="B14" t="s">
        <v>1182</v>
      </c>
      <c r="C14" t="s">
        <v>1183</v>
      </c>
      <c r="D14" t="s">
        <v>100</v>
      </c>
      <c r="E14" t="s">
        <v>112</v>
      </c>
      <c r="F14" t="s">
        <v>102</v>
      </c>
      <c r="G14" s="77">
        <v>2317.2600000000002</v>
      </c>
      <c r="H14" s="77">
        <v>1500</v>
      </c>
      <c r="I14" s="77">
        <v>34.758899999999997</v>
      </c>
      <c r="J14" s="78">
        <v>1.1999999999999999E-3</v>
      </c>
      <c r="K14" s="78">
        <v>0.8669</v>
      </c>
      <c r="L14" s="78">
        <v>0</v>
      </c>
    </row>
    <row r="15" spans="2:60">
      <c r="B15" t="s">
        <v>1184</v>
      </c>
      <c r="C15" t="s">
        <v>1185</v>
      </c>
      <c r="D15" t="s">
        <v>100</v>
      </c>
      <c r="E15" t="s">
        <v>129</v>
      </c>
      <c r="F15" t="s">
        <v>102</v>
      </c>
      <c r="G15" s="77">
        <v>29241.55</v>
      </c>
      <c r="H15" s="77">
        <v>7.4</v>
      </c>
      <c r="I15" s="77">
        <v>2.1638747</v>
      </c>
      <c r="J15" s="78">
        <v>2E-3</v>
      </c>
      <c r="K15" s="78">
        <v>5.3999999999999999E-2</v>
      </c>
      <c r="L15" s="78">
        <v>0</v>
      </c>
    </row>
    <row r="16" spans="2:60">
      <c r="B16" s="79" t="s">
        <v>222</v>
      </c>
      <c r="D16" s="16"/>
      <c r="E16" s="16"/>
      <c r="G16" s="81">
        <v>5580.08</v>
      </c>
      <c r="I16" s="81">
        <v>3.1715406946079998</v>
      </c>
      <c r="K16" s="80">
        <v>7.9100000000000004E-2</v>
      </c>
      <c r="L16" s="80">
        <v>0</v>
      </c>
    </row>
    <row r="17" spans="2:12">
      <c r="B17" s="79" t="s">
        <v>1186</v>
      </c>
      <c r="D17" s="16"/>
      <c r="E17" s="16"/>
      <c r="G17" s="81">
        <v>5580.08</v>
      </c>
      <c r="I17" s="81">
        <v>3.1715406946079998</v>
      </c>
      <c r="K17" s="80">
        <v>7.9100000000000004E-2</v>
      </c>
      <c r="L17" s="80">
        <v>0</v>
      </c>
    </row>
    <row r="18" spans="2:12">
      <c r="B18" t="s">
        <v>1187</v>
      </c>
      <c r="C18" t="s">
        <v>1188</v>
      </c>
      <c r="D18" t="s">
        <v>814</v>
      </c>
      <c r="E18" t="s">
        <v>936</v>
      </c>
      <c r="F18" t="s">
        <v>106</v>
      </c>
      <c r="G18" s="77">
        <v>4413.82</v>
      </c>
      <c r="H18" s="77">
        <v>16.82</v>
      </c>
      <c r="I18" s="77">
        <v>2.740957502608</v>
      </c>
      <c r="J18" s="78">
        <v>1E-4</v>
      </c>
      <c r="K18" s="78">
        <v>6.8400000000000002E-2</v>
      </c>
      <c r="L18" s="78">
        <v>0</v>
      </c>
    </row>
    <row r="19" spans="2:12">
      <c r="B19" t="s">
        <v>1189</v>
      </c>
      <c r="C19" t="s">
        <v>1190</v>
      </c>
      <c r="D19" t="s">
        <v>809</v>
      </c>
      <c r="E19" t="s">
        <v>960</v>
      </c>
      <c r="F19" t="s">
        <v>106</v>
      </c>
      <c r="G19" s="77">
        <v>1166.26</v>
      </c>
      <c r="H19" s="77">
        <v>10</v>
      </c>
      <c r="I19" s="77">
        <v>0.430583192</v>
      </c>
      <c r="J19" s="78">
        <v>0</v>
      </c>
      <c r="K19" s="78">
        <v>1.0699999999999999E-2</v>
      </c>
      <c r="L19" s="78">
        <v>0</v>
      </c>
    </row>
    <row r="20" spans="2:12">
      <c r="B20" t="s">
        <v>224</v>
      </c>
      <c r="D20" s="16"/>
      <c r="E20" s="16"/>
    </row>
    <row r="21" spans="2:12">
      <c r="B21" t="s">
        <v>255</v>
      </c>
      <c r="D21" s="16"/>
      <c r="E21" s="16"/>
    </row>
    <row r="22" spans="2:12">
      <c r="B22" t="s">
        <v>256</v>
      </c>
      <c r="D22" s="16"/>
      <c r="E22" s="16"/>
    </row>
    <row r="23" spans="2:12">
      <c r="B23" t="s">
        <v>257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7">
        <v>45106</v>
      </c>
    </row>
    <row r="2" spans="2:61" s="1" customFormat="1">
      <c r="B2" s="2" t="s">
        <v>1</v>
      </c>
      <c r="C2" s="12" t="s">
        <v>1761</v>
      </c>
    </row>
    <row r="3" spans="2:61" s="1" customFormat="1">
      <c r="B3" s="2" t="s">
        <v>2</v>
      </c>
      <c r="C3" s="88" t="s">
        <v>1762</v>
      </c>
    </row>
    <row r="4" spans="2:61" s="1" customFormat="1">
      <c r="B4" s="2" t="s">
        <v>3</v>
      </c>
      <c r="C4" s="89" t="s">
        <v>197</v>
      </c>
    </row>
    <row r="6" spans="2:61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61" ht="26.25" customHeight="1">
      <c r="B7" s="113" t="s">
        <v>98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340.47273560000002</v>
      </c>
      <c r="J11" s="25"/>
      <c r="K11" s="76">
        <v>1</v>
      </c>
      <c r="L11" s="76">
        <v>4.0000000000000002E-4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340.06920000000002</v>
      </c>
      <c r="K12" s="80">
        <v>0.99880000000000002</v>
      </c>
      <c r="L12" s="80">
        <v>4.0000000000000002E-4</v>
      </c>
    </row>
    <row r="13" spans="2:61">
      <c r="B13" s="79" t="s">
        <v>1191</v>
      </c>
      <c r="C13" s="16"/>
      <c r="D13" s="16"/>
      <c r="E13" s="16"/>
      <c r="G13" s="81">
        <v>0</v>
      </c>
      <c r="I13" s="81">
        <v>340.06920000000002</v>
      </c>
      <c r="K13" s="80">
        <v>0.99880000000000002</v>
      </c>
      <c r="L13" s="80">
        <v>4.0000000000000002E-4</v>
      </c>
    </row>
    <row r="14" spans="2:61">
      <c r="B14" t="s">
        <v>1192</v>
      </c>
      <c r="C14" t="s">
        <v>1193</v>
      </c>
      <c r="D14" t="s">
        <v>100</v>
      </c>
      <c r="E14" t="s">
        <v>123</v>
      </c>
      <c r="F14" t="s">
        <v>102</v>
      </c>
      <c r="G14" s="77">
        <v>16</v>
      </c>
      <c r="H14" s="77">
        <v>1110200</v>
      </c>
      <c r="I14" s="77">
        <v>177.63200000000001</v>
      </c>
      <c r="J14" s="78">
        <v>0</v>
      </c>
      <c r="K14" s="78">
        <v>0.52170000000000005</v>
      </c>
      <c r="L14" s="78">
        <v>2.0000000000000001E-4</v>
      </c>
    </row>
    <row r="15" spans="2:61">
      <c r="B15" t="s">
        <v>1194</v>
      </c>
      <c r="C15" t="s">
        <v>1195</v>
      </c>
      <c r="D15" t="s">
        <v>100</v>
      </c>
      <c r="E15" t="s">
        <v>123</v>
      </c>
      <c r="F15" t="s">
        <v>102</v>
      </c>
      <c r="G15" s="77">
        <v>-16</v>
      </c>
      <c r="H15" s="77">
        <v>764000</v>
      </c>
      <c r="I15" s="77">
        <v>-122.24</v>
      </c>
      <c r="J15" s="78">
        <v>0</v>
      </c>
      <c r="K15" s="78">
        <v>-0.35899999999999999</v>
      </c>
      <c r="L15" s="78">
        <v>-1E-4</v>
      </c>
    </row>
    <row r="16" spans="2:61">
      <c r="B16" t="s">
        <v>1196</v>
      </c>
      <c r="C16" t="s">
        <v>1197</v>
      </c>
      <c r="D16" t="s">
        <v>100</v>
      </c>
      <c r="E16" t="s">
        <v>123</v>
      </c>
      <c r="F16" t="s">
        <v>102</v>
      </c>
      <c r="G16" s="77">
        <v>147.12</v>
      </c>
      <c r="H16" s="77">
        <v>193500</v>
      </c>
      <c r="I16" s="77">
        <v>284.67720000000003</v>
      </c>
      <c r="J16" s="78">
        <v>0</v>
      </c>
      <c r="K16" s="78">
        <v>0.83609999999999995</v>
      </c>
      <c r="L16" s="78">
        <v>2.9999999999999997E-4</v>
      </c>
    </row>
    <row r="17" spans="2:12">
      <c r="B17" t="s">
        <v>1198</v>
      </c>
      <c r="C17" t="s">
        <v>1199</v>
      </c>
      <c r="D17" t="s">
        <v>100</v>
      </c>
      <c r="E17" t="s">
        <v>123</v>
      </c>
      <c r="F17" t="s">
        <v>102</v>
      </c>
      <c r="G17" s="77">
        <v>-147.12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1200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210</v>
      </c>
      <c r="C19" t="s">
        <v>210</v>
      </c>
      <c r="D19" s="16"/>
      <c r="E19" t="s">
        <v>210</v>
      </c>
      <c r="F19" t="s">
        <v>210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1201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210</v>
      </c>
      <c r="C21" t="s">
        <v>210</v>
      </c>
      <c r="D21" s="16"/>
      <c r="E21" t="s">
        <v>210</v>
      </c>
      <c r="F21" t="s">
        <v>210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263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210</v>
      </c>
      <c r="C23" t="s">
        <v>210</v>
      </c>
      <c r="D23" s="16"/>
      <c r="E23" t="s">
        <v>210</v>
      </c>
      <c r="F23" t="s">
        <v>210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222</v>
      </c>
      <c r="C24" s="16"/>
      <c r="D24" s="16"/>
      <c r="E24" s="16"/>
      <c r="G24" s="81">
        <v>0</v>
      </c>
      <c r="I24" s="81">
        <v>0.40353559999999999</v>
      </c>
      <c r="K24" s="80">
        <v>1.1999999999999999E-3</v>
      </c>
      <c r="L24" s="80">
        <v>0</v>
      </c>
    </row>
    <row r="25" spans="2:12">
      <c r="B25" s="79" t="s">
        <v>1191</v>
      </c>
      <c r="C25" s="16"/>
      <c r="D25" s="16"/>
      <c r="E25" s="16"/>
      <c r="G25" s="81">
        <v>0</v>
      </c>
      <c r="I25" s="81">
        <v>0.40353559999999999</v>
      </c>
      <c r="K25" s="80">
        <v>1.1999999999999999E-3</v>
      </c>
      <c r="L25" s="80">
        <v>0</v>
      </c>
    </row>
    <row r="26" spans="2:12">
      <c r="B26" t="s">
        <v>1202</v>
      </c>
      <c r="C26" t="s">
        <v>1203</v>
      </c>
      <c r="D26" t="s">
        <v>123</v>
      </c>
      <c r="E26" t="s">
        <v>123</v>
      </c>
      <c r="F26" t="s">
        <v>106</v>
      </c>
      <c r="G26" s="77">
        <v>-21.86</v>
      </c>
      <c r="H26" s="77">
        <v>500</v>
      </c>
      <c r="I26" s="77">
        <v>-0.40353559999999999</v>
      </c>
      <c r="J26" s="78">
        <v>0</v>
      </c>
      <c r="K26" s="78">
        <v>-1.1999999999999999E-3</v>
      </c>
      <c r="L26" s="78">
        <v>0</v>
      </c>
    </row>
    <row r="27" spans="2:12">
      <c r="B27" t="s">
        <v>1204</v>
      </c>
      <c r="C27" t="s">
        <v>1205</v>
      </c>
      <c r="D27" t="s">
        <v>123</v>
      </c>
      <c r="E27" t="s">
        <v>123</v>
      </c>
      <c r="F27" t="s">
        <v>106</v>
      </c>
      <c r="G27" s="77">
        <v>21.86</v>
      </c>
      <c r="H27" s="77">
        <v>1000</v>
      </c>
      <c r="I27" s="77">
        <v>0.80707119999999999</v>
      </c>
      <c r="J27" s="78">
        <v>0</v>
      </c>
      <c r="K27" s="78">
        <v>2.3999999999999998E-3</v>
      </c>
      <c r="L27" s="78">
        <v>0</v>
      </c>
    </row>
    <row r="28" spans="2:12">
      <c r="B28" s="79" t="s">
        <v>1206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s="16"/>
      <c r="E29" t="s">
        <v>210</v>
      </c>
      <c r="F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1201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s="16"/>
      <c r="E31" t="s">
        <v>210</v>
      </c>
      <c r="F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1207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s="16"/>
      <c r="E33" t="s">
        <v>210</v>
      </c>
      <c r="F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263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210</v>
      </c>
      <c r="C35" t="s">
        <v>210</v>
      </c>
      <c r="D35" s="16"/>
      <c r="E35" t="s">
        <v>210</v>
      </c>
      <c r="F35" t="s">
        <v>210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224</v>
      </c>
      <c r="C36" s="16"/>
      <c r="D36" s="16"/>
      <c r="E36" s="16"/>
    </row>
    <row r="37" spans="2:12">
      <c r="B37" t="s">
        <v>255</v>
      </c>
      <c r="C37" s="16"/>
      <c r="D37" s="16"/>
      <c r="E37" s="16"/>
    </row>
    <row r="38" spans="2:12">
      <c r="B38" t="s">
        <v>256</v>
      </c>
      <c r="C38" s="16"/>
      <c r="D38" s="16"/>
      <c r="E38" s="16"/>
    </row>
    <row r="39" spans="2:12">
      <c r="B39" t="s">
        <v>257</v>
      </c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7">
        <v>45106</v>
      </c>
    </row>
    <row r="2" spans="1:60" s="1" customFormat="1">
      <c r="B2" s="2" t="s">
        <v>1</v>
      </c>
      <c r="C2" s="12" t="s">
        <v>1761</v>
      </c>
    </row>
    <row r="3" spans="1:60" s="1" customFormat="1">
      <c r="B3" s="2" t="s">
        <v>2</v>
      </c>
      <c r="C3" s="88" t="s">
        <v>1762</v>
      </c>
    </row>
    <row r="4" spans="1:60" s="1" customFormat="1">
      <c r="B4" s="2" t="s">
        <v>3</v>
      </c>
      <c r="C4" s="89" t="s">
        <v>197</v>
      </c>
    </row>
    <row r="6" spans="1:60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5"/>
      <c r="BD6" s="16" t="s">
        <v>100</v>
      </c>
      <c r="BF6" s="16" t="s">
        <v>101</v>
      </c>
      <c r="BH6" s="19" t="s">
        <v>102</v>
      </c>
    </row>
    <row r="7" spans="1:60" ht="26.25" customHeight="1">
      <c r="B7" s="113" t="s">
        <v>103</v>
      </c>
      <c r="C7" s="114"/>
      <c r="D7" s="114"/>
      <c r="E7" s="114"/>
      <c r="F7" s="114"/>
      <c r="G7" s="114"/>
      <c r="H7" s="114"/>
      <c r="I7" s="114"/>
      <c r="J7" s="114"/>
      <c r="K7" s="11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309.70999999999998</v>
      </c>
      <c r="H11" s="25"/>
      <c r="I11" s="75">
        <v>2996.0885831509231</v>
      </c>
      <c r="J11" s="76">
        <v>1</v>
      </c>
      <c r="K11" s="76">
        <v>3.3999999999999998E-3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222</v>
      </c>
      <c r="C14" s="19"/>
      <c r="D14" s="19"/>
      <c r="E14" s="19"/>
      <c r="F14" s="19"/>
      <c r="G14" s="81">
        <v>309.70999999999998</v>
      </c>
      <c r="H14" s="19"/>
      <c r="I14" s="81">
        <v>2996.0885831509231</v>
      </c>
      <c r="J14" s="80">
        <v>1</v>
      </c>
      <c r="K14" s="80">
        <v>3.3999999999999998E-3</v>
      </c>
      <c r="BF14" s="16" t="s">
        <v>126</v>
      </c>
    </row>
    <row r="15" spans="1:60">
      <c r="B15" t="s">
        <v>1208</v>
      </c>
      <c r="C15" t="s">
        <v>1209</v>
      </c>
      <c r="D15" t="s">
        <v>123</v>
      </c>
      <c r="E15" t="s">
        <v>123</v>
      </c>
      <c r="F15" t="s">
        <v>106</v>
      </c>
      <c r="G15" s="77">
        <v>45.94</v>
      </c>
      <c r="H15" s="77">
        <v>11814.06</v>
      </c>
      <c r="I15" s="77">
        <v>-204.3971654218</v>
      </c>
      <c r="J15" s="78">
        <v>-6.8199999999999997E-2</v>
      </c>
      <c r="K15" s="78">
        <v>-2.0000000000000001E-4</v>
      </c>
      <c r="BF15" s="16" t="s">
        <v>127</v>
      </c>
    </row>
    <row r="16" spans="1:60">
      <c r="B16" t="s">
        <v>1210</v>
      </c>
      <c r="C16" t="s">
        <v>1211</v>
      </c>
      <c r="D16" t="s">
        <v>123</v>
      </c>
      <c r="E16" t="s">
        <v>123</v>
      </c>
      <c r="F16" t="s">
        <v>106</v>
      </c>
      <c r="G16" s="77">
        <v>7.87</v>
      </c>
      <c r="H16" s="77">
        <v>1510025</v>
      </c>
      <c r="I16" s="77">
        <v>115.978374376519</v>
      </c>
      <c r="J16" s="78">
        <v>3.8699999999999998E-2</v>
      </c>
      <c r="K16" s="78">
        <v>1E-4</v>
      </c>
      <c r="BF16" s="16" t="s">
        <v>128</v>
      </c>
    </row>
    <row r="17" spans="2:58">
      <c r="B17" t="s">
        <v>1212</v>
      </c>
      <c r="C17" t="s">
        <v>1213</v>
      </c>
      <c r="D17" t="s">
        <v>123</v>
      </c>
      <c r="E17" t="s">
        <v>123</v>
      </c>
      <c r="F17" t="s">
        <v>116</v>
      </c>
      <c r="G17" s="77">
        <v>4.33</v>
      </c>
      <c r="H17" s="77">
        <v>120330</v>
      </c>
      <c r="I17" s="77">
        <v>6.1947821550375997</v>
      </c>
      <c r="J17" s="78">
        <v>2.0999999999999999E-3</v>
      </c>
      <c r="K17" s="78">
        <v>0</v>
      </c>
      <c r="BF17" s="16" t="s">
        <v>129</v>
      </c>
    </row>
    <row r="18" spans="2:58">
      <c r="B18" t="s">
        <v>1214</v>
      </c>
      <c r="C18" t="s">
        <v>1215</v>
      </c>
      <c r="D18" t="s">
        <v>123</v>
      </c>
      <c r="E18" t="s">
        <v>123</v>
      </c>
      <c r="F18" t="s">
        <v>106</v>
      </c>
      <c r="G18" s="77">
        <v>215.6</v>
      </c>
      <c r="H18" s="77">
        <v>443575</v>
      </c>
      <c r="I18" s="77">
        <v>3016.0420909018399</v>
      </c>
      <c r="J18" s="78">
        <v>1.0066999999999999</v>
      </c>
      <c r="K18" s="78">
        <v>3.3999999999999998E-3</v>
      </c>
      <c r="BF18" s="16" t="s">
        <v>130</v>
      </c>
    </row>
    <row r="19" spans="2:58">
      <c r="B19" t="s">
        <v>1216</v>
      </c>
      <c r="C19" t="s">
        <v>1217</v>
      </c>
      <c r="D19" t="s">
        <v>123</v>
      </c>
      <c r="E19" t="s">
        <v>123</v>
      </c>
      <c r="F19" t="s">
        <v>110</v>
      </c>
      <c r="G19" s="77">
        <v>27.75</v>
      </c>
      <c r="H19" s="77">
        <v>45830</v>
      </c>
      <c r="I19" s="77">
        <v>-27.956226756254999</v>
      </c>
      <c r="J19" s="78">
        <v>-9.2999999999999992E-3</v>
      </c>
      <c r="K19" s="78">
        <v>0</v>
      </c>
      <c r="BF19" s="16" t="s">
        <v>131</v>
      </c>
    </row>
    <row r="20" spans="2:58">
      <c r="B20" t="s">
        <v>1218</v>
      </c>
      <c r="C20" t="s">
        <v>1219</v>
      </c>
      <c r="D20" t="s">
        <v>123</v>
      </c>
      <c r="E20" t="s">
        <v>123</v>
      </c>
      <c r="F20" t="s">
        <v>200</v>
      </c>
      <c r="G20" s="77">
        <v>8.2200000000000006</v>
      </c>
      <c r="H20" s="77">
        <v>229100</v>
      </c>
      <c r="I20" s="77">
        <v>90.226727895581604</v>
      </c>
      <c r="J20" s="78">
        <v>3.0099999999999998E-2</v>
      </c>
      <c r="K20" s="78">
        <v>1E-4</v>
      </c>
      <c r="BF20" s="16" t="s">
        <v>132</v>
      </c>
    </row>
    <row r="21" spans="2:58">
      <c r="B21" t="s">
        <v>224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255</v>
      </c>
      <c r="C22" s="19"/>
      <c r="D22" s="19"/>
      <c r="E22" s="19"/>
      <c r="F22" s="19"/>
      <c r="G22" s="19"/>
      <c r="H22" s="19"/>
    </row>
    <row r="23" spans="2:58">
      <c r="B23" t="s">
        <v>256</v>
      </c>
      <c r="C23" s="19"/>
      <c r="D23" s="19"/>
      <c r="E23" s="19"/>
      <c r="F23" s="19"/>
      <c r="G23" s="19"/>
      <c r="H23" s="19"/>
    </row>
    <row r="24" spans="2:58">
      <c r="B24" t="s">
        <v>257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7">
        <v>45106</v>
      </c>
    </row>
    <row r="2" spans="2:81" s="1" customFormat="1">
      <c r="B2" s="2" t="s">
        <v>1</v>
      </c>
      <c r="C2" s="12" t="s">
        <v>1761</v>
      </c>
    </row>
    <row r="3" spans="2:81" s="1" customFormat="1">
      <c r="B3" s="2" t="s">
        <v>2</v>
      </c>
      <c r="C3" s="88" t="s">
        <v>1762</v>
      </c>
    </row>
    <row r="4" spans="2:81" s="1" customFormat="1">
      <c r="B4" s="2" t="s">
        <v>3</v>
      </c>
      <c r="C4" s="89" t="s">
        <v>197</v>
      </c>
    </row>
    <row r="6" spans="2:81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</row>
    <row r="7" spans="2:81" ht="26.25" customHeight="1">
      <c r="B7" s="113" t="s">
        <v>133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1220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1221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210</v>
      </c>
      <c r="C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1222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1223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1224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1225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1226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1220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1221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1222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1223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1224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1225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1226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224</v>
      </c>
    </row>
    <row r="41" spans="2:17">
      <c r="B41" t="s">
        <v>255</v>
      </c>
    </row>
    <row r="42" spans="2:17">
      <c r="B42" t="s">
        <v>256</v>
      </c>
    </row>
    <row r="43" spans="2:17">
      <c r="B43" t="s">
        <v>257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7">
        <v>45106</v>
      </c>
    </row>
    <row r="2" spans="2:72" s="1" customFormat="1">
      <c r="B2" s="2" t="s">
        <v>1</v>
      </c>
      <c r="C2" s="12" t="s">
        <v>1761</v>
      </c>
    </row>
    <row r="3" spans="2:72" s="1" customFormat="1">
      <c r="B3" s="2" t="s">
        <v>2</v>
      </c>
      <c r="C3" s="88" t="s">
        <v>1762</v>
      </c>
    </row>
    <row r="4" spans="2:72" s="1" customFormat="1">
      <c r="B4" s="2" t="s">
        <v>3</v>
      </c>
      <c r="C4" s="89" t="s">
        <v>197</v>
      </c>
    </row>
    <row r="6" spans="2:72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5"/>
    </row>
    <row r="7" spans="2:72" ht="26.25" customHeight="1">
      <c r="B7" s="113" t="s">
        <v>69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1227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1228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1229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1230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253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1231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255</v>
      </c>
    </row>
    <row r="29" spans="2:16">
      <c r="B29" t="s">
        <v>256</v>
      </c>
    </row>
    <row r="30" spans="2:16">
      <c r="B30" t="s">
        <v>257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7">
        <v>45106</v>
      </c>
    </row>
    <row r="2" spans="2:65" s="1" customFormat="1">
      <c r="B2" s="2" t="s">
        <v>1</v>
      </c>
      <c r="C2" s="12" t="s">
        <v>1761</v>
      </c>
    </row>
    <row r="3" spans="2:65" s="1" customFormat="1">
      <c r="B3" s="2" t="s">
        <v>2</v>
      </c>
      <c r="C3" s="88" t="s">
        <v>1762</v>
      </c>
    </row>
    <row r="4" spans="2:65" s="1" customFormat="1">
      <c r="B4" s="2" t="s">
        <v>3</v>
      </c>
      <c r="C4" s="89" t="s">
        <v>197</v>
      </c>
    </row>
    <row r="6" spans="2:65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5"/>
    </row>
    <row r="7" spans="2:65" ht="26.25" customHeight="1">
      <c r="B7" s="113" t="s">
        <v>82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1232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1233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263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1234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1235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255</v>
      </c>
      <c r="D27" s="16"/>
      <c r="E27" s="16"/>
      <c r="F27" s="16"/>
    </row>
    <row r="28" spans="2:19">
      <c r="B28" t="s">
        <v>256</v>
      </c>
      <c r="D28" s="16"/>
      <c r="E28" s="16"/>
      <c r="F28" s="16"/>
    </row>
    <row r="29" spans="2:19">
      <c r="B29" t="s">
        <v>257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7">
        <v>45106</v>
      </c>
    </row>
    <row r="2" spans="2:81" s="1" customFormat="1">
      <c r="B2" s="2" t="s">
        <v>1</v>
      </c>
      <c r="C2" s="12" t="s">
        <v>1761</v>
      </c>
    </row>
    <row r="3" spans="2:81" s="1" customFormat="1">
      <c r="B3" s="2" t="s">
        <v>2</v>
      </c>
      <c r="C3" s="88" t="s">
        <v>1762</v>
      </c>
    </row>
    <row r="4" spans="2:81" s="1" customFormat="1">
      <c r="B4" s="2" t="s">
        <v>3</v>
      </c>
      <c r="C4" s="89" t="s">
        <v>197</v>
      </c>
    </row>
    <row r="6" spans="2:81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5"/>
    </row>
    <row r="7" spans="2:81" ht="26.25" customHeight="1">
      <c r="B7" s="113" t="s">
        <v>89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1232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1233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260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263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222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261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262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224</v>
      </c>
      <c r="C26" s="16"/>
      <c r="D26" s="16"/>
      <c r="E26" s="16"/>
    </row>
    <row r="27" spans="2:19">
      <c r="B27" t="s">
        <v>255</v>
      </c>
      <c r="C27" s="16"/>
      <c r="D27" s="16"/>
      <c r="E27" s="16"/>
    </row>
    <row r="28" spans="2:19">
      <c r="B28" t="s">
        <v>256</v>
      </c>
      <c r="C28" s="16"/>
      <c r="D28" s="16"/>
      <c r="E28" s="16"/>
    </row>
    <row r="29" spans="2:19">
      <c r="B29" t="s">
        <v>257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7">
        <v>45106</v>
      </c>
    </row>
    <row r="2" spans="2:98" s="1" customFormat="1">
      <c r="B2" s="2" t="s">
        <v>1</v>
      </c>
      <c r="C2" s="12" t="s">
        <v>1761</v>
      </c>
    </row>
    <row r="3" spans="2:98" s="1" customFormat="1">
      <c r="B3" s="2" t="s">
        <v>2</v>
      </c>
      <c r="C3" s="88" t="s">
        <v>1762</v>
      </c>
    </row>
    <row r="4" spans="2:98" s="1" customFormat="1">
      <c r="B4" s="2" t="s">
        <v>3</v>
      </c>
      <c r="C4" s="89" t="s">
        <v>197</v>
      </c>
    </row>
    <row r="6" spans="2:98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5"/>
    </row>
    <row r="7" spans="2:98" ht="26.25" customHeight="1">
      <c r="B7" s="113" t="s">
        <v>91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240320.85</v>
      </c>
      <c r="I11" s="7"/>
      <c r="J11" s="75">
        <v>599.24482855224801</v>
      </c>
      <c r="K11" s="7"/>
      <c r="L11" s="76">
        <v>1</v>
      </c>
      <c r="M11" s="76">
        <v>6.9999999999999999E-4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198966.85</v>
      </c>
      <c r="J12" s="81">
        <v>235.562458023472</v>
      </c>
      <c r="L12" s="80">
        <v>0.3931</v>
      </c>
      <c r="M12" s="80">
        <v>2.9999999999999997E-4</v>
      </c>
    </row>
    <row r="13" spans="2:98">
      <c r="B13" t="s">
        <v>1236</v>
      </c>
      <c r="C13" t="s">
        <v>1237</v>
      </c>
      <c r="D13" t="s">
        <v>123</v>
      </c>
      <c r="E13" t="s">
        <v>1238</v>
      </c>
      <c r="F13" t="s">
        <v>936</v>
      </c>
      <c r="G13" t="s">
        <v>106</v>
      </c>
      <c r="H13" s="77">
        <v>3686.2</v>
      </c>
      <c r="I13" s="77">
        <v>100</v>
      </c>
      <c r="J13" s="77">
        <v>13.6094504</v>
      </c>
      <c r="K13" s="78">
        <v>0</v>
      </c>
      <c r="L13" s="78">
        <v>2.2700000000000001E-2</v>
      </c>
      <c r="M13" s="78">
        <v>0</v>
      </c>
    </row>
    <row r="14" spans="2:98">
      <c r="B14" t="s">
        <v>1239</v>
      </c>
      <c r="C14" t="s">
        <v>1240</v>
      </c>
      <c r="D14" t="s">
        <v>123</v>
      </c>
      <c r="E14" t="s">
        <v>1241</v>
      </c>
      <c r="F14" t="s">
        <v>101</v>
      </c>
      <c r="G14" t="s">
        <v>102</v>
      </c>
      <c r="H14" s="77">
        <v>173534</v>
      </c>
      <c r="I14" s="77">
        <v>9.9999999999999995E-7</v>
      </c>
      <c r="J14" s="77">
        <v>1.73534E-6</v>
      </c>
      <c r="K14" s="78">
        <v>4.5999999999999999E-3</v>
      </c>
      <c r="L14" s="78">
        <v>0</v>
      </c>
      <c r="M14" s="78">
        <v>0</v>
      </c>
    </row>
    <row r="15" spans="2:98">
      <c r="B15" t="s">
        <v>1242</v>
      </c>
      <c r="C15" t="s">
        <v>1243</v>
      </c>
      <c r="D15" t="s">
        <v>123</v>
      </c>
      <c r="E15" t="s">
        <v>1244</v>
      </c>
      <c r="F15" t="s">
        <v>611</v>
      </c>
      <c r="G15" t="s">
        <v>106</v>
      </c>
      <c r="H15" s="77">
        <v>4485.68</v>
      </c>
      <c r="I15" s="77">
        <v>100</v>
      </c>
      <c r="J15" s="77">
        <v>16.561130559999999</v>
      </c>
      <c r="K15" s="78">
        <v>0</v>
      </c>
      <c r="L15" s="78">
        <v>2.76E-2</v>
      </c>
      <c r="M15" s="78">
        <v>0</v>
      </c>
    </row>
    <row r="16" spans="2:98">
      <c r="B16" t="s">
        <v>1245</v>
      </c>
      <c r="C16" t="s">
        <v>1246</v>
      </c>
      <c r="D16" t="s">
        <v>123</v>
      </c>
      <c r="E16" t="s">
        <v>1247</v>
      </c>
      <c r="F16" t="s">
        <v>611</v>
      </c>
      <c r="G16" t="s">
        <v>106</v>
      </c>
      <c r="H16" s="77">
        <v>4485.68</v>
      </c>
      <c r="I16" s="77">
        <v>100</v>
      </c>
      <c r="J16" s="77">
        <v>16.561130559999999</v>
      </c>
      <c r="K16" s="78">
        <v>0</v>
      </c>
      <c r="L16" s="78">
        <v>2.76E-2</v>
      </c>
      <c r="M16" s="78">
        <v>0</v>
      </c>
    </row>
    <row r="17" spans="2:13">
      <c r="B17" t="s">
        <v>1248</v>
      </c>
      <c r="C17" t="s">
        <v>1249</v>
      </c>
      <c r="D17" t="s">
        <v>123</v>
      </c>
      <c r="E17" t="s">
        <v>1250</v>
      </c>
      <c r="F17" t="s">
        <v>611</v>
      </c>
      <c r="G17" t="s">
        <v>106</v>
      </c>
      <c r="H17" s="77">
        <v>4485.68</v>
      </c>
      <c r="I17" s="77">
        <v>100</v>
      </c>
      <c r="J17" s="77">
        <v>16.561130559999999</v>
      </c>
      <c r="K17" s="78">
        <v>0</v>
      </c>
      <c r="L17" s="78">
        <v>2.76E-2</v>
      </c>
      <c r="M17" s="78">
        <v>0</v>
      </c>
    </row>
    <row r="18" spans="2:13">
      <c r="B18" t="s">
        <v>1251</v>
      </c>
      <c r="C18" t="s">
        <v>1252</v>
      </c>
      <c r="D18" t="s">
        <v>123</v>
      </c>
      <c r="E18" t="s">
        <v>1250</v>
      </c>
      <c r="F18" t="s">
        <v>611</v>
      </c>
      <c r="G18" t="s">
        <v>102</v>
      </c>
      <c r="H18" s="77">
        <v>448.37</v>
      </c>
      <c r="I18" s="77">
        <v>3904.375</v>
      </c>
      <c r="J18" s="77">
        <v>17.506046187500001</v>
      </c>
      <c r="K18" s="78">
        <v>4.0000000000000002E-4</v>
      </c>
      <c r="L18" s="78">
        <v>2.92E-2</v>
      </c>
      <c r="M18" s="78">
        <v>0</v>
      </c>
    </row>
    <row r="19" spans="2:13">
      <c r="B19" t="s">
        <v>1253</v>
      </c>
      <c r="C19" t="s">
        <v>1254</v>
      </c>
      <c r="D19" t="s">
        <v>123</v>
      </c>
      <c r="E19" t="s">
        <v>1255</v>
      </c>
      <c r="F19" t="s">
        <v>611</v>
      </c>
      <c r="G19" t="s">
        <v>106</v>
      </c>
      <c r="H19" s="77">
        <v>4485.68</v>
      </c>
      <c r="I19" s="77">
        <v>100</v>
      </c>
      <c r="J19" s="77">
        <v>16.561130559999999</v>
      </c>
      <c r="K19" s="78">
        <v>0</v>
      </c>
      <c r="L19" s="78">
        <v>2.76E-2</v>
      </c>
      <c r="M19" s="78">
        <v>0</v>
      </c>
    </row>
    <row r="20" spans="2:13">
      <c r="B20" t="s">
        <v>1256</v>
      </c>
      <c r="C20" t="s">
        <v>1257</v>
      </c>
      <c r="D20" t="s">
        <v>123</v>
      </c>
      <c r="E20" t="s">
        <v>1258</v>
      </c>
      <c r="F20" t="s">
        <v>340</v>
      </c>
      <c r="G20" t="s">
        <v>106</v>
      </c>
      <c r="H20" s="77">
        <v>3355.56</v>
      </c>
      <c r="I20" s="77">
        <v>1115.5498999999961</v>
      </c>
      <c r="J20" s="77">
        <v>138.20243746063201</v>
      </c>
      <c r="K20" s="78">
        <v>1E-4</v>
      </c>
      <c r="L20" s="78">
        <v>0.2306</v>
      </c>
      <c r="M20" s="78">
        <v>2.0000000000000001E-4</v>
      </c>
    </row>
    <row r="21" spans="2:13">
      <c r="B21" s="79" t="s">
        <v>222</v>
      </c>
      <c r="C21" s="16"/>
      <c r="D21" s="16"/>
      <c r="E21" s="16"/>
      <c r="H21" s="81">
        <v>41354</v>
      </c>
      <c r="J21" s="81">
        <v>363.682370528776</v>
      </c>
      <c r="L21" s="80">
        <v>0.6069</v>
      </c>
      <c r="M21" s="80">
        <v>4.0000000000000002E-4</v>
      </c>
    </row>
    <row r="22" spans="2:13">
      <c r="B22" s="79" t="s">
        <v>261</v>
      </c>
      <c r="C22" s="16"/>
      <c r="D22" s="16"/>
      <c r="E22" s="16"/>
      <c r="H22" s="81">
        <v>0</v>
      </c>
      <c r="J22" s="81">
        <v>0</v>
      </c>
      <c r="L22" s="80">
        <v>0</v>
      </c>
      <c r="M22" s="80">
        <v>0</v>
      </c>
    </row>
    <row r="23" spans="2:13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H23" s="77">
        <v>0</v>
      </c>
      <c r="I23" s="77">
        <v>0</v>
      </c>
      <c r="J23" s="77">
        <v>0</v>
      </c>
      <c r="K23" s="78">
        <v>0</v>
      </c>
      <c r="L23" s="78">
        <v>0</v>
      </c>
      <c r="M23" s="78">
        <v>0</v>
      </c>
    </row>
    <row r="24" spans="2:13">
      <c r="B24" s="79" t="s">
        <v>262</v>
      </c>
      <c r="C24" s="16"/>
      <c r="D24" s="16"/>
      <c r="E24" s="16"/>
      <c r="H24" s="81">
        <v>41354</v>
      </c>
      <c r="J24" s="81">
        <v>363.682370528776</v>
      </c>
      <c r="L24" s="80">
        <v>0.6069</v>
      </c>
      <c r="M24" s="80">
        <v>4.0000000000000002E-4</v>
      </c>
    </row>
    <row r="25" spans="2:13">
      <c r="B25" t="s">
        <v>1259</v>
      </c>
      <c r="C25" t="s">
        <v>1260</v>
      </c>
      <c r="D25" t="s">
        <v>123</v>
      </c>
      <c r="E25" t="s">
        <v>1261</v>
      </c>
      <c r="F25" t="s">
        <v>936</v>
      </c>
      <c r="G25" t="s">
        <v>106</v>
      </c>
      <c r="H25" s="77">
        <v>41354</v>
      </c>
      <c r="I25" s="77">
        <v>238.20070000000001</v>
      </c>
      <c r="J25" s="77">
        <v>363.682370528776</v>
      </c>
      <c r="K25" s="78">
        <v>2.0000000000000001E-4</v>
      </c>
      <c r="L25" s="78">
        <v>0.6069</v>
      </c>
      <c r="M25" s="78">
        <v>4.0000000000000002E-4</v>
      </c>
    </row>
    <row r="26" spans="2:13">
      <c r="B26" t="s">
        <v>224</v>
      </c>
      <c r="C26" s="16"/>
      <c r="D26" s="16"/>
      <c r="E26" s="16"/>
    </row>
    <row r="27" spans="2:13">
      <c r="B27" t="s">
        <v>255</v>
      </c>
      <c r="C27" s="16"/>
      <c r="D27" s="16"/>
      <c r="E27" s="16"/>
    </row>
    <row r="28" spans="2:13">
      <c r="B28" t="s">
        <v>256</v>
      </c>
      <c r="C28" s="16"/>
      <c r="D28" s="16"/>
      <c r="E28" s="16"/>
    </row>
    <row r="29" spans="2:13">
      <c r="B29" t="s">
        <v>257</v>
      </c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8" workbookViewId="0">
      <selection activeCell="E22" sqref="E22:E2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7">
        <v>45106</v>
      </c>
    </row>
    <row r="2" spans="2:55" s="1" customFormat="1">
      <c r="B2" s="2" t="s">
        <v>1</v>
      </c>
      <c r="C2" s="12" t="s">
        <v>1761</v>
      </c>
    </row>
    <row r="3" spans="2:55" s="1" customFormat="1">
      <c r="B3" s="2" t="s">
        <v>2</v>
      </c>
      <c r="C3" s="88" t="s">
        <v>1762</v>
      </c>
    </row>
    <row r="4" spans="2:55" s="1" customFormat="1">
      <c r="B4" s="2" t="s">
        <v>3</v>
      </c>
      <c r="C4" s="89" t="s">
        <v>197</v>
      </c>
    </row>
    <row r="6" spans="2:55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5"/>
    </row>
    <row r="7" spans="2:55" ht="26.25" customHeight="1">
      <c r="B7" s="113" t="s">
        <v>139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439653.73</v>
      </c>
      <c r="G11" s="7"/>
      <c r="H11" s="75">
        <v>1321.2580056531096</v>
      </c>
      <c r="I11" s="7"/>
      <c r="J11" s="76">
        <v>1</v>
      </c>
      <c r="K11" s="76">
        <v>1.5E-3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222464.98</v>
      </c>
      <c r="H12" s="81">
        <v>103.34951171705478</v>
      </c>
      <c r="J12" s="80">
        <v>7.8200000000000006E-2</v>
      </c>
      <c r="K12" s="80">
        <v>1E-4</v>
      </c>
    </row>
    <row r="13" spans="2:55">
      <c r="B13" s="79" t="s">
        <v>1262</v>
      </c>
      <c r="C13" s="16"/>
      <c r="F13" s="81">
        <v>18684.439999999999</v>
      </c>
      <c r="H13" s="81">
        <v>66.589714495409098</v>
      </c>
      <c r="J13" s="80">
        <v>5.04E-2</v>
      </c>
      <c r="K13" s="80">
        <v>1E-4</v>
      </c>
    </row>
    <row r="14" spans="2:55">
      <c r="B14" t="s">
        <v>1263</v>
      </c>
      <c r="C14" t="s">
        <v>1264</v>
      </c>
      <c r="D14" t="s">
        <v>106</v>
      </c>
      <c r="E14" s="97">
        <v>44560</v>
      </c>
      <c r="F14" s="77">
        <v>6395.48</v>
      </c>
      <c r="G14" s="77">
        <v>105.05130000000008</v>
      </c>
      <c r="H14" s="77">
        <v>24.804830781538101</v>
      </c>
      <c r="I14" s="78">
        <v>2.0000000000000001E-4</v>
      </c>
      <c r="J14" s="78">
        <v>1.8800000000000001E-2</v>
      </c>
      <c r="K14" s="78">
        <v>0</v>
      </c>
      <c r="W14" s="99"/>
    </row>
    <row r="15" spans="2:55">
      <c r="B15" t="s">
        <v>1265</v>
      </c>
      <c r="C15" t="s">
        <v>1266</v>
      </c>
      <c r="D15" t="s">
        <v>106</v>
      </c>
      <c r="E15" s="97">
        <v>44621</v>
      </c>
      <c r="F15" s="77">
        <v>8648.49</v>
      </c>
      <c r="G15" s="77">
        <v>75.303200000000132</v>
      </c>
      <c r="H15" s="77">
        <v>24.044481252442601</v>
      </c>
      <c r="I15" s="78">
        <v>4.0000000000000002E-4</v>
      </c>
      <c r="J15" s="78">
        <v>1.8200000000000001E-2</v>
      </c>
      <c r="K15" s="78">
        <v>0</v>
      </c>
      <c r="W15" s="99"/>
    </row>
    <row r="16" spans="2:55">
      <c r="B16" t="s">
        <v>1267</v>
      </c>
      <c r="C16" t="s">
        <v>1268</v>
      </c>
      <c r="D16" t="s">
        <v>106</v>
      </c>
      <c r="E16" s="97">
        <v>44581</v>
      </c>
      <c r="F16" s="77">
        <v>3640.47</v>
      </c>
      <c r="G16" s="77">
        <v>131.99100000000001</v>
      </c>
      <c r="H16" s="77">
        <v>17.740402461428399</v>
      </c>
      <c r="I16" s="78">
        <v>2.9999999999999997E-4</v>
      </c>
      <c r="J16" s="78">
        <v>1.34E-2</v>
      </c>
      <c r="K16" s="78">
        <v>0</v>
      </c>
      <c r="W16" s="99"/>
    </row>
    <row r="17" spans="2:23">
      <c r="B17" s="79" t="s">
        <v>1269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23">
      <c r="B18" t="s">
        <v>210</v>
      </c>
      <c r="C18" t="s">
        <v>210</v>
      </c>
      <c r="D18" t="s">
        <v>210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23">
      <c r="B19" s="79" t="s">
        <v>1270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23">
      <c r="B20" t="s">
        <v>210</v>
      </c>
      <c r="C20" t="s">
        <v>210</v>
      </c>
      <c r="D20" t="s">
        <v>210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23">
      <c r="B21" s="79" t="s">
        <v>1271</v>
      </c>
      <c r="C21" s="16"/>
      <c r="F21" s="81">
        <v>203780.54</v>
      </c>
      <c r="H21" s="81">
        <v>36.759797221645677</v>
      </c>
      <c r="J21" s="80">
        <v>2.7799999999999998E-2</v>
      </c>
      <c r="K21" s="80">
        <v>0</v>
      </c>
    </row>
    <row r="22" spans="2:23">
      <c r="B22" t="s">
        <v>1272</v>
      </c>
      <c r="C22" t="s">
        <v>1273</v>
      </c>
      <c r="D22" t="s">
        <v>106</v>
      </c>
      <c r="E22" s="97">
        <v>39408</v>
      </c>
      <c r="F22" s="77">
        <v>107521</v>
      </c>
      <c r="G22" s="77">
        <v>7.4695999999999998</v>
      </c>
      <c r="H22" s="77">
        <v>29.651886770272</v>
      </c>
      <c r="I22" s="78">
        <v>1.2999999999999999E-3</v>
      </c>
      <c r="J22" s="78">
        <v>2.24E-2</v>
      </c>
      <c r="K22" s="78">
        <v>0</v>
      </c>
    </row>
    <row r="23" spans="2:23">
      <c r="B23" t="s">
        <v>1274</v>
      </c>
      <c r="C23" t="s">
        <v>1275</v>
      </c>
      <c r="D23" t="s">
        <v>106</v>
      </c>
      <c r="E23" s="97">
        <v>38565</v>
      </c>
      <c r="F23" s="77">
        <v>47777.54</v>
      </c>
      <c r="G23" s="77">
        <v>1E-4</v>
      </c>
      <c r="H23" s="77">
        <v>1.7639467768E-4</v>
      </c>
      <c r="I23" s="78">
        <v>8.0000000000000004E-4</v>
      </c>
      <c r="J23" s="78">
        <v>0</v>
      </c>
      <c r="K23" s="78">
        <v>0</v>
      </c>
    </row>
    <row r="24" spans="2:23">
      <c r="B24" t="s">
        <v>1276</v>
      </c>
      <c r="C24" t="s">
        <v>1277</v>
      </c>
      <c r="D24" t="s">
        <v>106</v>
      </c>
      <c r="E24" s="97">
        <v>38636</v>
      </c>
      <c r="F24" s="77">
        <v>48482</v>
      </c>
      <c r="G24" s="77">
        <v>3.9708999999999999</v>
      </c>
      <c r="H24" s="77">
        <v>7.1077340566959997</v>
      </c>
      <c r="I24" s="78">
        <v>2.9999999999999997E-4</v>
      </c>
      <c r="J24" s="78">
        <v>5.4000000000000003E-3</v>
      </c>
      <c r="K24" s="78">
        <v>0</v>
      </c>
    </row>
    <row r="25" spans="2:23">
      <c r="B25" s="79" t="s">
        <v>222</v>
      </c>
      <c r="C25" s="16"/>
      <c r="F25" s="81">
        <v>217188.75</v>
      </c>
      <c r="H25" s="81">
        <v>1217.9084939360548</v>
      </c>
      <c r="J25" s="80">
        <v>0.92179999999999995</v>
      </c>
      <c r="K25" s="80">
        <v>1.4E-3</v>
      </c>
    </row>
    <row r="26" spans="2:23">
      <c r="B26" s="79" t="s">
        <v>1278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23">
      <c r="B27" t="s">
        <v>210</v>
      </c>
      <c r="C27" t="s">
        <v>210</v>
      </c>
      <c r="D27" t="s">
        <v>210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23">
      <c r="B28" s="79" t="s">
        <v>1279</v>
      </c>
      <c r="C28" s="16"/>
      <c r="F28" s="81">
        <v>88.28</v>
      </c>
      <c r="H28" s="81">
        <v>330.50643309694402</v>
      </c>
      <c r="J28" s="80">
        <v>0.25009999999999999</v>
      </c>
      <c r="K28" s="80">
        <v>4.0000000000000002E-4</v>
      </c>
    </row>
    <row r="29" spans="2:23">
      <c r="B29" t="s">
        <v>1280</v>
      </c>
      <c r="C29" t="s">
        <v>1281</v>
      </c>
      <c r="D29" t="s">
        <v>106</v>
      </c>
      <c r="E29" s="97">
        <v>44616</v>
      </c>
      <c r="F29" s="77">
        <v>88.28</v>
      </c>
      <c r="G29" s="77">
        <v>101404.19</v>
      </c>
      <c r="H29" s="77">
        <v>330.50643309694402</v>
      </c>
      <c r="I29" s="78">
        <v>0</v>
      </c>
      <c r="J29" s="78">
        <v>0.25009999999999999</v>
      </c>
      <c r="K29" s="78">
        <v>4.0000000000000002E-4</v>
      </c>
      <c r="W29" s="99"/>
    </row>
    <row r="30" spans="2:23">
      <c r="B30" s="79" t="s">
        <v>1282</v>
      </c>
      <c r="C30" s="16"/>
      <c r="E30" s="99"/>
      <c r="F30" s="81">
        <v>0</v>
      </c>
      <c r="H30" s="81">
        <v>0</v>
      </c>
      <c r="J30" s="80">
        <v>0</v>
      </c>
      <c r="K30" s="80">
        <v>0</v>
      </c>
    </row>
    <row r="31" spans="2:23">
      <c r="B31" t="s">
        <v>210</v>
      </c>
      <c r="C31" t="s">
        <v>210</v>
      </c>
      <c r="D31" t="s">
        <v>210</v>
      </c>
      <c r="E31" s="99"/>
      <c r="F31" s="77">
        <v>0</v>
      </c>
      <c r="G31" s="77">
        <v>0</v>
      </c>
      <c r="H31" s="77">
        <v>0</v>
      </c>
      <c r="I31" s="78">
        <v>0</v>
      </c>
      <c r="J31" s="78">
        <v>0</v>
      </c>
      <c r="K31" s="78">
        <v>0</v>
      </c>
    </row>
    <row r="32" spans="2:23">
      <c r="B32" s="79" t="s">
        <v>1283</v>
      </c>
      <c r="C32" s="16"/>
      <c r="E32" s="99"/>
      <c r="F32" s="81">
        <v>217100.47</v>
      </c>
      <c r="H32" s="81">
        <v>887.40206083911085</v>
      </c>
      <c r="J32" s="80">
        <v>0.67159999999999997</v>
      </c>
      <c r="K32" s="80">
        <v>1E-3</v>
      </c>
    </row>
    <row r="33" spans="2:23">
      <c r="B33" t="s">
        <v>1284</v>
      </c>
      <c r="C33" t="s">
        <v>1285</v>
      </c>
      <c r="D33" t="s">
        <v>106</v>
      </c>
      <c r="E33" s="97">
        <v>44742</v>
      </c>
      <c r="F33" s="77">
        <v>3253.31</v>
      </c>
      <c r="G33" s="77">
        <v>100</v>
      </c>
      <c r="H33" s="77">
        <v>12.01122052</v>
      </c>
      <c r="I33" s="78">
        <v>1E-4</v>
      </c>
      <c r="J33" s="78">
        <v>9.1000000000000004E-3</v>
      </c>
      <c r="K33" s="78">
        <v>0</v>
      </c>
      <c r="W33" s="99"/>
    </row>
    <row r="34" spans="2:23">
      <c r="B34" t="s">
        <v>1287</v>
      </c>
      <c r="C34" t="s">
        <v>1288</v>
      </c>
      <c r="D34" t="s">
        <v>106</v>
      </c>
      <c r="E34" s="97">
        <v>44470</v>
      </c>
      <c r="F34" s="77">
        <v>53230.8</v>
      </c>
      <c r="G34" s="77">
        <v>140.2731000000002</v>
      </c>
      <c r="H34" s="77">
        <v>275.67607731824199</v>
      </c>
      <c r="I34" s="78">
        <v>1E-4</v>
      </c>
      <c r="J34" s="78">
        <v>0.20860000000000001</v>
      </c>
      <c r="K34" s="78">
        <v>2.9999999999999997E-4</v>
      </c>
      <c r="W34" s="99"/>
    </row>
    <row r="35" spans="2:23">
      <c r="B35" t="s">
        <v>1289</v>
      </c>
      <c r="C35" t="s">
        <v>1290</v>
      </c>
      <c r="D35" t="s">
        <v>106</v>
      </c>
      <c r="E35" s="97">
        <v>44562</v>
      </c>
      <c r="F35" s="77">
        <v>23452.82</v>
      </c>
      <c r="G35" s="77">
        <v>100.09790000000005</v>
      </c>
      <c r="H35" s="77">
        <v>86.672580907399805</v>
      </c>
      <c r="I35" s="78">
        <v>0</v>
      </c>
      <c r="J35" s="78">
        <v>6.5600000000000006E-2</v>
      </c>
      <c r="K35" s="78">
        <v>1E-4</v>
      </c>
      <c r="W35" s="99"/>
    </row>
    <row r="36" spans="2:23">
      <c r="B36" t="s">
        <v>1291</v>
      </c>
      <c r="C36" t="s">
        <v>1292</v>
      </c>
      <c r="D36" t="s">
        <v>106</v>
      </c>
      <c r="E36" s="97">
        <v>44621</v>
      </c>
      <c r="F36" s="77">
        <v>7610.69</v>
      </c>
      <c r="G36" s="77">
        <v>92.704100000000068</v>
      </c>
      <c r="H36" s="77">
        <v>26.048616799326702</v>
      </c>
      <c r="I36" s="78">
        <v>2.0000000000000001E-4</v>
      </c>
      <c r="J36" s="78">
        <v>1.9699999999999999E-2</v>
      </c>
      <c r="K36" s="78">
        <v>0</v>
      </c>
      <c r="W36" s="99"/>
    </row>
    <row r="37" spans="2:23">
      <c r="B37" t="s">
        <v>1293</v>
      </c>
      <c r="C37" t="s">
        <v>1294</v>
      </c>
      <c r="D37" t="s">
        <v>106</v>
      </c>
      <c r="E37" s="97">
        <v>44893</v>
      </c>
      <c r="F37" s="77">
        <v>2260.0700000000002</v>
      </c>
      <c r="G37" s="77">
        <v>100</v>
      </c>
      <c r="H37" s="77">
        <v>8.3441784400000003</v>
      </c>
      <c r="I37" s="78">
        <v>1.1000000000000001E-3</v>
      </c>
      <c r="J37" s="78">
        <v>6.3E-3</v>
      </c>
      <c r="K37" s="78">
        <v>0</v>
      </c>
      <c r="W37" s="99"/>
    </row>
    <row r="38" spans="2:23">
      <c r="B38" t="s">
        <v>1295</v>
      </c>
      <c r="C38" t="s">
        <v>1296</v>
      </c>
      <c r="D38" t="s">
        <v>106</v>
      </c>
      <c r="E38" s="97">
        <v>44561</v>
      </c>
      <c r="F38" s="77">
        <v>11164.87</v>
      </c>
      <c r="G38" s="77">
        <v>72.008200000000045</v>
      </c>
      <c r="H38" s="77">
        <v>29.682284126203299</v>
      </c>
      <c r="I38" s="78">
        <v>4.0000000000000002E-4</v>
      </c>
      <c r="J38" s="78">
        <v>2.2499999999999999E-2</v>
      </c>
      <c r="K38" s="78">
        <v>0</v>
      </c>
      <c r="W38" s="99"/>
    </row>
    <row r="39" spans="2:23">
      <c r="B39" t="s">
        <v>1297</v>
      </c>
      <c r="C39" t="s">
        <v>1298</v>
      </c>
      <c r="D39" t="s">
        <v>110</v>
      </c>
      <c r="E39" s="97">
        <v>44608</v>
      </c>
      <c r="F39" s="77">
        <v>116127.91</v>
      </c>
      <c r="G39" s="77">
        <v>95.853199999999958</v>
      </c>
      <c r="H39" s="77">
        <v>448.96710272793899</v>
      </c>
      <c r="I39" s="78">
        <v>0</v>
      </c>
      <c r="J39" s="78">
        <v>0.33979999999999999</v>
      </c>
      <c r="K39" s="78">
        <v>5.0000000000000001E-4</v>
      </c>
      <c r="W39" s="99"/>
    </row>
    <row r="40" spans="2:23">
      <c r="B40" t="s">
        <v>224</v>
      </c>
      <c r="C40" s="16"/>
    </row>
    <row r="41" spans="2:23">
      <c r="B41" t="s">
        <v>255</v>
      </c>
      <c r="C41" s="16"/>
    </row>
    <row r="42" spans="2:23">
      <c r="B42" t="s">
        <v>256</v>
      </c>
      <c r="C42" s="16"/>
    </row>
    <row r="43" spans="2:23">
      <c r="B43" t="s">
        <v>257</v>
      </c>
      <c r="C43" s="16"/>
    </row>
    <row r="44" spans="2:23">
      <c r="C44" s="16"/>
    </row>
    <row r="45" spans="2:23">
      <c r="C45" s="16"/>
    </row>
    <row r="46" spans="2:23">
      <c r="C46" s="16"/>
    </row>
    <row r="47" spans="2:23">
      <c r="C47" s="16"/>
    </row>
    <row r="48" spans="2:2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W14" sqref="W14:W15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7">
        <v>45106</v>
      </c>
    </row>
    <row r="2" spans="2:59" s="1" customFormat="1">
      <c r="B2" s="2" t="s">
        <v>1</v>
      </c>
      <c r="C2" s="12" t="s">
        <v>1761</v>
      </c>
    </row>
    <row r="3" spans="2:59" s="1" customFormat="1">
      <c r="B3" s="2" t="s">
        <v>2</v>
      </c>
      <c r="C3" s="88" t="s">
        <v>1762</v>
      </c>
    </row>
    <row r="4" spans="2:59" s="1" customFormat="1">
      <c r="B4" s="2" t="s">
        <v>3</v>
      </c>
      <c r="C4" s="89" t="s">
        <v>197</v>
      </c>
    </row>
    <row r="6" spans="2:59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59" ht="26.25" customHeight="1">
      <c r="B7" s="113" t="s">
        <v>141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34059.980000000003</v>
      </c>
      <c r="H11" s="7"/>
      <c r="I11" s="75">
        <v>0.70243836923000003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1299</v>
      </c>
      <c r="C12" s="16"/>
      <c r="D12" s="16"/>
      <c r="G12" s="81">
        <v>34059.980000000003</v>
      </c>
      <c r="I12" s="81">
        <v>0.70243836923000003</v>
      </c>
      <c r="K12" s="80">
        <v>1</v>
      </c>
      <c r="L12" s="80">
        <v>0</v>
      </c>
    </row>
    <row r="13" spans="2:59">
      <c r="B13" t="s">
        <v>1300</v>
      </c>
      <c r="C13" t="s">
        <v>1301</v>
      </c>
      <c r="D13" t="s">
        <v>491</v>
      </c>
      <c r="E13" t="s">
        <v>102</v>
      </c>
      <c r="F13" s="97">
        <v>44607</v>
      </c>
      <c r="G13" s="77">
        <v>11402.37</v>
      </c>
      <c r="H13" s="77">
        <v>6.1585999999999999</v>
      </c>
      <c r="I13" s="77">
        <v>0.70222635881999995</v>
      </c>
      <c r="J13" s="78">
        <v>1E-4</v>
      </c>
      <c r="K13" s="78">
        <v>0.99970000000000003</v>
      </c>
      <c r="L13" s="78">
        <v>0</v>
      </c>
    </row>
    <row r="14" spans="2:59">
      <c r="B14" t="s">
        <v>1302</v>
      </c>
      <c r="C14" t="s">
        <v>1303</v>
      </c>
      <c r="D14" t="s">
        <v>125</v>
      </c>
      <c r="E14" t="s">
        <v>102</v>
      </c>
      <c r="F14" s="97">
        <v>44537</v>
      </c>
      <c r="G14" s="77">
        <v>2427.6</v>
      </c>
      <c r="H14" s="77">
        <v>7.9000000000000008E-3</v>
      </c>
      <c r="I14" s="77">
        <v>1.9178040000000001E-4</v>
      </c>
      <c r="J14" s="78">
        <v>4.0000000000000002E-4</v>
      </c>
      <c r="K14" s="78">
        <v>2.9999999999999997E-4</v>
      </c>
      <c r="L14" s="78">
        <v>0</v>
      </c>
      <c r="W14" s="99"/>
    </row>
    <row r="15" spans="2:59">
      <c r="B15" t="s">
        <v>1304</v>
      </c>
      <c r="C15" t="s">
        <v>1305</v>
      </c>
      <c r="D15" t="s">
        <v>525</v>
      </c>
      <c r="E15" t="s">
        <v>102</v>
      </c>
      <c r="F15" s="97">
        <v>44628</v>
      </c>
      <c r="G15" s="77">
        <v>20230.009999999998</v>
      </c>
      <c r="H15" s="77">
        <v>1E-4</v>
      </c>
      <c r="I15" s="77">
        <v>2.0230009999999998E-5</v>
      </c>
      <c r="J15" s="78">
        <v>2.0000000000000001E-4</v>
      </c>
      <c r="K15" s="78">
        <v>0</v>
      </c>
      <c r="L15" s="78">
        <v>0</v>
      </c>
      <c r="W15" s="99"/>
    </row>
    <row r="16" spans="2:59">
      <c r="B16" s="79" t="s">
        <v>1186</v>
      </c>
      <c r="C16" s="16"/>
      <c r="D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210</v>
      </c>
      <c r="C17" t="s">
        <v>210</v>
      </c>
      <c r="D17" t="s">
        <v>210</v>
      </c>
      <c r="E17" t="s">
        <v>210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224</v>
      </c>
      <c r="C18" s="16"/>
      <c r="D18" s="16"/>
    </row>
    <row r="19" spans="2:12">
      <c r="B19" t="s">
        <v>255</v>
      </c>
      <c r="C19" s="16"/>
      <c r="D19" s="16"/>
    </row>
    <row r="20" spans="2:12">
      <c r="B20" t="s">
        <v>256</v>
      </c>
      <c r="C20" s="16"/>
      <c r="D20" s="16"/>
    </row>
    <row r="21" spans="2:12">
      <c r="B21" t="s">
        <v>257</v>
      </c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7">
        <v>45106</v>
      </c>
    </row>
    <row r="2" spans="2:52" s="1" customFormat="1">
      <c r="B2" s="2" t="s">
        <v>1</v>
      </c>
      <c r="C2" s="12" t="s">
        <v>1761</v>
      </c>
    </row>
    <row r="3" spans="2:52" s="1" customFormat="1">
      <c r="B3" s="2" t="s">
        <v>2</v>
      </c>
      <c r="C3" s="88" t="s">
        <v>1762</v>
      </c>
    </row>
    <row r="4" spans="2:52" s="1" customFormat="1">
      <c r="B4" s="2" t="s">
        <v>3</v>
      </c>
      <c r="C4" s="89" t="s">
        <v>197</v>
      </c>
    </row>
    <row r="6" spans="2:52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52" ht="26.25" customHeight="1">
      <c r="B7" s="113" t="s">
        <v>142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1191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1200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1306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1201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263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1191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1206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1201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1207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263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224</v>
      </c>
      <c r="C34" s="16"/>
      <c r="D34" s="16"/>
    </row>
    <row r="35" spans="2:12">
      <c r="B35" t="s">
        <v>255</v>
      </c>
      <c r="C35" s="16"/>
      <c r="D35" s="16"/>
    </row>
    <row r="36" spans="2:12">
      <c r="B36" t="s">
        <v>256</v>
      </c>
      <c r="C36" s="16"/>
      <c r="D36" s="16"/>
    </row>
    <row r="37" spans="2:12">
      <c r="B37" t="s">
        <v>257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6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7">
        <v>45106</v>
      </c>
    </row>
    <row r="2" spans="2:49" s="1" customFormat="1">
      <c r="B2" s="2" t="s">
        <v>1</v>
      </c>
      <c r="C2" s="12" t="s">
        <v>1761</v>
      </c>
    </row>
    <row r="3" spans="2:49" s="1" customFormat="1">
      <c r="B3" s="2" t="s">
        <v>2</v>
      </c>
      <c r="C3" s="88" t="s">
        <v>1762</v>
      </c>
    </row>
    <row r="4" spans="2:49" s="1" customFormat="1">
      <c r="B4" s="2" t="s">
        <v>3</v>
      </c>
      <c r="C4" s="89" t="s">
        <v>197</v>
      </c>
    </row>
    <row r="6" spans="2:49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5"/>
    </row>
    <row r="7" spans="2:49" ht="26.25" customHeight="1">
      <c r="B7" s="113" t="s">
        <v>143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298021879.36000001</v>
      </c>
      <c r="H11" s="7"/>
      <c r="I11" s="75">
        <v>-921.79982328379378</v>
      </c>
      <c r="J11" s="76">
        <v>1</v>
      </c>
      <c r="K11" s="76">
        <v>-1E-3</v>
      </c>
      <c r="AW11" s="16"/>
    </row>
    <row r="12" spans="2:49">
      <c r="B12" s="79" t="s">
        <v>203</v>
      </c>
      <c r="C12" s="16"/>
      <c r="D12" s="16"/>
      <c r="G12" s="81">
        <v>277579249.49000001</v>
      </c>
      <c r="I12" s="81">
        <v>-5486.6930487007876</v>
      </c>
      <c r="J12" s="80">
        <v>5.9522000000000004</v>
      </c>
      <c r="K12" s="80">
        <v>-6.1999999999999998E-3</v>
      </c>
    </row>
    <row r="13" spans="2:49">
      <c r="B13" s="79" t="s">
        <v>1191</v>
      </c>
      <c r="C13" s="16"/>
      <c r="D13" s="16"/>
      <c r="G13" s="81">
        <v>6413086.0700000003</v>
      </c>
      <c r="I13" s="81">
        <v>-264.85773184332999</v>
      </c>
      <c r="J13" s="80">
        <v>0.2873</v>
      </c>
      <c r="K13" s="80">
        <v>-2.9999999999999997E-4</v>
      </c>
    </row>
    <row r="14" spans="2:49">
      <c r="B14" t="s">
        <v>1307</v>
      </c>
      <c r="C14" t="s">
        <v>1308</v>
      </c>
      <c r="D14" t="s">
        <v>123</v>
      </c>
      <c r="E14" t="s">
        <v>102</v>
      </c>
      <c r="F14" t="s">
        <v>1309</v>
      </c>
      <c r="G14" s="77">
        <v>320458.02</v>
      </c>
      <c r="H14" s="77">
        <v>-3.7968000000000002</v>
      </c>
      <c r="I14" s="77">
        <v>-12.167150103359999</v>
      </c>
      <c r="J14" s="78">
        <v>1.32E-2</v>
      </c>
      <c r="K14" s="78">
        <v>0</v>
      </c>
    </row>
    <row r="15" spans="2:49">
      <c r="B15" t="s">
        <v>1307</v>
      </c>
      <c r="C15" t="s">
        <v>1310</v>
      </c>
      <c r="D15" t="s">
        <v>123</v>
      </c>
      <c r="E15" t="s">
        <v>102</v>
      </c>
      <c r="F15" t="s">
        <v>238</v>
      </c>
      <c r="G15" s="77">
        <v>333155.09999999998</v>
      </c>
      <c r="H15" s="77">
        <v>-3.0135000000000001</v>
      </c>
      <c r="I15" s="77">
        <v>-10.0396289385</v>
      </c>
      <c r="J15" s="78">
        <v>1.09E-2</v>
      </c>
      <c r="K15" s="78">
        <v>0</v>
      </c>
    </row>
    <row r="16" spans="2:49">
      <c r="B16" t="s">
        <v>1311</v>
      </c>
      <c r="C16" t="s">
        <v>1312</v>
      </c>
      <c r="D16" t="s">
        <v>123</v>
      </c>
      <c r="E16" t="s">
        <v>102</v>
      </c>
      <c r="F16" t="s">
        <v>244</v>
      </c>
      <c r="G16" s="77">
        <v>1128452.28</v>
      </c>
      <c r="H16" s="77">
        <v>-5.9061000000000003</v>
      </c>
      <c r="I16" s="77">
        <v>-66.647520109080006</v>
      </c>
      <c r="J16" s="78">
        <v>7.2300000000000003E-2</v>
      </c>
      <c r="K16" s="78">
        <v>-1E-4</v>
      </c>
    </row>
    <row r="17" spans="2:11">
      <c r="B17" t="s">
        <v>1311</v>
      </c>
      <c r="C17" t="s">
        <v>1313</v>
      </c>
      <c r="D17" t="s">
        <v>123</v>
      </c>
      <c r="E17" t="s">
        <v>102</v>
      </c>
      <c r="F17" t="s">
        <v>235</v>
      </c>
      <c r="G17" s="77">
        <v>1185526.83</v>
      </c>
      <c r="H17" s="77">
        <v>-20.2544</v>
      </c>
      <c r="I17" s="77">
        <v>-240.12134625552</v>
      </c>
      <c r="J17" s="78">
        <v>0.26050000000000001</v>
      </c>
      <c r="K17" s="78">
        <v>-2.9999999999999997E-4</v>
      </c>
    </row>
    <row r="18" spans="2:11">
      <c r="B18" t="s">
        <v>1311</v>
      </c>
      <c r="C18" t="s">
        <v>1314</v>
      </c>
      <c r="D18" t="s">
        <v>123</v>
      </c>
      <c r="E18" t="s">
        <v>102</v>
      </c>
      <c r="F18" t="s">
        <v>238</v>
      </c>
      <c r="G18" s="77">
        <v>284912.06</v>
      </c>
      <c r="H18" s="77">
        <v>18.036999999999999</v>
      </c>
      <c r="I18" s="77">
        <v>51.3895882622</v>
      </c>
      <c r="J18" s="78">
        <v>-5.57E-2</v>
      </c>
      <c r="K18" s="78">
        <v>1E-4</v>
      </c>
    </row>
    <row r="19" spans="2:11">
      <c r="B19" t="s">
        <v>1315</v>
      </c>
      <c r="C19" t="s">
        <v>1316</v>
      </c>
      <c r="D19" t="s">
        <v>123</v>
      </c>
      <c r="E19" t="s">
        <v>102</v>
      </c>
      <c r="F19" t="s">
        <v>235</v>
      </c>
      <c r="G19" s="77">
        <v>820287.01</v>
      </c>
      <c r="H19" s="77">
        <v>30.247</v>
      </c>
      <c r="I19" s="77">
        <v>248.1122119147</v>
      </c>
      <c r="J19" s="78">
        <v>-0.26919999999999999</v>
      </c>
      <c r="K19" s="78">
        <v>2.9999999999999997E-4</v>
      </c>
    </row>
    <row r="20" spans="2:11">
      <c r="B20" t="s">
        <v>1315</v>
      </c>
      <c r="C20" t="s">
        <v>1317</v>
      </c>
      <c r="D20" t="s">
        <v>123</v>
      </c>
      <c r="E20" t="s">
        <v>102</v>
      </c>
      <c r="F20" t="s">
        <v>235</v>
      </c>
      <c r="G20" s="77">
        <v>712294.19</v>
      </c>
      <c r="H20" s="77">
        <v>-34.604799999999997</v>
      </c>
      <c r="I20" s="77">
        <v>-246.48797986112001</v>
      </c>
      <c r="J20" s="78">
        <v>0.26740000000000003</v>
      </c>
      <c r="K20" s="78">
        <v>-2.9999999999999997E-4</v>
      </c>
    </row>
    <row r="21" spans="2:11">
      <c r="B21" t="s">
        <v>1318</v>
      </c>
      <c r="C21" t="s">
        <v>1319</v>
      </c>
      <c r="D21" t="s">
        <v>123</v>
      </c>
      <c r="E21" t="s">
        <v>102</v>
      </c>
      <c r="F21" t="s">
        <v>1286</v>
      </c>
      <c r="G21" s="77">
        <v>698008.79</v>
      </c>
      <c r="H21" s="77">
        <v>1.5334000000000001</v>
      </c>
      <c r="I21" s="77">
        <v>10.70326678586</v>
      </c>
      <c r="J21" s="78">
        <v>-1.1599999999999999E-2</v>
      </c>
      <c r="K21" s="78">
        <v>0</v>
      </c>
    </row>
    <row r="22" spans="2:11">
      <c r="B22" t="s">
        <v>1320</v>
      </c>
      <c r="C22" t="s">
        <v>1321</v>
      </c>
      <c r="D22" t="s">
        <v>123</v>
      </c>
      <c r="E22" t="s">
        <v>102</v>
      </c>
      <c r="F22" t="s">
        <v>232</v>
      </c>
      <c r="G22" s="77">
        <v>929991.79</v>
      </c>
      <c r="H22" s="77">
        <v>4.3099999999999999E-2</v>
      </c>
      <c r="I22" s="77">
        <v>0.40082646149000001</v>
      </c>
      <c r="J22" s="78">
        <v>-4.0000000000000002E-4</v>
      </c>
      <c r="K22" s="78">
        <v>0</v>
      </c>
    </row>
    <row r="23" spans="2:11">
      <c r="B23" s="79" t="s">
        <v>1200</v>
      </c>
      <c r="C23" s="16"/>
      <c r="D23" s="16"/>
      <c r="G23" s="81">
        <v>238788017.25</v>
      </c>
      <c r="I23" s="81">
        <v>-4358.366328122609</v>
      </c>
      <c r="J23" s="80">
        <v>4.7281000000000004</v>
      </c>
      <c r="K23" s="80">
        <v>-4.8999999999999998E-3</v>
      </c>
    </row>
    <row r="24" spans="2:11">
      <c r="B24" t="s">
        <v>1322</v>
      </c>
      <c r="C24" t="s">
        <v>1323</v>
      </c>
      <c r="D24" t="s">
        <v>123</v>
      </c>
      <c r="E24" t="s">
        <v>106</v>
      </c>
      <c r="F24" t="s">
        <v>247</v>
      </c>
      <c r="G24" s="77">
        <v>252274.74</v>
      </c>
      <c r="H24" s="77">
        <v>0.1666</v>
      </c>
      <c r="I24" s="77">
        <v>1.5517096345732799</v>
      </c>
      <c r="J24" s="78">
        <v>-1.6999999999999999E-3</v>
      </c>
      <c r="K24" s="78">
        <v>0</v>
      </c>
    </row>
    <row r="25" spans="2:11">
      <c r="B25" t="s">
        <v>1322</v>
      </c>
      <c r="C25" t="s">
        <v>1324</v>
      </c>
      <c r="D25" t="s">
        <v>123</v>
      </c>
      <c r="E25" t="s">
        <v>106</v>
      </c>
      <c r="F25" t="s">
        <v>247</v>
      </c>
      <c r="G25" s="77">
        <v>294320.53000000003</v>
      </c>
      <c r="H25" s="77">
        <v>2.8400000000000002E-2</v>
      </c>
      <c r="I25" s="77">
        <v>0.30860331667983998</v>
      </c>
      <c r="J25" s="78">
        <v>-2.9999999999999997E-4</v>
      </c>
      <c r="K25" s="78">
        <v>0</v>
      </c>
    </row>
    <row r="26" spans="2:11">
      <c r="B26" t="s">
        <v>1322</v>
      </c>
      <c r="C26" t="s">
        <v>1325</v>
      </c>
      <c r="D26" t="s">
        <v>123</v>
      </c>
      <c r="E26" t="s">
        <v>106</v>
      </c>
      <c r="F26" t="s">
        <v>1286</v>
      </c>
      <c r="G26" s="77">
        <v>798870.01</v>
      </c>
      <c r="H26" s="77">
        <v>0.42769999999999864</v>
      </c>
      <c r="I26" s="77">
        <v>12.614703884986801</v>
      </c>
      <c r="J26" s="78">
        <v>-1.37E-2</v>
      </c>
      <c r="K26" s="78">
        <v>0</v>
      </c>
    </row>
    <row r="27" spans="2:11">
      <c r="B27" t="s">
        <v>1326</v>
      </c>
      <c r="C27" t="s">
        <v>1327</v>
      </c>
      <c r="D27" t="s">
        <v>123</v>
      </c>
      <c r="E27" t="s">
        <v>106</v>
      </c>
      <c r="F27" t="s">
        <v>247</v>
      </c>
      <c r="G27" s="77">
        <v>420457.9</v>
      </c>
      <c r="H27" s="77">
        <v>0.58909999999999996</v>
      </c>
      <c r="I27" s="77">
        <v>9.1447793690187993</v>
      </c>
      <c r="J27" s="78">
        <v>-9.9000000000000008E-3</v>
      </c>
      <c r="K27" s="78">
        <v>0</v>
      </c>
    </row>
    <row r="28" spans="2:11">
      <c r="B28" t="s">
        <v>1328</v>
      </c>
      <c r="C28" t="s">
        <v>1329</v>
      </c>
      <c r="D28" t="s">
        <v>123</v>
      </c>
      <c r="E28" t="s">
        <v>106</v>
      </c>
      <c r="F28" t="s">
        <v>1286</v>
      </c>
      <c r="G28" s="77">
        <v>336366.32</v>
      </c>
      <c r="H28" s="77">
        <v>2.6225000000000001</v>
      </c>
      <c r="I28" s="77">
        <v>32.567895291463998</v>
      </c>
      <c r="J28" s="78">
        <v>-3.5299999999999998E-2</v>
      </c>
      <c r="K28" s="78">
        <v>0</v>
      </c>
    </row>
    <row r="29" spans="2:11">
      <c r="B29" t="s">
        <v>1330</v>
      </c>
      <c r="C29" t="s">
        <v>1331</v>
      </c>
      <c r="D29" t="s">
        <v>123</v>
      </c>
      <c r="E29" t="s">
        <v>106</v>
      </c>
      <c r="F29" t="s">
        <v>1286</v>
      </c>
      <c r="G29" s="77">
        <v>336366.32</v>
      </c>
      <c r="H29" s="77">
        <v>2.6037000000000017</v>
      </c>
      <c r="I29" s="77">
        <v>32.334424774217297</v>
      </c>
      <c r="J29" s="78">
        <v>-3.5099999999999999E-2</v>
      </c>
      <c r="K29" s="78">
        <v>0</v>
      </c>
    </row>
    <row r="30" spans="2:11">
      <c r="B30" t="s">
        <v>1332</v>
      </c>
      <c r="C30" t="s">
        <v>1333</v>
      </c>
      <c r="D30" t="s">
        <v>123</v>
      </c>
      <c r="E30" t="s">
        <v>106</v>
      </c>
      <c r="F30" t="s">
        <v>1286</v>
      </c>
      <c r="G30" s="77">
        <v>420457.9</v>
      </c>
      <c r="H30" s="77">
        <v>2.8969999999999998</v>
      </c>
      <c r="I30" s="77">
        <v>44.971016520196002</v>
      </c>
      <c r="J30" s="78">
        <v>-4.8800000000000003E-2</v>
      </c>
      <c r="K30" s="78">
        <v>1E-4</v>
      </c>
    </row>
    <row r="31" spans="2:11">
      <c r="B31" t="s">
        <v>1334</v>
      </c>
      <c r="C31" t="s">
        <v>1335</v>
      </c>
      <c r="D31" t="s">
        <v>123</v>
      </c>
      <c r="E31" t="s">
        <v>106</v>
      </c>
      <c r="F31" t="s">
        <v>1286</v>
      </c>
      <c r="G31" s="77">
        <v>367818.3</v>
      </c>
      <c r="H31" s="77">
        <v>1.8345</v>
      </c>
      <c r="I31" s="77">
        <v>24.912237826241999</v>
      </c>
      <c r="J31" s="78">
        <v>-2.7E-2</v>
      </c>
      <c r="K31" s="78">
        <v>0</v>
      </c>
    </row>
    <row r="32" spans="2:11">
      <c r="B32" t="s">
        <v>1334</v>
      </c>
      <c r="C32" t="s">
        <v>1336</v>
      </c>
      <c r="D32" t="s">
        <v>123</v>
      </c>
      <c r="E32" t="s">
        <v>106</v>
      </c>
      <c r="F32" t="s">
        <v>1286</v>
      </c>
      <c r="G32" s="77">
        <v>420457.9</v>
      </c>
      <c r="H32" s="77">
        <v>2.9531000000000001</v>
      </c>
      <c r="I32" s="77">
        <v>45.841873968170802</v>
      </c>
      <c r="J32" s="78">
        <v>-4.9700000000000001E-2</v>
      </c>
      <c r="K32" s="78">
        <v>1E-4</v>
      </c>
    </row>
    <row r="33" spans="2:11">
      <c r="B33" t="s">
        <v>1337</v>
      </c>
      <c r="C33" t="s">
        <v>1338</v>
      </c>
      <c r="D33" t="s">
        <v>123</v>
      </c>
      <c r="E33" t="s">
        <v>106</v>
      </c>
      <c r="F33" t="s">
        <v>247</v>
      </c>
      <c r="G33" s="77">
        <v>504549.48</v>
      </c>
      <c r="H33" s="77">
        <v>1.630199999999999</v>
      </c>
      <c r="I33" s="77">
        <v>30.367311479968301</v>
      </c>
      <c r="J33" s="78">
        <v>-3.2899999999999999E-2</v>
      </c>
      <c r="K33" s="78">
        <v>0</v>
      </c>
    </row>
    <row r="34" spans="2:11">
      <c r="B34" t="s">
        <v>1339</v>
      </c>
      <c r="C34" t="s">
        <v>1340</v>
      </c>
      <c r="D34" t="s">
        <v>123</v>
      </c>
      <c r="E34" t="s">
        <v>106</v>
      </c>
      <c r="F34" t="s">
        <v>1286</v>
      </c>
      <c r="G34" s="77">
        <v>336366.32</v>
      </c>
      <c r="H34" s="77">
        <v>2.4165000000000001</v>
      </c>
      <c r="I34" s="77">
        <v>30.009654517377601</v>
      </c>
      <c r="J34" s="78">
        <v>-3.2599999999999997E-2</v>
      </c>
      <c r="K34" s="78">
        <v>0</v>
      </c>
    </row>
    <row r="35" spans="2:11">
      <c r="B35" t="s">
        <v>1341</v>
      </c>
      <c r="C35" t="s">
        <v>1342</v>
      </c>
      <c r="D35" t="s">
        <v>123</v>
      </c>
      <c r="E35" t="s">
        <v>106</v>
      </c>
      <c r="F35" t="s">
        <v>1286</v>
      </c>
      <c r="G35" s="77">
        <v>420457.9</v>
      </c>
      <c r="H35" s="77">
        <v>2.4178000000000002</v>
      </c>
      <c r="I35" s="77">
        <v>37.532248444090399</v>
      </c>
      <c r="J35" s="78">
        <v>-4.07E-2</v>
      </c>
      <c r="K35" s="78">
        <v>0</v>
      </c>
    </row>
    <row r="36" spans="2:11">
      <c r="B36" t="s">
        <v>1343</v>
      </c>
      <c r="C36" t="s">
        <v>1344</v>
      </c>
      <c r="D36" t="s">
        <v>123</v>
      </c>
      <c r="E36" t="s">
        <v>106</v>
      </c>
      <c r="F36" t="s">
        <v>247</v>
      </c>
      <c r="G36" s="77">
        <v>294320.53000000003</v>
      </c>
      <c r="H36" s="77">
        <v>1.5698999999999963</v>
      </c>
      <c r="I36" s="77">
        <v>17.059026297735201</v>
      </c>
      <c r="J36" s="78">
        <v>-1.8499999999999999E-2</v>
      </c>
      <c r="K36" s="78">
        <v>0</v>
      </c>
    </row>
    <row r="37" spans="2:11">
      <c r="B37" t="s">
        <v>1345</v>
      </c>
      <c r="C37" t="s">
        <v>1346</v>
      </c>
      <c r="D37" t="s">
        <v>123</v>
      </c>
      <c r="E37" t="s">
        <v>106</v>
      </c>
      <c r="F37" t="s">
        <v>1286</v>
      </c>
      <c r="G37" s="77">
        <v>1118418.01</v>
      </c>
      <c r="H37" s="77">
        <v>2.3541999999999992</v>
      </c>
      <c r="I37" s="77">
        <v>97.209609753922607</v>
      </c>
      <c r="J37" s="78">
        <v>-0.1055</v>
      </c>
      <c r="K37" s="78">
        <v>1E-4</v>
      </c>
    </row>
    <row r="38" spans="2:11">
      <c r="B38" t="s">
        <v>1347</v>
      </c>
      <c r="C38" t="s">
        <v>1348</v>
      </c>
      <c r="D38" t="s">
        <v>123</v>
      </c>
      <c r="E38" t="s">
        <v>106</v>
      </c>
      <c r="F38" t="s">
        <v>1286</v>
      </c>
      <c r="G38" s="77">
        <v>252274.74</v>
      </c>
      <c r="H38" s="77">
        <v>3.4582000000000042</v>
      </c>
      <c r="I38" s="77">
        <v>32.2096173966466</v>
      </c>
      <c r="J38" s="78">
        <v>-3.49E-2</v>
      </c>
      <c r="K38" s="78">
        <v>0</v>
      </c>
    </row>
    <row r="39" spans="2:11">
      <c r="B39" t="s">
        <v>1347</v>
      </c>
      <c r="C39" t="s">
        <v>1349</v>
      </c>
      <c r="D39" t="s">
        <v>123</v>
      </c>
      <c r="E39" t="s">
        <v>106</v>
      </c>
      <c r="F39" t="s">
        <v>1286</v>
      </c>
      <c r="G39" s="77">
        <v>252274.74</v>
      </c>
      <c r="H39" s="77">
        <v>3.5882000000000045</v>
      </c>
      <c r="I39" s="77">
        <v>33.420435238750599</v>
      </c>
      <c r="J39" s="78">
        <v>-3.6299999999999999E-2</v>
      </c>
      <c r="K39" s="78">
        <v>0</v>
      </c>
    </row>
    <row r="40" spans="2:11">
      <c r="B40" t="s">
        <v>1347</v>
      </c>
      <c r="C40" t="s">
        <v>1350</v>
      </c>
      <c r="D40" t="s">
        <v>123</v>
      </c>
      <c r="E40" t="s">
        <v>106</v>
      </c>
      <c r="F40" t="s">
        <v>1286</v>
      </c>
      <c r="G40" s="77">
        <v>672732.64</v>
      </c>
      <c r="H40" s="77">
        <v>2.0767999999999982</v>
      </c>
      <c r="I40" s="77">
        <v>51.582081938083803</v>
      </c>
      <c r="J40" s="78">
        <v>-5.6000000000000001E-2</v>
      </c>
      <c r="K40" s="78">
        <v>1E-4</v>
      </c>
    </row>
    <row r="41" spans="2:11">
      <c r="B41" t="s">
        <v>1351</v>
      </c>
      <c r="C41" t="s">
        <v>1352</v>
      </c>
      <c r="D41" t="s">
        <v>123</v>
      </c>
      <c r="E41" t="s">
        <v>106</v>
      </c>
      <c r="F41" t="s">
        <v>1286</v>
      </c>
      <c r="G41" s="77">
        <v>672732.64</v>
      </c>
      <c r="H41" s="77">
        <v>2.9641000000000006</v>
      </c>
      <c r="I41" s="77">
        <v>73.620208528830105</v>
      </c>
      <c r="J41" s="78">
        <v>-7.9899999999999999E-2</v>
      </c>
      <c r="K41" s="78">
        <v>1E-4</v>
      </c>
    </row>
    <row r="42" spans="2:11">
      <c r="B42" t="s">
        <v>1351</v>
      </c>
      <c r="C42" t="s">
        <v>1353</v>
      </c>
      <c r="D42" t="s">
        <v>123</v>
      </c>
      <c r="E42" t="s">
        <v>106</v>
      </c>
      <c r="F42" t="s">
        <v>1286</v>
      </c>
      <c r="G42" s="77">
        <v>336366.32</v>
      </c>
      <c r="H42" s="77">
        <v>2.9640999999999966</v>
      </c>
      <c r="I42" s="77">
        <v>36.810104264415003</v>
      </c>
      <c r="J42" s="78">
        <v>-3.9899999999999998E-2</v>
      </c>
      <c r="K42" s="78">
        <v>0</v>
      </c>
    </row>
    <row r="43" spans="2:11">
      <c r="B43" t="s">
        <v>1351</v>
      </c>
      <c r="C43" t="s">
        <v>1354</v>
      </c>
      <c r="D43" t="s">
        <v>123</v>
      </c>
      <c r="E43" t="s">
        <v>106</v>
      </c>
      <c r="F43" t="s">
        <v>1286</v>
      </c>
      <c r="G43" s="77">
        <v>714778.43</v>
      </c>
      <c r="H43" s="77">
        <v>2.0701999999999994</v>
      </c>
      <c r="I43" s="77">
        <v>54.631790569619099</v>
      </c>
      <c r="J43" s="78">
        <v>-5.9299999999999999E-2</v>
      </c>
      <c r="K43" s="78">
        <v>1E-4</v>
      </c>
    </row>
    <row r="44" spans="2:11">
      <c r="B44" t="s">
        <v>1351</v>
      </c>
      <c r="C44" t="s">
        <v>1355</v>
      </c>
      <c r="D44" t="s">
        <v>123</v>
      </c>
      <c r="E44" t="s">
        <v>106</v>
      </c>
      <c r="F44" t="s">
        <v>1286</v>
      </c>
      <c r="G44" s="77">
        <v>798870.01</v>
      </c>
      <c r="H44" s="77">
        <v>2.0701999999999985</v>
      </c>
      <c r="I44" s="77">
        <v>61.059060048397797</v>
      </c>
      <c r="J44" s="78">
        <v>-6.6199999999999995E-2</v>
      </c>
      <c r="K44" s="78">
        <v>1E-4</v>
      </c>
    </row>
    <row r="45" spans="2:11">
      <c r="B45" t="s">
        <v>1356</v>
      </c>
      <c r="C45" t="s">
        <v>1357</v>
      </c>
      <c r="D45" t="s">
        <v>123</v>
      </c>
      <c r="E45" t="s">
        <v>102</v>
      </c>
      <c r="F45" t="s">
        <v>238</v>
      </c>
      <c r="G45" s="77">
        <v>3652077.14</v>
      </c>
      <c r="H45" s="77">
        <v>-4.8510999999999997</v>
      </c>
      <c r="I45" s="77">
        <v>-177.16591413853999</v>
      </c>
      <c r="J45" s="78">
        <v>0.19220000000000001</v>
      </c>
      <c r="K45" s="78">
        <v>-2.0000000000000001E-4</v>
      </c>
    </row>
    <row r="46" spans="2:11">
      <c r="B46" t="s">
        <v>1356</v>
      </c>
      <c r="C46" t="s">
        <v>1358</v>
      </c>
      <c r="D46" t="s">
        <v>123</v>
      </c>
      <c r="E46" t="s">
        <v>102</v>
      </c>
      <c r="F46" t="s">
        <v>238</v>
      </c>
      <c r="G46" s="77">
        <v>1472443.57</v>
      </c>
      <c r="H46" s="77">
        <v>-4.8630000000000004</v>
      </c>
      <c r="I46" s="77">
        <v>-71.604930809099997</v>
      </c>
      <c r="J46" s="78">
        <v>7.7700000000000005E-2</v>
      </c>
      <c r="K46" s="78">
        <v>-1E-4</v>
      </c>
    </row>
    <row r="47" spans="2:11">
      <c r="B47" t="s">
        <v>1359</v>
      </c>
      <c r="C47" t="s">
        <v>1360</v>
      </c>
      <c r="D47" t="s">
        <v>123</v>
      </c>
      <c r="E47" t="s">
        <v>102</v>
      </c>
      <c r="F47" t="s">
        <v>238</v>
      </c>
      <c r="G47" s="77">
        <v>2430132.84</v>
      </c>
      <c r="H47" s="77">
        <v>-4.4904000000000002</v>
      </c>
      <c r="I47" s="77">
        <v>-109.12268504735999</v>
      </c>
      <c r="J47" s="78">
        <v>0.11840000000000001</v>
      </c>
      <c r="K47" s="78">
        <v>-1E-4</v>
      </c>
    </row>
    <row r="48" spans="2:11">
      <c r="B48" t="s">
        <v>1359</v>
      </c>
      <c r="C48" t="s">
        <v>1361</v>
      </c>
      <c r="D48" t="s">
        <v>123</v>
      </c>
      <c r="E48" t="s">
        <v>102</v>
      </c>
      <c r="F48" t="s">
        <v>238</v>
      </c>
      <c r="G48" s="77">
        <v>2570172.5299999998</v>
      </c>
      <c r="H48" s="77">
        <v>-4.5260999999999996</v>
      </c>
      <c r="I48" s="77">
        <v>-116.32857888033</v>
      </c>
      <c r="J48" s="78">
        <v>0.12620000000000001</v>
      </c>
      <c r="K48" s="78">
        <v>-1E-4</v>
      </c>
    </row>
    <row r="49" spans="2:11">
      <c r="B49" t="s">
        <v>1362</v>
      </c>
      <c r="C49" t="s">
        <v>1363</v>
      </c>
      <c r="D49" t="s">
        <v>123</v>
      </c>
      <c r="E49" t="s">
        <v>102</v>
      </c>
      <c r="F49" t="s">
        <v>247</v>
      </c>
      <c r="G49" s="77">
        <v>917018.68</v>
      </c>
      <c r="H49" s="77">
        <v>-1.5528999999999999</v>
      </c>
      <c r="I49" s="77">
        <v>-14.240383081719999</v>
      </c>
      <c r="J49" s="78">
        <v>1.54E-2</v>
      </c>
      <c r="K49" s="78">
        <v>0</v>
      </c>
    </row>
    <row r="50" spans="2:11">
      <c r="B50" t="s">
        <v>1362</v>
      </c>
      <c r="C50" t="s">
        <v>1364</v>
      </c>
      <c r="D50" t="s">
        <v>123</v>
      </c>
      <c r="E50" t="s">
        <v>102</v>
      </c>
      <c r="F50" t="s">
        <v>247</v>
      </c>
      <c r="G50" s="77">
        <v>2901256.22</v>
      </c>
      <c r="H50" s="77">
        <v>-1.6452</v>
      </c>
      <c r="I50" s="77">
        <v>-47.731467331440001</v>
      </c>
      <c r="J50" s="78">
        <v>5.1799999999999999E-2</v>
      </c>
      <c r="K50" s="78">
        <v>-1E-4</v>
      </c>
    </row>
    <row r="51" spans="2:11">
      <c r="B51" t="s">
        <v>1362</v>
      </c>
      <c r="C51" t="s">
        <v>1365</v>
      </c>
      <c r="D51" t="s">
        <v>123</v>
      </c>
      <c r="E51" t="s">
        <v>102</v>
      </c>
      <c r="F51" t="s">
        <v>247</v>
      </c>
      <c r="G51" s="77">
        <v>1069560.81</v>
      </c>
      <c r="H51" s="77">
        <v>-1.5809</v>
      </c>
      <c r="I51" s="77">
        <v>-16.908686845289999</v>
      </c>
      <c r="J51" s="78">
        <v>1.83E-2</v>
      </c>
      <c r="K51" s="78">
        <v>0</v>
      </c>
    </row>
    <row r="52" spans="2:11">
      <c r="B52" t="s">
        <v>1366</v>
      </c>
      <c r="C52" t="s">
        <v>1367</v>
      </c>
      <c r="D52" t="s">
        <v>123</v>
      </c>
      <c r="E52" t="s">
        <v>102</v>
      </c>
      <c r="F52" t="s">
        <v>247</v>
      </c>
      <c r="G52" s="77">
        <v>671378.74</v>
      </c>
      <c r="H52" s="77">
        <v>-1.119</v>
      </c>
      <c r="I52" s="77">
        <v>-7.5127281006000004</v>
      </c>
      <c r="J52" s="78">
        <v>8.2000000000000007E-3</v>
      </c>
      <c r="K52" s="78">
        <v>0</v>
      </c>
    </row>
    <row r="53" spans="2:11">
      <c r="B53" t="s">
        <v>1366</v>
      </c>
      <c r="C53" t="s">
        <v>1368</v>
      </c>
      <c r="D53" t="s">
        <v>123</v>
      </c>
      <c r="E53" t="s">
        <v>102</v>
      </c>
      <c r="F53" t="s">
        <v>247</v>
      </c>
      <c r="G53" s="77">
        <v>613868.53</v>
      </c>
      <c r="H53" s="77">
        <v>-1.1355999999999999</v>
      </c>
      <c r="I53" s="77">
        <v>-6.9710910266799999</v>
      </c>
      <c r="J53" s="78">
        <v>7.6E-3</v>
      </c>
      <c r="K53" s="78">
        <v>0</v>
      </c>
    </row>
    <row r="54" spans="2:11">
      <c r="B54" t="s">
        <v>1366</v>
      </c>
      <c r="C54" t="s">
        <v>1369</v>
      </c>
      <c r="D54" t="s">
        <v>123</v>
      </c>
      <c r="E54" t="s">
        <v>102</v>
      </c>
      <c r="F54" t="s">
        <v>247</v>
      </c>
      <c r="G54" s="77">
        <v>3713904.63</v>
      </c>
      <c r="H54" s="77">
        <v>-1.1355999999999999</v>
      </c>
      <c r="I54" s="77">
        <v>-42.17510097828</v>
      </c>
      <c r="J54" s="78">
        <v>4.58E-2</v>
      </c>
      <c r="K54" s="78">
        <v>0</v>
      </c>
    </row>
    <row r="55" spans="2:11">
      <c r="B55" t="s">
        <v>1370</v>
      </c>
      <c r="C55" t="s">
        <v>1371</v>
      </c>
      <c r="D55" t="s">
        <v>123</v>
      </c>
      <c r="E55" t="s">
        <v>102</v>
      </c>
      <c r="F55" t="s">
        <v>238</v>
      </c>
      <c r="G55" s="77">
        <v>1069762.74</v>
      </c>
      <c r="H55" s="77">
        <v>-1.2878000000000001</v>
      </c>
      <c r="I55" s="77">
        <v>-13.77640456572</v>
      </c>
      <c r="J55" s="78">
        <v>1.49E-2</v>
      </c>
      <c r="K55" s="78">
        <v>0</v>
      </c>
    </row>
    <row r="56" spans="2:11">
      <c r="B56" t="s">
        <v>1370</v>
      </c>
      <c r="C56" t="s">
        <v>1372</v>
      </c>
      <c r="D56" t="s">
        <v>123</v>
      </c>
      <c r="E56" t="s">
        <v>102</v>
      </c>
      <c r="F56" t="s">
        <v>238</v>
      </c>
      <c r="G56" s="77">
        <v>2562623.63</v>
      </c>
      <c r="H56" s="77">
        <v>-2.7088000000000001</v>
      </c>
      <c r="I56" s="77">
        <v>-69.416348889440002</v>
      </c>
      <c r="J56" s="78">
        <v>7.5300000000000006E-2</v>
      </c>
      <c r="K56" s="78">
        <v>-1E-4</v>
      </c>
    </row>
    <row r="57" spans="2:11">
      <c r="B57" t="s">
        <v>1370</v>
      </c>
      <c r="C57" t="s">
        <v>1373</v>
      </c>
      <c r="D57" t="s">
        <v>123</v>
      </c>
      <c r="E57" t="s">
        <v>102</v>
      </c>
      <c r="F57" t="s">
        <v>238</v>
      </c>
      <c r="G57" s="77">
        <v>903698.57</v>
      </c>
      <c r="H57" s="77">
        <v>-2.7948</v>
      </c>
      <c r="I57" s="77">
        <v>-25.25656763436</v>
      </c>
      <c r="J57" s="78">
        <v>2.7400000000000001E-2</v>
      </c>
      <c r="K57" s="78">
        <v>0</v>
      </c>
    </row>
    <row r="58" spans="2:11">
      <c r="B58" t="s">
        <v>1370</v>
      </c>
      <c r="C58" t="s">
        <v>1374</v>
      </c>
      <c r="D58" t="s">
        <v>123</v>
      </c>
      <c r="E58" t="s">
        <v>102</v>
      </c>
      <c r="F58" t="s">
        <v>238</v>
      </c>
      <c r="G58" s="77">
        <v>1531728.13</v>
      </c>
      <c r="H58" s="77">
        <v>-1.0791999999999999</v>
      </c>
      <c r="I58" s="77">
        <v>-16.530409978960002</v>
      </c>
      <c r="J58" s="78">
        <v>1.7899999999999999E-2</v>
      </c>
      <c r="K58" s="78">
        <v>0</v>
      </c>
    </row>
    <row r="59" spans="2:11">
      <c r="B59" t="s">
        <v>1370</v>
      </c>
      <c r="C59" t="s">
        <v>1375</v>
      </c>
      <c r="D59" t="s">
        <v>123</v>
      </c>
      <c r="E59" t="s">
        <v>102</v>
      </c>
      <c r="F59" t="s">
        <v>238</v>
      </c>
      <c r="G59" s="77">
        <v>2906688.53</v>
      </c>
      <c r="H59" s="77">
        <v>-1.2041999999999999</v>
      </c>
      <c r="I59" s="77">
        <v>-35.00234327826</v>
      </c>
      <c r="J59" s="78">
        <v>3.7999999999999999E-2</v>
      </c>
      <c r="K59" s="78">
        <v>0</v>
      </c>
    </row>
    <row r="60" spans="2:11">
      <c r="B60" t="s">
        <v>1376</v>
      </c>
      <c r="C60" t="s">
        <v>1377</v>
      </c>
      <c r="D60" t="s">
        <v>123</v>
      </c>
      <c r="E60" t="s">
        <v>102</v>
      </c>
      <c r="F60" t="s">
        <v>247</v>
      </c>
      <c r="G60" s="77">
        <v>615281.27</v>
      </c>
      <c r="H60" s="77">
        <v>-0.90339999999999998</v>
      </c>
      <c r="I60" s="77">
        <v>-5.5584509931800001</v>
      </c>
      <c r="J60" s="78">
        <v>6.0000000000000001E-3</v>
      </c>
      <c r="K60" s="78">
        <v>0</v>
      </c>
    </row>
    <row r="61" spans="2:11">
      <c r="B61" t="s">
        <v>1376</v>
      </c>
      <c r="C61" t="s">
        <v>1378</v>
      </c>
      <c r="D61" t="s">
        <v>123</v>
      </c>
      <c r="E61" t="s">
        <v>102</v>
      </c>
      <c r="F61" t="s">
        <v>1286</v>
      </c>
      <c r="G61" s="77">
        <v>2156251.0699999998</v>
      </c>
      <c r="H61" s="77">
        <v>-0.77390000000000003</v>
      </c>
      <c r="I61" s="77">
        <v>-16.68722703073</v>
      </c>
      <c r="J61" s="78">
        <v>1.8100000000000002E-2</v>
      </c>
      <c r="K61" s="78">
        <v>0</v>
      </c>
    </row>
    <row r="62" spans="2:11">
      <c r="B62" t="s">
        <v>1376</v>
      </c>
      <c r="C62" t="s">
        <v>1379</v>
      </c>
      <c r="D62" t="s">
        <v>123</v>
      </c>
      <c r="E62" t="s">
        <v>102</v>
      </c>
      <c r="F62" t="s">
        <v>1286</v>
      </c>
      <c r="G62" s="77">
        <v>1540557.75</v>
      </c>
      <c r="H62" s="77">
        <v>-0.74919999999999998</v>
      </c>
      <c r="I62" s="77">
        <v>-11.541858662999999</v>
      </c>
      <c r="J62" s="78">
        <v>1.2500000000000001E-2</v>
      </c>
      <c r="K62" s="78">
        <v>0</v>
      </c>
    </row>
    <row r="63" spans="2:11">
      <c r="B63" t="s">
        <v>1380</v>
      </c>
      <c r="C63" t="s">
        <v>1381</v>
      </c>
      <c r="D63" t="s">
        <v>123</v>
      </c>
      <c r="E63" t="s">
        <v>102</v>
      </c>
      <c r="F63" t="s">
        <v>241</v>
      </c>
      <c r="G63" s="77">
        <v>26497.63</v>
      </c>
      <c r="H63" s="77">
        <v>-2.2254</v>
      </c>
      <c r="I63" s="77">
        <v>-0.58967825801999996</v>
      </c>
      <c r="J63" s="78">
        <v>5.9999999999999995E-4</v>
      </c>
      <c r="K63" s="78">
        <v>0</v>
      </c>
    </row>
    <row r="64" spans="2:11">
      <c r="B64" t="s">
        <v>1380</v>
      </c>
      <c r="C64" t="s">
        <v>1382</v>
      </c>
      <c r="D64" t="s">
        <v>123</v>
      </c>
      <c r="E64" t="s">
        <v>102</v>
      </c>
      <c r="F64" t="s">
        <v>241</v>
      </c>
      <c r="G64" s="77">
        <v>1059316.7</v>
      </c>
      <c r="H64" s="77">
        <v>-2.2820999999999998</v>
      </c>
      <c r="I64" s="77">
        <v>-24.174666410699999</v>
      </c>
      <c r="J64" s="78">
        <v>2.6200000000000001E-2</v>
      </c>
      <c r="K64" s="78">
        <v>0</v>
      </c>
    </row>
    <row r="65" spans="2:11">
      <c r="B65" t="s">
        <v>1380</v>
      </c>
      <c r="C65" t="s">
        <v>1383</v>
      </c>
      <c r="D65" t="s">
        <v>123</v>
      </c>
      <c r="E65" t="s">
        <v>102</v>
      </c>
      <c r="F65" t="s">
        <v>247</v>
      </c>
      <c r="G65" s="77">
        <v>1004909.02</v>
      </c>
      <c r="H65" s="77">
        <v>0.2666</v>
      </c>
      <c r="I65" s="77">
        <v>2.6790874473200001</v>
      </c>
      <c r="J65" s="78">
        <v>-2.8999999999999998E-3</v>
      </c>
      <c r="K65" s="78">
        <v>0</v>
      </c>
    </row>
    <row r="66" spans="2:11">
      <c r="B66" t="s">
        <v>1380</v>
      </c>
      <c r="C66" t="s">
        <v>1384</v>
      </c>
      <c r="D66" t="s">
        <v>123</v>
      </c>
      <c r="E66" t="s">
        <v>102</v>
      </c>
      <c r="F66" t="s">
        <v>241</v>
      </c>
      <c r="G66" s="77">
        <v>630240.31999999995</v>
      </c>
      <c r="H66" s="77">
        <v>-3.1734</v>
      </c>
      <c r="I66" s="77">
        <v>-20.000046314879999</v>
      </c>
      <c r="J66" s="78">
        <v>2.1700000000000001E-2</v>
      </c>
      <c r="K66" s="78">
        <v>0</v>
      </c>
    </row>
    <row r="67" spans="2:11">
      <c r="B67" t="s">
        <v>1380</v>
      </c>
      <c r="C67" t="s">
        <v>1385</v>
      </c>
      <c r="D67" t="s">
        <v>123</v>
      </c>
      <c r="E67" t="s">
        <v>102</v>
      </c>
      <c r="F67" t="s">
        <v>247</v>
      </c>
      <c r="G67" s="77">
        <v>776375.51</v>
      </c>
      <c r="H67" s="77">
        <v>0.29360000000000003</v>
      </c>
      <c r="I67" s="77">
        <v>2.2794384973600001</v>
      </c>
      <c r="J67" s="78">
        <v>-2.5000000000000001E-3</v>
      </c>
      <c r="K67" s="78">
        <v>0</v>
      </c>
    </row>
    <row r="68" spans="2:11">
      <c r="B68" t="s">
        <v>1380</v>
      </c>
      <c r="C68" t="s">
        <v>1386</v>
      </c>
      <c r="D68" t="s">
        <v>123</v>
      </c>
      <c r="E68" t="s">
        <v>102</v>
      </c>
      <c r="F68" t="s">
        <v>247</v>
      </c>
      <c r="G68" s="77">
        <v>310466.11</v>
      </c>
      <c r="H68" s="77">
        <v>0.2666</v>
      </c>
      <c r="I68" s="77">
        <v>0.82770264926000003</v>
      </c>
      <c r="J68" s="78">
        <v>-8.9999999999999998E-4</v>
      </c>
      <c r="K68" s="78">
        <v>0</v>
      </c>
    </row>
    <row r="69" spans="2:11">
      <c r="B69" t="s">
        <v>1387</v>
      </c>
      <c r="C69" t="s">
        <v>1388</v>
      </c>
      <c r="D69" t="s">
        <v>123</v>
      </c>
      <c r="E69" t="s">
        <v>102</v>
      </c>
      <c r="F69" t="s">
        <v>238</v>
      </c>
      <c r="G69" s="77">
        <v>1182362.96</v>
      </c>
      <c r="H69" s="77">
        <v>-2.7892999999999999</v>
      </c>
      <c r="I69" s="77">
        <v>-32.979650043280003</v>
      </c>
      <c r="J69" s="78">
        <v>3.5799999999999998E-2</v>
      </c>
      <c r="K69" s="78">
        <v>0</v>
      </c>
    </row>
    <row r="70" spans="2:11">
      <c r="B70" t="s">
        <v>1387</v>
      </c>
      <c r="C70" t="s">
        <v>1389</v>
      </c>
      <c r="D70" t="s">
        <v>123</v>
      </c>
      <c r="E70" t="s">
        <v>102</v>
      </c>
      <c r="F70" t="s">
        <v>238</v>
      </c>
      <c r="G70" s="77">
        <v>1201399.5900000001</v>
      </c>
      <c r="H70" s="77">
        <v>-2.7892999999999999</v>
      </c>
      <c r="I70" s="77">
        <v>-33.510638763869999</v>
      </c>
      <c r="J70" s="78">
        <v>3.6400000000000002E-2</v>
      </c>
      <c r="K70" s="78">
        <v>0</v>
      </c>
    </row>
    <row r="71" spans="2:11">
      <c r="B71" t="s">
        <v>1390</v>
      </c>
      <c r="C71" t="s">
        <v>1391</v>
      </c>
      <c r="D71" t="s">
        <v>123</v>
      </c>
      <c r="E71" t="s">
        <v>102</v>
      </c>
      <c r="F71" t="s">
        <v>247</v>
      </c>
      <c r="G71" s="77">
        <v>1223027.94</v>
      </c>
      <c r="H71" s="77">
        <v>-1.2649999999999999</v>
      </c>
      <c r="I71" s="77">
        <v>-15.471303441</v>
      </c>
      <c r="J71" s="78">
        <v>1.6799999999999999E-2</v>
      </c>
      <c r="K71" s="78">
        <v>0</v>
      </c>
    </row>
    <row r="72" spans="2:11">
      <c r="B72" t="s">
        <v>1390</v>
      </c>
      <c r="C72" t="s">
        <v>1392</v>
      </c>
      <c r="D72" t="s">
        <v>123</v>
      </c>
      <c r="E72" t="s">
        <v>102</v>
      </c>
      <c r="F72" t="s">
        <v>247</v>
      </c>
      <c r="G72" s="77">
        <v>3363326.83</v>
      </c>
      <c r="H72" s="77">
        <v>-1.2649999999999999</v>
      </c>
      <c r="I72" s="77">
        <v>-42.546084399500003</v>
      </c>
      <c r="J72" s="78">
        <v>4.6199999999999998E-2</v>
      </c>
      <c r="K72" s="78">
        <v>0</v>
      </c>
    </row>
    <row r="73" spans="2:11">
      <c r="B73" t="s">
        <v>1390</v>
      </c>
      <c r="C73" t="s">
        <v>1393</v>
      </c>
      <c r="D73" t="s">
        <v>123</v>
      </c>
      <c r="E73" t="s">
        <v>102</v>
      </c>
      <c r="F73" t="s">
        <v>247</v>
      </c>
      <c r="G73" s="77">
        <v>1071032.4099999999</v>
      </c>
      <c r="H73" s="77">
        <v>-1.1815</v>
      </c>
      <c r="I73" s="77">
        <v>-12.654247924150001</v>
      </c>
      <c r="J73" s="78">
        <v>1.37E-2</v>
      </c>
      <c r="K73" s="78">
        <v>0</v>
      </c>
    </row>
    <row r="74" spans="2:11">
      <c r="B74" t="s">
        <v>1390</v>
      </c>
      <c r="C74" t="s">
        <v>1394</v>
      </c>
      <c r="D74" t="s">
        <v>123</v>
      </c>
      <c r="E74" t="s">
        <v>102</v>
      </c>
      <c r="F74" t="s">
        <v>247</v>
      </c>
      <c r="G74" s="77">
        <v>3820911.17</v>
      </c>
      <c r="H74" s="77">
        <v>-1.2928999999999999</v>
      </c>
      <c r="I74" s="77">
        <v>-49.40056051693</v>
      </c>
      <c r="J74" s="78">
        <v>5.3600000000000002E-2</v>
      </c>
      <c r="K74" s="78">
        <v>-1E-4</v>
      </c>
    </row>
    <row r="75" spans="2:11">
      <c r="B75" t="s">
        <v>1395</v>
      </c>
      <c r="C75" t="s">
        <v>1396</v>
      </c>
      <c r="D75" t="s">
        <v>123</v>
      </c>
      <c r="E75" t="s">
        <v>102</v>
      </c>
      <c r="F75" t="s">
        <v>238</v>
      </c>
      <c r="G75" s="77">
        <v>26590.32</v>
      </c>
      <c r="H75" s="77">
        <v>-1.5636000000000001</v>
      </c>
      <c r="I75" s="77">
        <v>-0.41576624352000002</v>
      </c>
      <c r="J75" s="78">
        <v>5.0000000000000001E-4</v>
      </c>
      <c r="K75" s="78">
        <v>0</v>
      </c>
    </row>
    <row r="76" spans="2:11">
      <c r="B76" t="s">
        <v>1395</v>
      </c>
      <c r="C76" t="s">
        <v>1397</v>
      </c>
      <c r="D76" t="s">
        <v>123</v>
      </c>
      <c r="E76" t="s">
        <v>102</v>
      </c>
      <c r="F76" t="s">
        <v>238</v>
      </c>
      <c r="G76" s="77">
        <v>398667.46</v>
      </c>
      <c r="H76" s="77">
        <v>-1.6115999999999999</v>
      </c>
      <c r="I76" s="77">
        <v>-6.42492478536</v>
      </c>
      <c r="J76" s="78">
        <v>7.0000000000000001E-3</v>
      </c>
      <c r="K76" s="78">
        <v>0</v>
      </c>
    </row>
    <row r="77" spans="2:11">
      <c r="B77" t="s">
        <v>1395</v>
      </c>
      <c r="C77" t="s">
        <v>1398</v>
      </c>
      <c r="D77" t="s">
        <v>123</v>
      </c>
      <c r="E77" t="s">
        <v>102</v>
      </c>
      <c r="F77" t="s">
        <v>238</v>
      </c>
      <c r="G77" s="77">
        <v>914495.93</v>
      </c>
      <c r="H77" s="77">
        <v>-1.2725</v>
      </c>
      <c r="I77" s="77">
        <v>-11.636960709249999</v>
      </c>
      <c r="J77" s="78">
        <v>1.26E-2</v>
      </c>
      <c r="K77" s="78">
        <v>0</v>
      </c>
    </row>
    <row r="78" spans="2:11">
      <c r="B78" t="s">
        <v>1395</v>
      </c>
      <c r="C78" t="s">
        <v>1399</v>
      </c>
      <c r="D78" t="s">
        <v>123</v>
      </c>
      <c r="E78" t="s">
        <v>102</v>
      </c>
      <c r="F78" t="s">
        <v>238</v>
      </c>
      <c r="G78" s="77">
        <v>911468.64</v>
      </c>
      <c r="H78" s="77">
        <v>-1.6088</v>
      </c>
      <c r="I78" s="77">
        <v>-14.663707480319999</v>
      </c>
      <c r="J78" s="78">
        <v>1.5900000000000001E-2</v>
      </c>
      <c r="K78" s="78">
        <v>0</v>
      </c>
    </row>
    <row r="79" spans="2:11">
      <c r="B79" t="s">
        <v>1395</v>
      </c>
      <c r="C79" t="s">
        <v>1400</v>
      </c>
      <c r="D79" t="s">
        <v>123</v>
      </c>
      <c r="E79" t="s">
        <v>102</v>
      </c>
      <c r="F79" t="s">
        <v>238</v>
      </c>
      <c r="G79" s="77">
        <v>911342.5</v>
      </c>
      <c r="H79" s="77">
        <v>-1.6229</v>
      </c>
      <c r="I79" s="77">
        <v>-14.7901774325</v>
      </c>
      <c r="J79" s="78">
        <v>1.6E-2</v>
      </c>
      <c r="K79" s="78">
        <v>0</v>
      </c>
    </row>
    <row r="80" spans="2:11">
      <c r="B80" t="s">
        <v>1395</v>
      </c>
      <c r="C80" t="s">
        <v>1401</v>
      </c>
      <c r="D80" t="s">
        <v>123</v>
      </c>
      <c r="E80" t="s">
        <v>102</v>
      </c>
      <c r="F80" t="s">
        <v>238</v>
      </c>
      <c r="G80" s="77">
        <v>3465114.65</v>
      </c>
      <c r="H80" s="77">
        <v>-1.5639000000000001</v>
      </c>
      <c r="I80" s="77">
        <v>-54.190928011350003</v>
      </c>
      <c r="J80" s="78">
        <v>5.8799999999999998E-2</v>
      </c>
      <c r="K80" s="78">
        <v>-1E-4</v>
      </c>
    </row>
    <row r="81" spans="2:11">
      <c r="B81" t="s">
        <v>1402</v>
      </c>
      <c r="C81" t="s">
        <v>1403</v>
      </c>
      <c r="D81" t="s">
        <v>123</v>
      </c>
      <c r="E81" t="s">
        <v>102</v>
      </c>
      <c r="F81" t="s">
        <v>1286</v>
      </c>
      <c r="G81" s="77">
        <v>2915076.67</v>
      </c>
      <c r="H81" s="77">
        <v>-0.43109999999999998</v>
      </c>
      <c r="I81" s="77">
        <v>-12.56689552437</v>
      </c>
      <c r="J81" s="78">
        <v>1.3599999999999999E-2</v>
      </c>
      <c r="K81" s="78">
        <v>0</v>
      </c>
    </row>
    <row r="82" spans="2:11">
      <c r="B82" t="s">
        <v>1404</v>
      </c>
      <c r="C82" t="s">
        <v>1405</v>
      </c>
      <c r="D82" t="s">
        <v>123</v>
      </c>
      <c r="E82" t="s">
        <v>102</v>
      </c>
      <c r="F82" t="s">
        <v>241</v>
      </c>
      <c r="G82" s="77">
        <v>1529425.7</v>
      </c>
      <c r="H82" s="77">
        <v>-2.9367999999999999</v>
      </c>
      <c r="I82" s="77">
        <v>-44.916173957600002</v>
      </c>
      <c r="J82" s="78">
        <v>4.87E-2</v>
      </c>
      <c r="K82" s="78">
        <v>-1E-4</v>
      </c>
    </row>
    <row r="83" spans="2:11">
      <c r="B83" t="s">
        <v>1404</v>
      </c>
      <c r="C83" t="s">
        <v>1406</v>
      </c>
      <c r="D83" t="s">
        <v>123</v>
      </c>
      <c r="E83" t="s">
        <v>102</v>
      </c>
      <c r="F83" t="s">
        <v>241</v>
      </c>
      <c r="G83" s="77">
        <v>1379868.83</v>
      </c>
      <c r="H83" s="77">
        <v>-2.9079000000000002</v>
      </c>
      <c r="I83" s="77">
        <v>-40.125205707569997</v>
      </c>
      <c r="J83" s="78">
        <v>4.3499999999999997E-2</v>
      </c>
      <c r="K83" s="78">
        <v>0</v>
      </c>
    </row>
    <row r="84" spans="2:11">
      <c r="B84" t="s">
        <v>1407</v>
      </c>
      <c r="C84" t="s">
        <v>1408</v>
      </c>
      <c r="D84" t="s">
        <v>123</v>
      </c>
      <c r="E84" t="s">
        <v>102</v>
      </c>
      <c r="F84" t="s">
        <v>241</v>
      </c>
      <c r="G84" s="77">
        <v>2060849.17</v>
      </c>
      <c r="H84" s="77">
        <v>-1.8516999999999999</v>
      </c>
      <c r="I84" s="77">
        <v>-38.160744080889998</v>
      </c>
      <c r="J84" s="78">
        <v>4.1399999999999999E-2</v>
      </c>
      <c r="K84" s="78">
        <v>0</v>
      </c>
    </row>
    <row r="85" spans="2:11">
      <c r="B85" t="s">
        <v>1407</v>
      </c>
      <c r="C85" t="s">
        <v>1409</v>
      </c>
      <c r="D85" t="s">
        <v>123</v>
      </c>
      <c r="E85" t="s">
        <v>102</v>
      </c>
      <c r="F85" t="s">
        <v>241</v>
      </c>
      <c r="G85" s="77">
        <v>1817387.23</v>
      </c>
      <c r="H85" s="77">
        <v>-1.9083000000000001</v>
      </c>
      <c r="I85" s="77">
        <v>-34.681200510090001</v>
      </c>
      <c r="J85" s="78">
        <v>3.7600000000000001E-2</v>
      </c>
      <c r="K85" s="78">
        <v>0</v>
      </c>
    </row>
    <row r="86" spans="2:11">
      <c r="B86" t="s">
        <v>1407</v>
      </c>
      <c r="C86" t="s">
        <v>1410</v>
      </c>
      <c r="D86" t="s">
        <v>123</v>
      </c>
      <c r="E86" t="s">
        <v>102</v>
      </c>
      <c r="F86" t="s">
        <v>241</v>
      </c>
      <c r="G86" s="77">
        <v>1332750.6299999999</v>
      </c>
      <c r="H86" s="77">
        <v>-1.9083000000000001</v>
      </c>
      <c r="I86" s="77">
        <v>-25.432880272289999</v>
      </c>
      <c r="J86" s="78">
        <v>2.76E-2</v>
      </c>
      <c r="K86" s="78">
        <v>0</v>
      </c>
    </row>
    <row r="87" spans="2:11">
      <c r="B87" t="s">
        <v>1407</v>
      </c>
      <c r="C87" t="s">
        <v>1411</v>
      </c>
      <c r="D87" t="s">
        <v>123</v>
      </c>
      <c r="E87" t="s">
        <v>102</v>
      </c>
      <c r="F87" t="s">
        <v>241</v>
      </c>
      <c r="G87" s="77">
        <v>1514909.81</v>
      </c>
      <c r="H87" s="77">
        <v>-1.88</v>
      </c>
      <c r="I87" s="77">
        <v>-28.480304428</v>
      </c>
      <c r="J87" s="78">
        <v>3.09E-2</v>
      </c>
      <c r="K87" s="78">
        <v>0</v>
      </c>
    </row>
    <row r="88" spans="2:11">
      <c r="B88" t="s">
        <v>1407</v>
      </c>
      <c r="C88" t="s">
        <v>1412</v>
      </c>
      <c r="D88" t="s">
        <v>123</v>
      </c>
      <c r="E88" t="s">
        <v>102</v>
      </c>
      <c r="F88" t="s">
        <v>232</v>
      </c>
      <c r="G88" s="77">
        <v>1515372.32</v>
      </c>
      <c r="H88" s="77">
        <v>-1.8489</v>
      </c>
      <c r="I88" s="77">
        <v>-28.017718824479999</v>
      </c>
      <c r="J88" s="78">
        <v>3.04E-2</v>
      </c>
      <c r="K88" s="78">
        <v>0</v>
      </c>
    </row>
    <row r="89" spans="2:11">
      <c r="B89" t="s">
        <v>1407</v>
      </c>
      <c r="C89" t="s">
        <v>1413</v>
      </c>
      <c r="D89" t="s">
        <v>123</v>
      </c>
      <c r="E89" t="s">
        <v>102</v>
      </c>
      <c r="F89" t="s">
        <v>232</v>
      </c>
      <c r="G89" s="77">
        <v>1213475.1399999999</v>
      </c>
      <c r="H89" s="77">
        <v>-1.7501</v>
      </c>
      <c r="I89" s="77">
        <v>-21.23702842514</v>
      </c>
      <c r="J89" s="78">
        <v>2.3E-2</v>
      </c>
      <c r="K89" s="78">
        <v>0</v>
      </c>
    </row>
    <row r="90" spans="2:11">
      <c r="B90" t="s">
        <v>1414</v>
      </c>
      <c r="C90" t="s">
        <v>1415</v>
      </c>
      <c r="D90" t="s">
        <v>123</v>
      </c>
      <c r="E90" t="s">
        <v>102</v>
      </c>
      <c r="F90" t="s">
        <v>235</v>
      </c>
      <c r="G90" s="77">
        <v>1103013.52</v>
      </c>
      <c r="H90" s="77">
        <v>-10.336399999999999</v>
      </c>
      <c r="I90" s="77">
        <v>-114.01188948127999</v>
      </c>
      <c r="J90" s="78">
        <v>0.1237</v>
      </c>
      <c r="K90" s="78">
        <v>-1E-4</v>
      </c>
    </row>
    <row r="91" spans="2:11">
      <c r="B91" t="s">
        <v>1414</v>
      </c>
      <c r="C91" t="s">
        <v>1416</v>
      </c>
      <c r="D91" t="s">
        <v>123</v>
      </c>
      <c r="E91" t="s">
        <v>102</v>
      </c>
      <c r="F91" t="s">
        <v>235</v>
      </c>
      <c r="G91" s="77">
        <v>1683076.16</v>
      </c>
      <c r="H91" s="77">
        <v>-10.210699999999999</v>
      </c>
      <c r="I91" s="77">
        <v>-171.85385746911999</v>
      </c>
      <c r="J91" s="78">
        <v>0.18640000000000001</v>
      </c>
      <c r="K91" s="78">
        <v>-2.0000000000000001E-4</v>
      </c>
    </row>
    <row r="92" spans="2:11">
      <c r="B92" t="s">
        <v>1414</v>
      </c>
      <c r="C92" t="s">
        <v>1417</v>
      </c>
      <c r="D92" t="s">
        <v>123</v>
      </c>
      <c r="E92" t="s">
        <v>102</v>
      </c>
      <c r="F92" t="s">
        <v>235</v>
      </c>
      <c r="G92" s="77">
        <v>981853.29</v>
      </c>
      <c r="H92" s="77">
        <v>-10.2041</v>
      </c>
      <c r="I92" s="77">
        <v>-100.18929156489</v>
      </c>
      <c r="J92" s="78">
        <v>0.1087</v>
      </c>
      <c r="K92" s="78">
        <v>-1E-4</v>
      </c>
    </row>
    <row r="93" spans="2:11">
      <c r="B93" t="s">
        <v>1418</v>
      </c>
      <c r="C93" t="s">
        <v>1419</v>
      </c>
      <c r="D93" t="s">
        <v>123</v>
      </c>
      <c r="E93" t="s">
        <v>102</v>
      </c>
      <c r="F93" t="s">
        <v>235</v>
      </c>
      <c r="G93" s="77">
        <v>365243.57</v>
      </c>
      <c r="H93" s="77">
        <v>-11.0642</v>
      </c>
      <c r="I93" s="77">
        <v>-40.411279071940001</v>
      </c>
      <c r="J93" s="78">
        <v>4.3799999999999999E-2</v>
      </c>
      <c r="K93" s="78">
        <v>0</v>
      </c>
    </row>
    <row r="94" spans="2:11">
      <c r="B94" t="s">
        <v>1418</v>
      </c>
      <c r="C94" t="s">
        <v>1420</v>
      </c>
      <c r="D94" t="s">
        <v>123</v>
      </c>
      <c r="E94" t="s">
        <v>102</v>
      </c>
      <c r="F94" t="s">
        <v>235</v>
      </c>
      <c r="G94" s="77">
        <v>974200.95</v>
      </c>
      <c r="H94" s="77">
        <v>-11.0642</v>
      </c>
      <c r="I94" s="77">
        <v>-107.7875415099</v>
      </c>
      <c r="J94" s="78">
        <v>0.1169</v>
      </c>
      <c r="K94" s="78">
        <v>-1E-4</v>
      </c>
    </row>
    <row r="95" spans="2:11">
      <c r="B95" t="s">
        <v>1418</v>
      </c>
      <c r="C95" t="s">
        <v>1421</v>
      </c>
      <c r="D95" t="s">
        <v>123</v>
      </c>
      <c r="E95" t="s">
        <v>102</v>
      </c>
      <c r="F95" t="s">
        <v>235</v>
      </c>
      <c r="G95" s="77">
        <v>2088519.5</v>
      </c>
      <c r="H95" s="77">
        <v>-11.0139</v>
      </c>
      <c r="I95" s="77">
        <v>-230.02744921050001</v>
      </c>
      <c r="J95" s="78">
        <v>0.2495</v>
      </c>
      <c r="K95" s="78">
        <v>-2.9999999999999997E-4</v>
      </c>
    </row>
    <row r="96" spans="2:11">
      <c r="B96" t="s">
        <v>1418</v>
      </c>
      <c r="C96" t="s">
        <v>1422</v>
      </c>
      <c r="D96" t="s">
        <v>123</v>
      </c>
      <c r="E96" t="s">
        <v>102</v>
      </c>
      <c r="F96" t="s">
        <v>235</v>
      </c>
      <c r="G96" s="77">
        <v>1113372.52</v>
      </c>
      <c r="H96" s="77">
        <v>-11.0642</v>
      </c>
      <c r="I96" s="77">
        <v>-123.18576235784001</v>
      </c>
      <c r="J96" s="78">
        <v>0.1336</v>
      </c>
      <c r="K96" s="78">
        <v>-1E-4</v>
      </c>
    </row>
    <row r="97" spans="2:11">
      <c r="B97" t="s">
        <v>1423</v>
      </c>
      <c r="C97" t="s">
        <v>1424</v>
      </c>
      <c r="D97" t="s">
        <v>123</v>
      </c>
      <c r="E97" t="s">
        <v>102</v>
      </c>
      <c r="F97" t="s">
        <v>1286</v>
      </c>
      <c r="G97" s="77">
        <v>1565785.22</v>
      </c>
      <c r="H97" s="77">
        <v>0.88980000000000004</v>
      </c>
      <c r="I97" s="77">
        <v>13.932356887559999</v>
      </c>
      <c r="J97" s="78">
        <v>-1.5100000000000001E-2</v>
      </c>
      <c r="K97" s="78">
        <v>0</v>
      </c>
    </row>
    <row r="98" spans="2:11">
      <c r="B98" t="s">
        <v>1423</v>
      </c>
      <c r="C98" t="s">
        <v>1425</v>
      </c>
      <c r="D98" t="s">
        <v>123</v>
      </c>
      <c r="E98" t="s">
        <v>102</v>
      </c>
      <c r="F98" t="s">
        <v>1286</v>
      </c>
      <c r="G98" s="77">
        <v>939647.72</v>
      </c>
      <c r="H98" s="77">
        <v>0.90849999999999997</v>
      </c>
      <c r="I98" s="77">
        <v>8.5366995362000004</v>
      </c>
      <c r="J98" s="78">
        <v>-9.2999999999999992E-3</v>
      </c>
      <c r="K98" s="78">
        <v>0</v>
      </c>
    </row>
    <row r="99" spans="2:11">
      <c r="B99" t="s">
        <v>1423</v>
      </c>
      <c r="C99" t="s">
        <v>1426</v>
      </c>
      <c r="D99" t="s">
        <v>123</v>
      </c>
      <c r="E99" t="s">
        <v>102</v>
      </c>
      <c r="F99" t="s">
        <v>1286</v>
      </c>
      <c r="G99" s="77">
        <v>1252483.54</v>
      </c>
      <c r="H99" s="77">
        <v>0.87839999999999996</v>
      </c>
      <c r="I99" s="77">
        <v>11.001815415359999</v>
      </c>
      <c r="J99" s="78">
        <v>-1.1900000000000001E-2</v>
      </c>
      <c r="K99" s="78">
        <v>0</v>
      </c>
    </row>
    <row r="100" spans="2:11">
      <c r="B100" t="s">
        <v>1427</v>
      </c>
      <c r="C100" t="s">
        <v>1428</v>
      </c>
      <c r="D100" t="s">
        <v>123</v>
      </c>
      <c r="E100" t="s">
        <v>102</v>
      </c>
      <c r="F100" t="s">
        <v>247</v>
      </c>
      <c r="G100" s="77">
        <v>3835206.73</v>
      </c>
      <c r="H100" s="77">
        <v>-0.89339999999999997</v>
      </c>
      <c r="I100" s="77">
        <v>-34.263736925819998</v>
      </c>
      <c r="J100" s="78">
        <v>3.7199999999999997E-2</v>
      </c>
      <c r="K100" s="78">
        <v>0</v>
      </c>
    </row>
    <row r="101" spans="2:11">
      <c r="B101" t="s">
        <v>1429</v>
      </c>
      <c r="C101" t="s">
        <v>1430</v>
      </c>
      <c r="D101" t="s">
        <v>123</v>
      </c>
      <c r="E101" t="s">
        <v>102</v>
      </c>
      <c r="F101" t="s">
        <v>235</v>
      </c>
      <c r="G101" s="77">
        <v>2668225.83</v>
      </c>
      <c r="H101" s="77">
        <v>-10.0611</v>
      </c>
      <c r="I101" s="77">
        <v>-268.45286898212998</v>
      </c>
      <c r="J101" s="78">
        <v>0.29120000000000001</v>
      </c>
      <c r="K101" s="78">
        <v>-2.9999999999999997E-4</v>
      </c>
    </row>
    <row r="102" spans="2:11">
      <c r="B102" t="s">
        <v>1429</v>
      </c>
      <c r="C102" t="s">
        <v>1431</v>
      </c>
      <c r="D102" t="s">
        <v>123</v>
      </c>
      <c r="E102" t="s">
        <v>102</v>
      </c>
      <c r="F102" t="s">
        <v>235</v>
      </c>
      <c r="G102" s="77">
        <v>1348680.94</v>
      </c>
      <c r="H102" s="77">
        <v>-10.0183</v>
      </c>
      <c r="I102" s="77">
        <v>-135.11490261201999</v>
      </c>
      <c r="J102" s="78">
        <v>0.14660000000000001</v>
      </c>
      <c r="K102" s="78">
        <v>-2.0000000000000001E-4</v>
      </c>
    </row>
    <row r="103" spans="2:11">
      <c r="B103" t="s">
        <v>1429</v>
      </c>
      <c r="C103" t="s">
        <v>1432</v>
      </c>
      <c r="D103" t="s">
        <v>123</v>
      </c>
      <c r="E103" t="s">
        <v>102</v>
      </c>
      <c r="F103" t="s">
        <v>235</v>
      </c>
      <c r="G103" s="77">
        <v>1319753.44</v>
      </c>
      <c r="H103" s="77">
        <v>-10.0875</v>
      </c>
      <c r="I103" s="77">
        <v>-133.13012825999999</v>
      </c>
      <c r="J103" s="78">
        <v>0.1444</v>
      </c>
      <c r="K103" s="78">
        <v>-1E-4</v>
      </c>
    </row>
    <row r="104" spans="2:11">
      <c r="B104" t="s">
        <v>1433</v>
      </c>
      <c r="C104" t="s">
        <v>1434</v>
      </c>
      <c r="D104" t="s">
        <v>123</v>
      </c>
      <c r="E104" t="s">
        <v>102</v>
      </c>
      <c r="F104" t="s">
        <v>1286</v>
      </c>
      <c r="G104" s="77">
        <v>1563262.47</v>
      </c>
      <c r="H104" s="77">
        <v>0.73250000000000004</v>
      </c>
      <c r="I104" s="77">
        <v>11.45089759275</v>
      </c>
      <c r="J104" s="78">
        <v>-1.24E-2</v>
      </c>
      <c r="K104" s="78">
        <v>0</v>
      </c>
    </row>
    <row r="105" spans="2:11">
      <c r="B105" t="s">
        <v>1433</v>
      </c>
      <c r="C105" t="s">
        <v>1435</v>
      </c>
      <c r="D105" t="s">
        <v>123</v>
      </c>
      <c r="E105" t="s">
        <v>102</v>
      </c>
      <c r="F105" t="s">
        <v>1286</v>
      </c>
      <c r="G105" s="77">
        <v>3128206.78</v>
      </c>
      <c r="H105" s="77">
        <v>0.78590000000000004</v>
      </c>
      <c r="I105" s="77">
        <v>24.584577084020001</v>
      </c>
      <c r="J105" s="78">
        <v>-2.6700000000000002E-2</v>
      </c>
      <c r="K105" s="78">
        <v>0</v>
      </c>
    </row>
    <row r="106" spans="2:11">
      <c r="B106" t="s">
        <v>1436</v>
      </c>
      <c r="C106" t="s">
        <v>1437</v>
      </c>
      <c r="D106" t="s">
        <v>123</v>
      </c>
      <c r="E106" t="s">
        <v>102</v>
      </c>
      <c r="F106" t="s">
        <v>247</v>
      </c>
      <c r="G106" s="77">
        <v>1088742.17</v>
      </c>
      <c r="H106" s="77">
        <v>0.51249999999999996</v>
      </c>
      <c r="I106" s="77">
        <v>5.57980362125</v>
      </c>
      <c r="J106" s="78">
        <v>-6.1000000000000004E-3</v>
      </c>
      <c r="K106" s="78">
        <v>0</v>
      </c>
    </row>
    <row r="107" spans="2:11">
      <c r="B107" t="s">
        <v>1436</v>
      </c>
      <c r="C107" t="s">
        <v>1438</v>
      </c>
      <c r="D107" t="s">
        <v>123</v>
      </c>
      <c r="E107" t="s">
        <v>102</v>
      </c>
      <c r="F107" t="s">
        <v>247</v>
      </c>
      <c r="G107" s="77">
        <v>934173.36</v>
      </c>
      <c r="H107" s="77">
        <v>0.59309999999999996</v>
      </c>
      <c r="I107" s="77">
        <v>5.5405821981600001</v>
      </c>
      <c r="J107" s="78">
        <v>-6.0000000000000001E-3</v>
      </c>
      <c r="K107" s="78">
        <v>0</v>
      </c>
    </row>
    <row r="108" spans="2:11">
      <c r="B108" t="s">
        <v>1436</v>
      </c>
      <c r="C108" t="s">
        <v>1439</v>
      </c>
      <c r="D108" t="s">
        <v>123</v>
      </c>
      <c r="E108" t="s">
        <v>102</v>
      </c>
      <c r="F108" t="s">
        <v>247</v>
      </c>
      <c r="G108" s="77">
        <v>684505.46</v>
      </c>
      <c r="H108" s="77">
        <v>0.51249999999999996</v>
      </c>
      <c r="I108" s="77">
        <v>3.5080904825000001</v>
      </c>
      <c r="J108" s="78">
        <v>-3.8E-3</v>
      </c>
      <c r="K108" s="78">
        <v>0</v>
      </c>
    </row>
    <row r="109" spans="2:11">
      <c r="B109" t="s">
        <v>1440</v>
      </c>
      <c r="C109" t="s">
        <v>1441</v>
      </c>
      <c r="D109" t="s">
        <v>123</v>
      </c>
      <c r="E109" t="s">
        <v>102</v>
      </c>
      <c r="F109" t="s">
        <v>241</v>
      </c>
      <c r="G109" s="77">
        <v>1063701.1000000001</v>
      </c>
      <c r="H109" s="77">
        <v>-1.5228999999999999</v>
      </c>
      <c r="I109" s="77">
        <v>-16.199104051900001</v>
      </c>
      <c r="J109" s="78">
        <v>1.7600000000000001E-2</v>
      </c>
      <c r="K109" s="78">
        <v>0</v>
      </c>
    </row>
    <row r="110" spans="2:11">
      <c r="B110" t="s">
        <v>1442</v>
      </c>
      <c r="C110" t="s">
        <v>1443</v>
      </c>
      <c r="D110" t="s">
        <v>123</v>
      </c>
      <c r="E110" t="s">
        <v>102</v>
      </c>
      <c r="F110" t="s">
        <v>241</v>
      </c>
      <c r="G110" s="77">
        <v>1761197.23</v>
      </c>
      <c r="H110" s="77">
        <v>-1.4476</v>
      </c>
      <c r="I110" s="77">
        <v>-25.49509110148</v>
      </c>
      <c r="J110" s="78">
        <v>2.7699999999999999E-2</v>
      </c>
      <c r="K110" s="78">
        <v>0</v>
      </c>
    </row>
    <row r="111" spans="2:11">
      <c r="B111" t="s">
        <v>1442</v>
      </c>
      <c r="C111" t="s">
        <v>1444</v>
      </c>
      <c r="D111" t="s">
        <v>123</v>
      </c>
      <c r="E111" t="s">
        <v>102</v>
      </c>
      <c r="F111" t="s">
        <v>241</v>
      </c>
      <c r="G111" s="77">
        <v>2278040.9</v>
      </c>
      <c r="H111" s="77">
        <v>-1.4195</v>
      </c>
      <c r="I111" s="77">
        <v>-32.336790575499997</v>
      </c>
      <c r="J111" s="78">
        <v>3.5099999999999999E-2</v>
      </c>
      <c r="K111" s="78">
        <v>0</v>
      </c>
    </row>
    <row r="112" spans="2:11">
      <c r="B112" t="s">
        <v>1445</v>
      </c>
      <c r="C112" t="s">
        <v>1446</v>
      </c>
      <c r="D112" t="s">
        <v>123</v>
      </c>
      <c r="E112" t="s">
        <v>102</v>
      </c>
      <c r="F112" t="s">
        <v>241</v>
      </c>
      <c r="G112" s="77">
        <v>262622.27</v>
      </c>
      <c r="H112" s="77">
        <v>-2.7942999999999998</v>
      </c>
      <c r="I112" s="77">
        <v>-7.33845409061</v>
      </c>
      <c r="J112" s="78">
        <v>8.0000000000000002E-3</v>
      </c>
      <c r="K112" s="78">
        <v>0</v>
      </c>
    </row>
    <row r="113" spans="2:11">
      <c r="B113" t="s">
        <v>1445</v>
      </c>
      <c r="C113" t="s">
        <v>1447</v>
      </c>
      <c r="D113" t="s">
        <v>123</v>
      </c>
      <c r="E113" t="s">
        <v>102</v>
      </c>
      <c r="F113" t="s">
        <v>241</v>
      </c>
      <c r="G113" s="77">
        <v>2473609.42</v>
      </c>
      <c r="H113" s="77">
        <v>-2.9182999999999999</v>
      </c>
      <c r="I113" s="77">
        <v>-72.187343703859995</v>
      </c>
      <c r="J113" s="78">
        <v>7.8299999999999995E-2</v>
      </c>
      <c r="K113" s="78">
        <v>-1E-4</v>
      </c>
    </row>
    <row r="114" spans="2:11">
      <c r="B114" t="s">
        <v>1445</v>
      </c>
      <c r="C114" t="s">
        <v>1448</v>
      </c>
      <c r="D114" t="s">
        <v>123</v>
      </c>
      <c r="E114" t="s">
        <v>102</v>
      </c>
      <c r="F114" t="s">
        <v>241</v>
      </c>
      <c r="G114" s="77">
        <v>838837.06</v>
      </c>
      <c r="H114" s="77">
        <v>-3.0078</v>
      </c>
      <c r="I114" s="77">
        <v>-25.230541090679999</v>
      </c>
      <c r="J114" s="78">
        <v>2.7400000000000001E-2</v>
      </c>
      <c r="K114" s="78">
        <v>0</v>
      </c>
    </row>
    <row r="115" spans="2:11">
      <c r="B115" t="s">
        <v>1445</v>
      </c>
      <c r="C115" t="s">
        <v>1449</v>
      </c>
      <c r="D115" t="s">
        <v>123</v>
      </c>
      <c r="E115" t="s">
        <v>102</v>
      </c>
      <c r="F115" t="s">
        <v>241</v>
      </c>
      <c r="G115" s="77">
        <v>1801241.64</v>
      </c>
      <c r="H115" s="77">
        <v>-2.7942999999999998</v>
      </c>
      <c r="I115" s="77">
        <v>-50.332095146519997</v>
      </c>
      <c r="J115" s="78">
        <v>5.4600000000000003E-2</v>
      </c>
      <c r="K115" s="78">
        <v>-1E-4</v>
      </c>
    </row>
    <row r="116" spans="2:11">
      <c r="B116" t="s">
        <v>1445</v>
      </c>
      <c r="C116" t="s">
        <v>1450</v>
      </c>
      <c r="D116" t="s">
        <v>123</v>
      </c>
      <c r="E116" t="s">
        <v>102</v>
      </c>
      <c r="F116" t="s">
        <v>241</v>
      </c>
      <c r="G116" s="77">
        <v>1049429.28</v>
      </c>
      <c r="H116" s="77">
        <v>-2.9211</v>
      </c>
      <c r="I116" s="77">
        <v>-30.654878698080001</v>
      </c>
      <c r="J116" s="78">
        <v>3.3300000000000003E-2</v>
      </c>
      <c r="K116" s="78">
        <v>0</v>
      </c>
    </row>
    <row r="117" spans="2:11">
      <c r="B117" t="s">
        <v>1451</v>
      </c>
      <c r="C117" t="s">
        <v>1452</v>
      </c>
      <c r="D117" t="s">
        <v>123</v>
      </c>
      <c r="E117" t="s">
        <v>102</v>
      </c>
      <c r="F117" t="s">
        <v>241</v>
      </c>
      <c r="G117" s="77">
        <v>1319805.6200000001</v>
      </c>
      <c r="H117" s="77">
        <v>-2.0853999999999999</v>
      </c>
      <c r="I117" s="77">
        <v>-27.523226399479999</v>
      </c>
      <c r="J117" s="78">
        <v>2.9899999999999999E-2</v>
      </c>
      <c r="K117" s="78">
        <v>0</v>
      </c>
    </row>
    <row r="118" spans="2:11">
      <c r="B118" t="s">
        <v>1451</v>
      </c>
      <c r="C118" t="s">
        <v>1453</v>
      </c>
      <c r="D118" t="s">
        <v>123</v>
      </c>
      <c r="E118" t="s">
        <v>102</v>
      </c>
      <c r="F118" t="s">
        <v>241</v>
      </c>
      <c r="G118" s="77">
        <v>901125.37</v>
      </c>
      <c r="H118" s="77">
        <v>-2.5484</v>
      </c>
      <c r="I118" s="77">
        <v>-22.964278929079999</v>
      </c>
      <c r="J118" s="78">
        <v>2.4899999999999999E-2</v>
      </c>
      <c r="K118" s="78">
        <v>0</v>
      </c>
    </row>
    <row r="119" spans="2:11">
      <c r="B119" t="s">
        <v>1451</v>
      </c>
      <c r="C119" t="s">
        <v>1454</v>
      </c>
      <c r="D119" t="s">
        <v>123</v>
      </c>
      <c r="E119" t="s">
        <v>102</v>
      </c>
      <c r="F119" t="s">
        <v>241</v>
      </c>
      <c r="G119" s="77">
        <v>1508687.04</v>
      </c>
      <c r="H119" s="77">
        <v>-2.0853999999999999</v>
      </c>
      <c r="I119" s="77">
        <v>-31.462159532160001</v>
      </c>
      <c r="J119" s="78">
        <v>3.4099999999999998E-2</v>
      </c>
      <c r="K119" s="78">
        <v>0</v>
      </c>
    </row>
    <row r="120" spans="2:11">
      <c r="B120" t="s">
        <v>1455</v>
      </c>
      <c r="C120" t="s">
        <v>1456</v>
      </c>
      <c r="D120" t="s">
        <v>123</v>
      </c>
      <c r="E120" t="s">
        <v>102</v>
      </c>
      <c r="F120" t="s">
        <v>241</v>
      </c>
      <c r="G120" s="77">
        <v>1376284.84</v>
      </c>
      <c r="H120" s="77">
        <v>-0.8952</v>
      </c>
      <c r="I120" s="77">
        <v>-12.320501887680001</v>
      </c>
      <c r="J120" s="78">
        <v>1.34E-2</v>
      </c>
      <c r="K120" s="78">
        <v>0</v>
      </c>
    </row>
    <row r="121" spans="2:11">
      <c r="B121" t="s">
        <v>1455</v>
      </c>
      <c r="C121" t="s">
        <v>1457</v>
      </c>
      <c r="D121" t="s">
        <v>123</v>
      </c>
      <c r="E121" t="s">
        <v>102</v>
      </c>
      <c r="F121" t="s">
        <v>232</v>
      </c>
      <c r="G121" s="77">
        <v>1214013.32</v>
      </c>
      <c r="H121" s="77">
        <v>-1.6724000000000001</v>
      </c>
      <c r="I121" s="77">
        <v>-20.303158763679999</v>
      </c>
      <c r="J121" s="78">
        <v>2.1999999999999999E-2</v>
      </c>
      <c r="K121" s="78">
        <v>0</v>
      </c>
    </row>
    <row r="122" spans="2:11">
      <c r="B122" t="s">
        <v>1455</v>
      </c>
      <c r="C122" t="s">
        <v>1458</v>
      </c>
      <c r="D122" t="s">
        <v>123</v>
      </c>
      <c r="E122" t="s">
        <v>102</v>
      </c>
      <c r="F122" t="s">
        <v>232</v>
      </c>
      <c r="G122" s="77">
        <v>1518778.03</v>
      </c>
      <c r="H122" s="77">
        <v>-1.5880000000000001</v>
      </c>
      <c r="I122" s="77">
        <v>-24.118195116399999</v>
      </c>
      <c r="J122" s="78">
        <v>2.6200000000000001E-2</v>
      </c>
      <c r="K122" s="78">
        <v>0</v>
      </c>
    </row>
    <row r="123" spans="2:11">
      <c r="B123" t="s">
        <v>1459</v>
      </c>
      <c r="C123" t="s">
        <v>1460</v>
      </c>
      <c r="D123" t="s">
        <v>123</v>
      </c>
      <c r="E123" t="s">
        <v>102</v>
      </c>
      <c r="F123" t="s">
        <v>1286</v>
      </c>
      <c r="G123" s="77">
        <v>1178489.83</v>
      </c>
      <c r="H123" s="77">
        <v>-3.2389000000000001</v>
      </c>
      <c r="I123" s="77">
        <v>-38.170107103870002</v>
      </c>
      <c r="J123" s="78">
        <v>4.1399999999999999E-2</v>
      </c>
      <c r="K123" s="78">
        <v>0</v>
      </c>
    </row>
    <row r="124" spans="2:11">
      <c r="B124" t="s">
        <v>1459</v>
      </c>
      <c r="C124" t="s">
        <v>1461</v>
      </c>
      <c r="D124" t="s">
        <v>123</v>
      </c>
      <c r="E124" t="s">
        <v>102</v>
      </c>
      <c r="F124" t="s">
        <v>1286</v>
      </c>
      <c r="G124" s="77">
        <v>1413393.31</v>
      </c>
      <c r="H124" s="77">
        <v>-3.2968999999999999</v>
      </c>
      <c r="I124" s="77">
        <v>-46.598164037389999</v>
      </c>
      <c r="J124" s="78">
        <v>5.0599999999999999E-2</v>
      </c>
      <c r="K124" s="78">
        <v>-1E-4</v>
      </c>
    </row>
    <row r="125" spans="2:11">
      <c r="B125" t="s">
        <v>1459</v>
      </c>
      <c r="C125" t="s">
        <v>1462</v>
      </c>
      <c r="D125" t="s">
        <v>123</v>
      </c>
      <c r="E125" t="s">
        <v>102</v>
      </c>
      <c r="F125" t="s">
        <v>235</v>
      </c>
      <c r="G125" s="77">
        <v>1297953.54</v>
      </c>
      <c r="H125" s="77">
        <v>-7.1517999999999997</v>
      </c>
      <c r="I125" s="77">
        <v>-92.827041273719999</v>
      </c>
      <c r="J125" s="78">
        <v>0.1007</v>
      </c>
      <c r="K125" s="78">
        <v>-1E-4</v>
      </c>
    </row>
    <row r="126" spans="2:11">
      <c r="B126" t="s">
        <v>1459</v>
      </c>
      <c r="C126" t="s">
        <v>1463</v>
      </c>
      <c r="D126" t="s">
        <v>123</v>
      </c>
      <c r="E126" t="s">
        <v>102</v>
      </c>
      <c r="F126" t="s">
        <v>235</v>
      </c>
      <c r="G126" s="77">
        <v>1328150.82</v>
      </c>
      <c r="H126" s="77">
        <v>-7.0425000000000004</v>
      </c>
      <c r="I126" s="77">
        <v>-93.535021498500001</v>
      </c>
      <c r="J126" s="78">
        <v>0.10150000000000001</v>
      </c>
      <c r="K126" s="78">
        <v>-1E-4</v>
      </c>
    </row>
    <row r="127" spans="2:11">
      <c r="B127" t="s">
        <v>1459</v>
      </c>
      <c r="C127" t="s">
        <v>1464</v>
      </c>
      <c r="D127" t="s">
        <v>123</v>
      </c>
      <c r="E127" t="s">
        <v>102</v>
      </c>
      <c r="F127" t="s">
        <v>235</v>
      </c>
      <c r="G127" s="77">
        <v>576868.24</v>
      </c>
      <c r="H127" s="77">
        <v>-7.1517999999999997</v>
      </c>
      <c r="I127" s="77">
        <v>-41.25646278832</v>
      </c>
      <c r="J127" s="78">
        <v>4.48E-2</v>
      </c>
      <c r="K127" s="78">
        <v>0</v>
      </c>
    </row>
    <row r="128" spans="2:11">
      <c r="B128" t="s">
        <v>1459</v>
      </c>
      <c r="C128" t="s">
        <v>1465</v>
      </c>
      <c r="D128" t="s">
        <v>123</v>
      </c>
      <c r="E128" t="s">
        <v>102</v>
      </c>
      <c r="F128" t="s">
        <v>235</v>
      </c>
      <c r="G128" s="77">
        <v>1039452.66</v>
      </c>
      <c r="H128" s="77">
        <v>-7.0393999999999997</v>
      </c>
      <c r="I128" s="77">
        <v>-73.17123054804</v>
      </c>
      <c r="J128" s="78">
        <v>7.9399999999999998E-2</v>
      </c>
      <c r="K128" s="78">
        <v>-1E-4</v>
      </c>
    </row>
    <row r="129" spans="2:11">
      <c r="B129" t="s">
        <v>1466</v>
      </c>
      <c r="C129" t="s">
        <v>1467</v>
      </c>
      <c r="D129" t="s">
        <v>123</v>
      </c>
      <c r="E129" t="s">
        <v>102</v>
      </c>
      <c r="F129" t="s">
        <v>241</v>
      </c>
      <c r="G129" s="77">
        <v>388085.09</v>
      </c>
      <c r="H129" s="77">
        <v>-4.3322000000000003</v>
      </c>
      <c r="I129" s="77">
        <v>-16.81262226898</v>
      </c>
      <c r="J129" s="78">
        <v>1.8200000000000001E-2</v>
      </c>
      <c r="K129" s="78">
        <v>0</v>
      </c>
    </row>
    <row r="130" spans="2:11">
      <c r="B130" t="s">
        <v>1466</v>
      </c>
      <c r="C130" t="s">
        <v>1468</v>
      </c>
      <c r="D130" t="s">
        <v>123</v>
      </c>
      <c r="E130" t="s">
        <v>102</v>
      </c>
      <c r="F130" t="s">
        <v>241</v>
      </c>
      <c r="G130" s="77">
        <v>1216636.98</v>
      </c>
      <c r="H130" s="77">
        <v>-1.4477</v>
      </c>
      <c r="I130" s="77">
        <v>-17.613253559459999</v>
      </c>
      <c r="J130" s="78">
        <v>1.9099999999999999E-2</v>
      </c>
      <c r="K130" s="78">
        <v>0</v>
      </c>
    </row>
    <row r="131" spans="2:11">
      <c r="B131" t="s">
        <v>1466</v>
      </c>
      <c r="C131" t="s">
        <v>1469</v>
      </c>
      <c r="D131" t="s">
        <v>123</v>
      </c>
      <c r="E131" t="s">
        <v>102</v>
      </c>
      <c r="F131" t="s">
        <v>241</v>
      </c>
      <c r="G131" s="77">
        <v>503204.01</v>
      </c>
      <c r="H131" s="77">
        <v>-4.2432999999999996</v>
      </c>
      <c r="I131" s="77">
        <v>-21.352455756329999</v>
      </c>
      <c r="J131" s="78">
        <v>2.3199999999999998E-2</v>
      </c>
      <c r="K131" s="78">
        <v>0</v>
      </c>
    </row>
    <row r="132" spans="2:11">
      <c r="B132" t="s">
        <v>1466</v>
      </c>
      <c r="C132" t="s">
        <v>1470</v>
      </c>
      <c r="D132" t="s">
        <v>123</v>
      </c>
      <c r="E132" t="s">
        <v>102</v>
      </c>
      <c r="F132" t="s">
        <v>241</v>
      </c>
      <c r="G132" s="77">
        <v>1478750.43</v>
      </c>
      <c r="H132" s="77">
        <v>-4.3322000000000003</v>
      </c>
      <c r="I132" s="77">
        <v>-64.062426128460004</v>
      </c>
      <c r="J132" s="78">
        <v>6.9500000000000006E-2</v>
      </c>
      <c r="K132" s="78">
        <v>-1E-4</v>
      </c>
    </row>
    <row r="133" spans="2:11">
      <c r="B133" t="s">
        <v>1466</v>
      </c>
      <c r="C133" t="s">
        <v>1471</v>
      </c>
      <c r="D133" t="s">
        <v>123</v>
      </c>
      <c r="E133" t="s">
        <v>102</v>
      </c>
      <c r="F133" t="s">
        <v>241</v>
      </c>
      <c r="G133" s="77">
        <v>592677.46</v>
      </c>
      <c r="H133" s="77">
        <v>-4.125</v>
      </c>
      <c r="I133" s="77">
        <v>-24.447945225000002</v>
      </c>
      <c r="J133" s="78">
        <v>2.6499999999999999E-2</v>
      </c>
      <c r="K133" s="78">
        <v>0</v>
      </c>
    </row>
    <row r="134" spans="2:11">
      <c r="B134" t="s">
        <v>1472</v>
      </c>
      <c r="C134" t="s">
        <v>1473</v>
      </c>
      <c r="D134" t="s">
        <v>123</v>
      </c>
      <c r="E134" t="s">
        <v>102</v>
      </c>
      <c r="F134" t="s">
        <v>1286</v>
      </c>
      <c r="G134" s="77">
        <v>1618459.37</v>
      </c>
      <c r="H134" s="77">
        <v>-0.64480000000000004</v>
      </c>
      <c r="I134" s="77">
        <v>-10.43582601776</v>
      </c>
      <c r="J134" s="78">
        <v>1.1299999999999999E-2</v>
      </c>
      <c r="K134" s="78">
        <v>0</v>
      </c>
    </row>
    <row r="135" spans="2:11">
      <c r="B135" t="s">
        <v>1472</v>
      </c>
      <c r="C135" t="s">
        <v>1474</v>
      </c>
      <c r="D135" t="s">
        <v>123</v>
      </c>
      <c r="E135" t="s">
        <v>102</v>
      </c>
      <c r="F135" t="s">
        <v>1286</v>
      </c>
      <c r="G135" s="77">
        <v>4559785.53</v>
      </c>
      <c r="H135" s="77">
        <v>-0.61180000000000001</v>
      </c>
      <c r="I135" s="77">
        <v>-27.89676787254</v>
      </c>
      <c r="J135" s="78">
        <v>3.0300000000000001E-2</v>
      </c>
      <c r="K135" s="78">
        <v>0</v>
      </c>
    </row>
    <row r="136" spans="2:11">
      <c r="B136" t="s">
        <v>1472</v>
      </c>
      <c r="C136" t="s">
        <v>1475</v>
      </c>
      <c r="D136" t="s">
        <v>123</v>
      </c>
      <c r="E136" t="s">
        <v>102</v>
      </c>
      <c r="F136" t="s">
        <v>1286</v>
      </c>
      <c r="G136" s="77">
        <v>1080156.3500000001</v>
      </c>
      <c r="H136" s="77">
        <v>-0.55700000000000005</v>
      </c>
      <c r="I136" s="77">
        <v>-6.0164708695</v>
      </c>
      <c r="J136" s="78">
        <v>6.4999999999999997E-3</v>
      </c>
      <c r="K136" s="78">
        <v>0</v>
      </c>
    </row>
    <row r="137" spans="2:11">
      <c r="B137" t="s">
        <v>1476</v>
      </c>
      <c r="C137" t="s">
        <v>1477</v>
      </c>
      <c r="D137" t="s">
        <v>123</v>
      </c>
      <c r="E137" t="s">
        <v>102</v>
      </c>
      <c r="F137" t="s">
        <v>1286</v>
      </c>
      <c r="G137" s="77">
        <v>1581030.18</v>
      </c>
      <c r="H137" s="77">
        <v>-2.5996999999999999</v>
      </c>
      <c r="I137" s="77">
        <v>-41.102041589460001</v>
      </c>
      <c r="J137" s="78">
        <v>4.4600000000000001E-2</v>
      </c>
      <c r="K137" s="78">
        <v>0</v>
      </c>
    </row>
    <row r="138" spans="2:11">
      <c r="B138" t="s">
        <v>1476</v>
      </c>
      <c r="C138" t="s">
        <v>1478</v>
      </c>
      <c r="D138" t="s">
        <v>123</v>
      </c>
      <c r="E138" t="s">
        <v>102</v>
      </c>
      <c r="F138" t="s">
        <v>235</v>
      </c>
      <c r="G138" s="77">
        <v>4473335.6900000004</v>
      </c>
      <c r="H138" s="77">
        <v>-7.0839999999999996</v>
      </c>
      <c r="I138" s="77">
        <v>-316.89110027959998</v>
      </c>
      <c r="J138" s="78">
        <v>0.34379999999999999</v>
      </c>
      <c r="K138" s="78">
        <v>-4.0000000000000002E-4</v>
      </c>
    </row>
    <row r="139" spans="2:11">
      <c r="B139" t="s">
        <v>1479</v>
      </c>
      <c r="C139" t="s">
        <v>1480</v>
      </c>
      <c r="D139" t="s">
        <v>123</v>
      </c>
      <c r="E139" t="s">
        <v>102</v>
      </c>
      <c r="F139" t="s">
        <v>1286</v>
      </c>
      <c r="G139" s="77">
        <v>2113868.91</v>
      </c>
      <c r="H139" s="77">
        <v>-2.7641</v>
      </c>
      <c r="I139" s="77">
        <v>-58.429450541309997</v>
      </c>
      <c r="J139" s="78">
        <v>6.3399999999999998E-2</v>
      </c>
      <c r="K139" s="78">
        <v>-1E-4</v>
      </c>
    </row>
    <row r="140" spans="2:11">
      <c r="B140" t="s">
        <v>1479</v>
      </c>
      <c r="C140" t="s">
        <v>1481</v>
      </c>
      <c r="D140" t="s">
        <v>123</v>
      </c>
      <c r="E140" t="s">
        <v>102</v>
      </c>
      <c r="F140" t="s">
        <v>1286</v>
      </c>
      <c r="G140" s="77">
        <v>1207555.0900000001</v>
      </c>
      <c r="H140" s="77">
        <v>-2.7955999999999999</v>
      </c>
      <c r="I140" s="77">
        <v>-33.758410096040002</v>
      </c>
      <c r="J140" s="78">
        <v>3.6600000000000001E-2</v>
      </c>
      <c r="K140" s="78">
        <v>0</v>
      </c>
    </row>
    <row r="141" spans="2:11">
      <c r="B141" t="s">
        <v>1482</v>
      </c>
      <c r="C141" t="s">
        <v>1483</v>
      </c>
      <c r="D141" t="s">
        <v>123</v>
      </c>
      <c r="E141" t="s">
        <v>102</v>
      </c>
      <c r="F141" t="s">
        <v>238</v>
      </c>
      <c r="G141" s="77">
        <v>748473.46</v>
      </c>
      <c r="H141" s="77">
        <v>-8.3573000000000004</v>
      </c>
      <c r="I141" s="77">
        <v>-62.552172472579997</v>
      </c>
      <c r="J141" s="78">
        <v>6.7900000000000002E-2</v>
      </c>
      <c r="K141" s="78">
        <v>-1E-4</v>
      </c>
    </row>
    <row r="142" spans="2:11">
      <c r="B142" t="s">
        <v>1482</v>
      </c>
      <c r="C142" t="s">
        <v>1484</v>
      </c>
      <c r="D142" t="s">
        <v>123</v>
      </c>
      <c r="E142" t="s">
        <v>102</v>
      </c>
      <c r="F142" t="s">
        <v>238</v>
      </c>
      <c r="G142" s="77">
        <v>1055787.45</v>
      </c>
      <c r="H142" s="77">
        <v>-8.2997999999999994</v>
      </c>
      <c r="I142" s="77">
        <v>-87.628246775099996</v>
      </c>
      <c r="J142" s="78">
        <v>9.5100000000000004E-2</v>
      </c>
      <c r="K142" s="78">
        <v>-1E-4</v>
      </c>
    </row>
    <row r="143" spans="2:11">
      <c r="B143" t="s">
        <v>1482</v>
      </c>
      <c r="C143" t="s">
        <v>1485</v>
      </c>
      <c r="D143" t="s">
        <v>123</v>
      </c>
      <c r="E143" t="s">
        <v>102</v>
      </c>
      <c r="F143" t="s">
        <v>238</v>
      </c>
      <c r="G143" s="77">
        <v>2053415.47</v>
      </c>
      <c r="H143" s="77">
        <v>-8.3573000000000004</v>
      </c>
      <c r="I143" s="77">
        <v>-171.61009107430999</v>
      </c>
      <c r="J143" s="78">
        <v>0.1862</v>
      </c>
      <c r="K143" s="78">
        <v>-2.0000000000000001E-4</v>
      </c>
    </row>
    <row r="144" spans="2:11">
      <c r="B144" t="s">
        <v>1482</v>
      </c>
      <c r="C144" t="s">
        <v>1486</v>
      </c>
      <c r="D144" t="s">
        <v>123</v>
      </c>
      <c r="E144" t="s">
        <v>102</v>
      </c>
      <c r="F144" t="s">
        <v>238</v>
      </c>
      <c r="G144" s="77">
        <v>1283952.29</v>
      </c>
      <c r="H144" s="77">
        <v>-8.3094000000000001</v>
      </c>
      <c r="I144" s="77">
        <v>-106.68873158526</v>
      </c>
      <c r="J144" s="78">
        <v>0.1157</v>
      </c>
      <c r="K144" s="78">
        <v>-1E-4</v>
      </c>
    </row>
    <row r="145" spans="2:11">
      <c r="B145" t="s">
        <v>1487</v>
      </c>
      <c r="C145" t="s">
        <v>1488</v>
      </c>
      <c r="D145" t="s">
        <v>123</v>
      </c>
      <c r="E145" t="s">
        <v>102</v>
      </c>
      <c r="F145" t="s">
        <v>1286</v>
      </c>
      <c r="G145" s="77">
        <v>531423.88</v>
      </c>
      <c r="H145" s="77">
        <v>-2.1671999999999998</v>
      </c>
      <c r="I145" s="77">
        <v>-11.517018327360001</v>
      </c>
      <c r="J145" s="78">
        <v>1.2500000000000001E-2</v>
      </c>
      <c r="K145" s="78">
        <v>0</v>
      </c>
    </row>
    <row r="146" spans="2:11">
      <c r="B146" t="s">
        <v>1487</v>
      </c>
      <c r="C146" t="s">
        <v>1489</v>
      </c>
      <c r="D146" t="s">
        <v>123</v>
      </c>
      <c r="E146" t="s">
        <v>102</v>
      </c>
      <c r="F146" t="s">
        <v>1286</v>
      </c>
      <c r="G146" s="77">
        <v>303654.7</v>
      </c>
      <c r="H146" s="77">
        <v>-2.1955</v>
      </c>
      <c r="I146" s="77">
        <v>-6.6667389385</v>
      </c>
      <c r="J146" s="78">
        <v>7.1999999999999998E-3</v>
      </c>
      <c r="K146" s="78">
        <v>0</v>
      </c>
    </row>
    <row r="147" spans="2:11">
      <c r="B147" t="s">
        <v>1487</v>
      </c>
      <c r="C147" t="s">
        <v>1490</v>
      </c>
      <c r="D147" t="s">
        <v>123</v>
      </c>
      <c r="E147" t="s">
        <v>102</v>
      </c>
      <c r="F147" t="s">
        <v>1286</v>
      </c>
      <c r="G147" s="77">
        <v>1670563.33</v>
      </c>
      <c r="H147" s="77">
        <v>-2.1671999999999998</v>
      </c>
      <c r="I147" s="77">
        <v>-36.204448487759997</v>
      </c>
      <c r="J147" s="78">
        <v>3.9300000000000002E-2</v>
      </c>
      <c r="K147" s="78">
        <v>0</v>
      </c>
    </row>
    <row r="148" spans="2:11">
      <c r="B148" t="s">
        <v>1487</v>
      </c>
      <c r="C148" t="s">
        <v>1491</v>
      </c>
      <c r="D148" t="s">
        <v>123</v>
      </c>
      <c r="E148" t="s">
        <v>102</v>
      </c>
      <c r="F148" t="s">
        <v>1286</v>
      </c>
      <c r="G148" s="77">
        <v>3191023.19</v>
      </c>
      <c r="H148" s="77">
        <v>-2.1107</v>
      </c>
      <c r="I148" s="77">
        <v>-67.352926471329994</v>
      </c>
      <c r="J148" s="78">
        <v>7.3099999999999998E-2</v>
      </c>
      <c r="K148" s="78">
        <v>-1E-4</v>
      </c>
    </row>
    <row r="149" spans="2:11">
      <c r="B149" t="s">
        <v>1487</v>
      </c>
      <c r="C149" t="s">
        <v>1492</v>
      </c>
      <c r="D149" t="s">
        <v>123</v>
      </c>
      <c r="E149" t="s">
        <v>102</v>
      </c>
      <c r="F149" t="s">
        <v>1286</v>
      </c>
      <c r="G149" s="77">
        <v>2203922.58</v>
      </c>
      <c r="H149" s="77">
        <v>-2.2238000000000002</v>
      </c>
      <c r="I149" s="77">
        <v>-49.010830334040001</v>
      </c>
      <c r="J149" s="78">
        <v>5.3199999999999997E-2</v>
      </c>
      <c r="K149" s="78">
        <v>-1E-4</v>
      </c>
    </row>
    <row r="150" spans="2:11">
      <c r="B150" t="s">
        <v>1493</v>
      </c>
      <c r="C150" t="s">
        <v>1494</v>
      </c>
      <c r="D150" t="s">
        <v>123</v>
      </c>
      <c r="E150" t="s">
        <v>102</v>
      </c>
      <c r="F150" t="s">
        <v>238</v>
      </c>
      <c r="G150" s="77">
        <v>993609.64</v>
      </c>
      <c r="H150" s="77">
        <v>-8.8268000000000004</v>
      </c>
      <c r="I150" s="77">
        <v>-87.703935703520003</v>
      </c>
      <c r="J150" s="78">
        <v>9.5100000000000004E-2</v>
      </c>
      <c r="K150" s="78">
        <v>-1E-4</v>
      </c>
    </row>
    <row r="151" spans="2:11">
      <c r="B151" t="s">
        <v>1493</v>
      </c>
      <c r="C151" t="s">
        <v>1495</v>
      </c>
      <c r="D151" t="s">
        <v>123</v>
      </c>
      <c r="E151" t="s">
        <v>102</v>
      </c>
      <c r="F151" t="s">
        <v>238</v>
      </c>
      <c r="G151" s="77">
        <v>1419760.19</v>
      </c>
      <c r="H151" s="77">
        <v>-8.8268000000000004</v>
      </c>
      <c r="I151" s="77">
        <v>-125.31939245092001</v>
      </c>
      <c r="J151" s="78">
        <v>0.13600000000000001</v>
      </c>
      <c r="K151" s="78">
        <v>-1E-4</v>
      </c>
    </row>
    <row r="152" spans="2:11">
      <c r="B152" t="s">
        <v>1493</v>
      </c>
      <c r="C152" t="s">
        <v>1496</v>
      </c>
      <c r="D152" t="s">
        <v>123</v>
      </c>
      <c r="E152" t="s">
        <v>102</v>
      </c>
      <c r="F152" t="s">
        <v>238</v>
      </c>
      <c r="G152" s="77">
        <v>1758886.4</v>
      </c>
      <c r="H152" s="77">
        <v>-8.9268000000000001</v>
      </c>
      <c r="I152" s="77">
        <v>-157.01227115520001</v>
      </c>
      <c r="J152" s="78">
        <v>0.17030000000000001</v>
      </c>
      <c r="K152" s="78">
        <v>-2.0000000000000001E-4</v>
      </c>
    </row>
    <row r="153" spans="2:11">
      <c r="B153" t="s">
        <v>1497</v>
      </c>
      <c r="C153" t="s">
        <v>1498</v>
      </c>
      <c r="D153" t="s">
        <v>123</v>
      </c>
      <c r="E153" t="s">
        <v>102</v>
      </c>
      <c r="F153" t="s">
        <v>1286</v>
      </c>
      <c r="G153" s="77">
        <v>1928903.17</v>
      </c>
      <c r="H153" s="77">
        <v>-2.7366999999999999</v>
      </c>
      <c r="I153" s="77">
        <v>-52.788293053389999</v>
      </c>
      <c r="J153" s="78">
        <v>5.7299999999999997E-2</v>
      </c>
      <c r="K153" s="78">
        <v>-1E-4</v>
      </c>
    </row>
    <row r="154" spans="2:11">
      <c r="B154" t="s">
        <v>1499</v>
      </c>
      <c r="C154" t="s">
        <v>1500</v>
      </c>
      <c r="D154" t="s">
        <v>123</v>
      </c>
      <c r="E154" t="s">
        <v>102</v>
      </c>
      <c r="F154" t="s">
        <v>241</v>
      </c>
      <c r="G154" s="77">
        <v>2076431.34</v>
      </c>
      <c r="H154" s="77">
        <v>-3.9994000000000001</v>
      </c>
      <c r="I154" s="77">
        <v>-83.044795011960005</v>
      </c>
      <c r="J154" s="78">
        <v>9.01E-2</v>
      </c>
      <c r="K154" s="78">
        <v>-1E-4</v>
      </c>
    </row>
    <row r="155" spans="2:11">
      <c r="B155" t="s">
        <v>1499</v>
      </c>
      <c r="C155" t="s">
        <v>1501</v>
      </c>
      <c r="D155" t="s">
        <v>123</v>
      </c>
      <c r="E155" t="s">
        <v>102</v>
      </c>
      <c r="F155" t="s">
        <v>241</v>
      </c>
      <c r="G155" s="77">
        <v>890529.83</v>
      </c>
      <c r="H155" s="77">
        <v>-3.9258000000000002</v>
      </c>
      <c r="I155" s="77">
        <v>-34.960420066140003</v>
      </c>
      <c r="J155" s="78">
        <v>3.7900000000000003E-2</v>
      </c>
      <c r="K155" s="78">
        <v>0</v>
      </c>
    </row>
    <row r="156" spans="2:11">
      <c r="B156" t="s">
        <v>1502</v>
      </c>
      <c r="C156" t="s">
        <v>1503</v>
      </c>
      <c r="D156" t="s">
        <v>123</v>
      </c>
      <c r="E156" t="s">
        <v>102</v>
      </c>
      <c r="F156" t="s">
        <v>241</v>
      </c>
      <c r="G156" s="77">
        <v>648463.66</v>
      </c>
      <c r="H156" s="77">
        <v>-4.0381</v>
      </c>
      <c r="I156" s="77">
        <v>-26.185611054460001</v>
      </c>
      <c r="J156" s="78">
        <v>2.8400000000000002E-2</v>
      </c>
      <c r="K156" s="78">
        <v>0</v>
      </c>
    </row>
    <row r="157" spans="2:11">
      <c r="B157" t="s">
        <v>1502</v>
      </c>
      <c r="C157" t="s">
        <v>1504</v>
      </c>
      <c r="D157" t="s">
        <v>123</v>
      </c>
      <c r="E157" t="s">
        <v>102</v>
      </c>
      <c r="F157" t="s">
        <v>241</v>
      </c>
      <c r="G157" s="77">
        <v>504061.75</v>
      </c>
      <c r="H157" s="77">
        <v>-4.0381999999999998</v>
      </c>
      <c r="I157" s="77">
        <v>-20.355021588500001</v>
      </c>
      <c r="J157" s="78">
        <v>2.2100000000000002E-2</v>
      </c>
      <c r="K157" s="78">
        <v>0</v>
      </c>
    </row>
    <row r="158" spans="2:11">
      <c r="B158" t="s">
        <v>1502</v>
      </c>
      <c r="C158" t="s">
        <v>1505</v>
      </c>
      <c r="D158" t="s">
        <v>123</v>
      </c>
      <c r="E158" t="s">
        <v>102</v>
      </c>
      <c r="F158" t="s">
        <v>241</v>
      </c>
      <c r="G158" s="77">
        <v>2521738.2999999998</v>
      </c>
      <c r="H158" s="77">
        <v>-3.9792000000000001</v>
      </c>
      <c r="I158" s="77">
        <v>-100.3450104336</v>
      </c>
      <c r="J158" s="78">
        <v>0.1089</v>
      </c>
      <c r="K158" s="78">
        <v>-1E-4</v>
      </c>
    </row>
    <row r="159" spans="2:11">
      <c r="B159" t="s">
        <v>1506</v>
      </c>
      <c r="C159" t="s">
        <v>1507</v>
      </c>
      <c r="D159" t="s">
        <v>123</v>
      </c>
      <c r="E159" t="s">
        <v>102</v>
      </c>
      <c r="F159" t="s">
        <v>232</v>
      </c>
      <c r="G159" s="77">
        <v>392476.84</v>
      </c>
      <c r="H159" s="77">
        <v>-3.1316999999999999</v>
      </c>
      <c r="I159" s="77">
        <v>-12.291197198280001</v>
      </c>
      <c r="J159" s="78">
        <v>1.3299999999999999E-2</v>
      </c>
      <c r="K159" s="78">
        <v>0</v>
      </c>
    </row>
    <row r="160" spans="2:11">
      <c r="B160" t="s">
        <v>1506</v>
      </c>
      <c r="C160" t="s">
        <v>1508</v>
      </c>
      <c r="D160" t="s">
        <v>123</v>
      </c>
      <c r="E160" t="s">
        <v>102</v>
      </c>
      <c r="F160" t="s">
        <v>232</v>
      </c>
      <c r="G160" s="77">
        <v>915315.84</v>
      </c>
      <c r="H160" s="77">
        <v>-3.1839</v>
      </c>
      <c r="I160" s="77">
        <v>-29.14274102976</v>
      </c>
      <c r="J160" s="78">
        <v>3.1600000000000003E-2</v>
      </c>
      <c r="K160" s="78">
        <v>0</v>
      </c>
    </row>
    <row r="161" spans="2:11">
      <c r="B161" t="s">
        <v>1506</v>
      </c>
      <c r="C161" t="s">
        <v>1509</v>
      </c>
      <c r="D161" t="s">
        <v>123</v>
      </c>
      <c r="E161" t="s">
        <v>102</v>
      </c>
      <c r="F161" t="s">
        <v>232</v>
      </c>
      <c r="G161" s="77">
        <v>598193.86</v>
      </c>
      <c r="H161" s="77">
        <v>-3.1316999999999999</v>
      </c>
      <c r="I161" s="77">
        <v>-18.733637113619999</v>
      </c>
      <c r="J161" s="78">
        <v>2.0299999999999999E-2</v>
      </c>
      <c r="K161" s="78">
        <v>0</v>
      </c>
    </row>
    <row r="162" spans="2:11">
      <c r="B162" t="s">
        <v>1506</v>
      </c>
      <c r="C162" t="s">
        <v>1510</v>
      </c>
      <c r="D162" t="s">
        <v>123</v>
      </c>
      <c r="E162" t="s">
        <v>102</v>
      </c>
      <c r="F162" t="s">
        <v>232</v>
      </c>
      <c r="G162" s="77">
        <v>299197.84000000003</v>
      </c>
      <c r="H162" s="77">
        <v>-3.0969000000000002</v>
      </c>
      <c r="I162" s="77">
        <v>-9.2658579069599991</v>
      </c>
      <c r="J162" s="78">
        <v>1.01E-2</v>
      </c>
      <c r="K162" s="78">
        <v>0</v>
      </c>
    </row>
    <row r="163" spans="2:11">
      <c r="B163" t="s">
        <v>1506</v>
      </c>
      <c r="C163" t="s">
        <v>1511</v>
      </c>
      <c r="D163" t="s">
        <v>123</v>
      </c>
      <c r="E163" t="s">
        <v>102</v>
      </c>
      <c r="F163" t="s">
        <v>232</v>
      </c>
      <c r="G163" s="77">
        <v>2541037.3199999998</v>
      </c>
      <c r="H163" s="77">
        <v>-3.1839</v>
      </c>
      <c r="I163" s="77">
        <v>-80.904087231480005</v>
      </c>
      <c r="J163" s="78">
        <v>8.7800000000000003E-2</v>
      </c>
      <c r="K163" s="78">
        <v>-1E-4</v>
      </c>
    </row>
    <row r="164" spans="2:11">
      <c r="B164" t="s">
        <v>1512</v>
      </c>
      <c r="C164" t="s">
        <v>1513</v>
      </c>
      <c r="D164" t="s">
        <v>123</v>
      </c>
      <c r="E164" t="s">
        <v>102</v>
      </c>
      <c r="F164" t="s">
        <v>238</v>
      </c>
      <c r="G164" s="77">
        <v>1142636.3899999999</v>
      </c>
      <c r="H164" s="77">
        <v>-8.1547999999999998</v>
      </c>
      <c r="I164" s="77">
        <v>-93.179712331719998</v>
      </c>
      <c r="J164" s="78">
        <v>0.1011</v>
      </c>
      <c r="K164" s="78">
        <v>-1E-4</v>
      </c>
    </row>
    <row r="165" spans="2:11">
      <c r="B165" t="s">
        <v>1512</v>
      </c>
      <c r="C165" t="s">
        <v>1514</v>
      </c>
      <c r="D165" t="s">
        <v>123</v>
      </c>
      <c r="E165" t="s">
        <v>102</v>
      </c>
      <c r="F165" t="s">
        <v>238</v>
      </c>
      <c r="G165" s="77">
        <v>1772650.51</v>
      </c>
      <c r="H165" s="77">
        <v>-8.0594000000000001</v>
      </c>
      <c r="I165" s="77">
        <v>-142.86499520294001</v>
      </c>
      <c r="J165" s="78">
        <v>0.155</v>
      </c>
      <c r="K165" s="78">
        <v>-2.0000000000000001E-4</v>
      </c>
    </row>
    <row r="166" spans="2:11">
      <c r="B166" t="s">
        <v>1512</v>
      </c>
      <c r="C166" t="s">
        <v>1515</v>
      </c>
      <c r="D166" t="s">
        <v>123</v>
      </c>
      <c r="E166" t="s">
        <v>102</v>
      </c>
      <c r="F166" t="s">
        <v>238</v>
      </c>
      <c r="G166" s="77">
        <v>1284519.9099999999</v>
      </c>
      <c r="H166" s="77">
        <v>-8.2344000000000008</v>
      </c>
      <c r="I166" s="77">
        <v>-105.77250746903999</v>
      </c>
      <c r="J166" s="78">
        <v>0.1147</v>
      </c>
      <c r="K166" s="78">
        <v>-1E-4</v>
      </c>
    </row>
    <row r="167" spans="2:11">
      <c r="B167" t="s">
        <v>1516</v>
      </c>
      <c r="C167" t="s">
        <v>1517</v>
      </c>
      <c r="D167" t="s">
        <v>123</v>
      </c>
      <c r="E167" t="s">
        <v>102</v>
      </c>
      <c r="F167" t="s">
        <v>238</v>
      </c>
      <c r="G167" s="77">
        <v>1009195.67</v>
      </c>
      <c r="H167" s="77">
        <v>-7.1432000000000002</v>
      </c>
      <c r="I167" s="77">
        <v>-72.08886509944</v>
      </c>
      <c r="J167" s="78">
        <v>7.8200000000000006E-2</v>
      </c>
      <c r="K167" s="78">
        <v>-1E-4</v>
      </c>
    </row>
    <row r="168" spans="2:11">
      <c r="B168" t="s">
        <v>1516</v>
      </c>
      <c r="C168" t="s">
        <v>1518</v>
      </c>
      <c r="D168" t="s">
        <v>123</v>
      </c>
      <c r="E168" t="s">
        <v>102</v>
      </c>
      <c r="F168" t="s">
        <v>1286</v>
      </c>
      <c r="G168" s="77">
        <v>907179.97</v>
      </c>
      <c r="H168" s="77">
        <v>-2.1644999999999999</v>
      </c>
      <c r="I168" s="77">
        <v>-19.635910450650002</v>
      </c>
      <c r="J168" s="78">
        <v>2.1299999999999999E-2</v>
      </c>
      <c r="K168" s="78">
        <v>0</v>
      </c>
    </row>
    <row r="169" spans="2:11">
      <c r="B169" t="s">
        <v>1519</v>
      </c>
      <c r="C169" t="s">
        <v>1520</v>
      </c>
      <c r="D169" t="s">
        <v>123</v>
      </c>
      <c r="E169" t="s">
        <v>102</v>
      </c>
      <c r="F169" t="s">
        <v>247</v>
      </c>
      <c r="G169" s="77">
        <v>1122158.4099999999</v>
      </c>
      <c r="H169" s="77">
        <v>0.4703</v>
      </c>
      <c r="I169" s="77">
        <v>5.2775110022299998</v>
      </c>
      <c r="J169" s="78">
        <v>-5.7000000000000002E-3</v>
      </c>
      <c r="K169" s="78">
        <v>0</v>
      </c>
    </row>
    <row r="170" spans="2:11">
      <c r="B170" t="s">
        <v>1519</v>
      </c>
      <c r="C170" t="s">
        <v>1521</v>
      </c>
      <c r="D170" t="s">
        <v>123</v>
      </c>
      <c r="E170" t="s">
        <v>102</v>
      </c>
      <c r="F170" t="s">
        <v>1286</v>
      </c>
      <c r="G170" s="77">
        <v>1099209.93</v>
      </c>
      <c r="H170" s="77">
        <v>-1.7575000000000001</v>
      </c>
      <c r="I170" s="77">
        <v>-19.31861451975</v>
      </c>
      <c r="J170" s="78">
        <v>2.1000000000000001E-2</v>
      </c>
      <c r="K170" s="78">
        <v>0</v>
      </c>
    </row>
    <row r="171" spans="2:11">
      <c r="B171" t="s">
        <v>1522</v>
      </c>
      <c r="C171" t="s">
        <v>1523</v>
      </c>
      <c r="D171" t="s">
        <v>123</v>
      </c>
      <c r="E171" t="s">
        <v>102</v>
      </c>
      <c r="F171" t="s">
        <v>238</v>
      </c>
      <c r="G171" s="77">
        <v>503955.21</v>
      </c>
      <c r="H171" s="77">
        <v>-7.2504999999999997</v>
      </c>
      <c r="I171" s="77">
        <v>-36.53927250105</v>
      </c>
      <c r="J171" s="78">
        <v>3.9600000000000003E-2</v>
      </c>
      <c r="K171" s="78">
        <v>0</v>
      </c>
    </row>
    <row r="172" spans="2:11">
      <c r="B172" t="s">
        <v>1522</v>
      </c>
      <c r="C172" t="s">
        <v>1524</v>
      </c>
      <c r="D172" t="s">
        <v>123</v>
      </c>
      <c r="E172" t="s">
        <v>102</v>
      </c>
      <c r="F172" t="s">
        <v>238</v>
      </c>
      <c r="G172" s="77">
        <v>576077.78</v>
      </c>
      <c r="H172" s="77">
        <v>-7.2504999999999997</v>
      </c>
      <c r="I172" s="77">
        <v>-41.7685194389</v>
      </c>
      <c r="J172" s="78">
        <v>4.53E-2</v>
      </c>
      <c r="K172" s="78">
        <v>0</v>
      </c>
    </row>
    <row r="173" spans="2:11">
      <c r="B173" t="s">
        <v>1525</v>
      </c>
      <c r="C173" t="s">
        <v>1526</v>
      </c>
      <c r="D173" t="s">
        <v>123</v>
      </c>
      <c r="E173" t="s">
        <v>102</v>
      </c>
      <c r="F173" t="s">
        <v>247</v>
      </c>
      <c r="G173" s="77">
        <v>818322.15</v>
      </c>
      <c r="H173" s="77">
        <v>0.50700000000000001</v>
      </c>
      <c r="I173" s="77">
        <v>4.1488933005000002</v>
      </c>
      <c r="J173" s="78">
        <v>-4.4999999999999997E-3</v>
      </c>
      <c r="K173" s="78">
        <v>0</v>
      </c>
    </row>
    <row r="174" spans="2:11">
      <c r="B174" t="s">
        <v>1525</v>
      </c>
      <c r="C174" t="s">
        <v>1527</v>
      </c>
      <c r="D174" t="s">
        <v>123</v>
      </c>
      <c r="E174" t="s">
        <v>102</v>
      </c>
      <c r="F174" t="s">
        <v>247</v>
      </c>
      <c r="G174" s="77">
        <v>845371.51</v>
      </c>
      <c r="H174" s="77">
        <v>0.48020000000000002</v>
      </c>
      <c r="I174" s="77">
        <v>4.0594739910199999</v>
      </c>
      <c r="J174" s="78">
        <v>-4.4000000000000003E-3</v>
      </c>
      <c r="K174" s="78">
        <v>0</v>
      </c>
    </row>
    <row r="175" spans="2:11">
      <c r="B175" t="s">
        <v>1525</v>
      </c>
      <c r="C175" t="s">
        <v>1528</v>
      </c>
      <c r="D175" t="s">
        <v>123</v>
      </c>
      <c r="E175" t="s">
        <v>102</v>
      </c>
      <c r="F175" t="s">
        <v>247</v>
      </c>
      <c r="G175" s="77">
        <v>2273126.4700000002</v>
      </c>
      <c r="H175" s="77">
        <v>0.58750000000000002</v>
      </c>
      <c r="I175" s="77">
        <v>13.35461801125</v>
      </c>
      <c r="J175" s="78">
        <v>-1.4500000000000001E-2</v>
      </c>
      <c r="K175" s="78">
        <v>0</v>
      </c>
    </row>
    <row r="176" spans="2:11">
      <c r="B176" t="s">
        <v>1529</v>
      </c>
      <c r="C176" t="s">
        <v>1530</v>
      </c>
      <c r="D176" t="s">
        <v>123</v>
      </c>
      <c r="E176" t="s">
        <v>102</v>
      </c>
      <c r="F176" t="s">
        <v>238</v>
      </c>
      <c r="G176" s="77">
        <v>1027242.95</v>
      </c>
      <c r="H176" s="77">
        <v>-5.2267999999999999</v>
      </c>
      <c r="I176" s="77">
        <v>-53.691934510599999</v>
      </c>
      <c r="J176" s="78">
        <v>5.8200000000000002E-2</v>
      </c>
      <c r="K176" s="78">
        <v>-1E-4</v>
      </c>
    </row>
    <row r="177" spans="2:11">
      <c r="B177" t="s">
        <v>1529</v>
      </c>
      <c r="C177" t="s">
        <v>1531</v>
      </c>
      <c r="D177" t="s">
        <v>123</v>
      </c>
      <c r="E177" t="s">
        <v>102</v>
      </c>
      <c r="F177" t="s">
        <v>241</v>
      </c>
      <c r="G177" s="77">
        <v>925614.75</v>
      </c>
      <c r="H177" s="77">
        <v>-2.1827000000000001</v>
      </c>
      <c r="I177" s="77">
        <v>-20.203393148250001</v>
      </c>
      <c r="J177" s="78">
        <v>2.1899999999999999E-2</v>
      </c>
      <c r="K177" s="78">
        <v>0</v>
      </c>
    </row>
    <row r="178" spans="2:11">
      <c r="B178" t="s">
        <v>1529</v>
      </c>
      <c r="C178" t="s">
        <v>1532</v>
      </c>
      <c r="D178" t="s">
        <v>123</v>
      </c>
      <c r="E178" t="s">
        <v>102</v>
      </c>
      <c r="F178" t="s">
        <v>238</v>
      </c>
      <c r="G178" s="77">
        <v>293614.15999999997</v>
      </c>
      <c r="H178" s="77">
        <v>-5.2087000000000003</v>
      </c>
      <c r="I178" s="77">
        <v>-15.293480751920001</v>
      </c>
      <c r="J178" s="78">
        <v>1.66E-2</v>
      </c>
      <c r="K178" s="78">
        <v>0</v>
      </c>
    </row>
    <row r="179" spans="2:11">
      <c r="B179" t="s">
        <v>1529</v>
      </c>
      <c r="C179" t="s">
        <v>1533</v>
      </c>
      <c r="D179" t="s">
        <v>123</v>
      </c>
      <c r="E179" t="s">
        <v>102</v>
      </c>
      <c r="F179" t="s">
        <v>238</v>
      </c>
      <c r="G179" s="77">
        <v>1467818.53</v>
      </c>
      <c r="H179" s="77">
        <v>-5.2267999999999999</v>
      </c>
      <c r="I179" s="77">
        <v>-76.719938926040001</v>
      </c>
      <c r="J179" s="78">
        <v>8.3199999999999996E-2</v>
      </c>
      <c r="K179" s="78">
        <v>-1E-4</v>
      </c>
    </row>
    <row r="180" spans="2:11">
      <c r="B180" t="s">
        <v>1534</v>
      </c>
      <c r="C180" t="s">
        <v>1535</v>
      </c>
      <c r="D180" t="s">
        <v>123</v>
      </c>
      <c r="E180" t="s">
        <v>102</v>
      </c>
      <c r="F180" t="s">
        <v>232</v>
      </c>
      <c r="G180" s="77">
        <v>1592726.8</v>
      </c>
      <c r="H180" s="77">
        <v>-1.6256999999999999</v>
      </c>
      <c r="I180" s="77">
        <v>-25.8929595876</v>
      </c>
      <c r="J180" s="78">
        <v>2.81E-2</v>
      </c>
      <c r="K180" s="78">
        <v>0</v>
      </c>
    </row>
    <row r="181" spans="2:11">
      <c r="B181" t="s">
        <v>1534</v>
      </c>
      <c r="C181" t="s">
        <v>1536</v>
      </c>
      <c r="D181" t="s">
        <v>123</v>
      </c>
      <c r="E181" t="s">
        <v>102</v>
      </c>
      <c r="F181" t="s">
        <v>232</v>
      </c>
      <c r="G181" s="77">
        <v>1178597.04</v>
      </c>
      <c r="H181" s="77">
        <v>-1.6396999999999999</v>
      </c>
      <c r="I181" s="77">
        <v>-19.32545566488</v>
      </c>
      <c r="J181" s="78">
        <v>2.1000000000000001E-2</v>
      </c>
      <c r="K181" s="78">
        <v>0</v>
      </c>
    </row>
    <row r="182" spans="2:11">
      <c r="B182" t="s">
        <v>1534</v>
      </c>
      <c r="C182" t="s">
        <v>1537</v>
      </c>
      <c r="D182" t="s">
        <v>123</v>
      </c>
      <c r="E182" t="s">
        <v>102</v>
      </c>
      <c r="F182" t="s">
        <v>232</v>
      </c>
      <c r="G182" s="77">
        <v>1517222.33</v>
      </c>
      <c r="H182" s="77">
        <v>-1.6256999999999999</v>
      </c>
      <c r="I182" s="77">
        <v>-24.665483418809998</v>
      </c>
      <c r="J182" s="78">
        <v>2.6800000000000001E-2</v>
      </c>
      <c r="K182" s="78">
        <v>0</v>
      </c>
    </row>
    <row r="183" spans="2:11">
      <c r="B183" t="s">
        <v>1534</v>
      </c>
      <c r="C183" t="s">
        <v>1538</v>
      </c>
      <c r="D183" t="s">
        <v>123</v>
      </c>
      <c r="E183" t="s">
        <v>102</v>
      </c>
      <c r="F183" t="s">
        <v>232</v>
      </c>
      <c r="G183" s="77">
        <v>1365500.1</v>
      </c>
      <c r="H183" s="77">
        <v>-1.6256999999999999</v>
      </c>
      <c r="I183" s="77">
        <v>-22.1989351257</v>
      </c>
      <c r="J183" s="78">
        <v>2.41E-2</v>
      </c>
      <c r="K183" s="78">
        <v>0</v>
      </c>
    </row>
    <row r="184" spans="2:11">
      <c r="B184" t="s">
        <v>1534</v>
      </c>
      <c r="C184" t="s">
        <v>1539</v>
      </c>
      <c r="D184" t="s">
        <v>123</v>
      </c>
      <c r="E184" t="s">
        <v>102</v>
      </c>
      <c r="F184" t="s">
        <v>232</v>
      </c>
      <c r="G184" s="77">
        <v>1212768.77</v>
      </c>
      <c r="H184" s="77">
        <v>-1.7101999999999999</v>
      </c>
      <c r="I184" s="77">
        <v>-20.74077150454</v>
      </c>
      <c r="J184" s="78">
        <v>2.2499999999999999E-2</v>
      </c>
      <c r="K184" s="78">
        <v>0</v>
      </c>
    </row>
    <row r="185" spans="2:11">
      <c r="B185" t="s">
        <v>1540</v>
      </c>
      <c r="C185" t="s">
        <v>1541</v>
      </c>
      <c r="D185" t="s">
        <v>123</v>
      </c>
      <c r="E185" t="s">
        <v>102</v>
      </c>
      <c r="F185" t="s">
        <v>232</v>
      </c>
      <c r="G185" s="77">
        <v>4043081.12</v>
      </c>
      <c r="H185" s="77">
        <v>-1.4361999999999999</v>
      </c>
      <c r="I185" s="77">
        <v>-58.066731045440001</v>
      </c>
      <c r="J185" s="78">
        <v>6.3E-2</v>
      </c>
      <c r="K185" s="78">
        <v>-1E-4</v>
      </c>
    </row>
    <row r="186" spans="2:11">
      <c r="B186" t="s">
        <v>1542</v>
      </c>
      <c r="C186" t="s">
        <v>1543</v>
      </c>
      <c r="D186" t="s">
        <v>123</v>
      </c>
      <c r="E186" t="s">
        <v>102</v>
      </c>
      <c r="F186" t="s">
        <v>232</v>
      </c>
      <c r="G186" s="77">
        <v>1217646.0800000001</v>
      </c>
      <c r="H186" s="77">
        <v>-1.2894000000000001</v>
      </c>
      <c r="I186" s="77">
        <v>-15.700328555520001</v>
      </c>
      <c r="J186" s="78">
        <v>1.7000000000000001E-2</v>
      </c>
      <c r="K186" s="78">
        <v>0</v>
      </c>
    </row>
    <row r="187" spans="2:11">
      <c r="B187" t="s">
        <v>1542</v>
      </c>
      <c r="C187" t="s">
        <v>1544</v>
      </c>
      <c r="D187" t="s">
        <v>123</v>
      </c>
      <c r="E187" t="s">
        <v>102</v>
      </c>
      <c r="F187" t="s">
        <v>232</v>
      </c>
      <c r="G187" s="77">
        <v>1522057.6</v>
      </c>
      <c r="H187" s="77">
        <v>-1.2894000000000001</v>
      </c>
      <c r="I187" s="77">
        <v>-19.625410694399999</v>
      </c>
      <c r="J187" s="78">
        <v>2.1299999999999999E-2</v>
      </c>
      <c r="K187" s="78">
        <v>0</v>
      </c>
    </row>
    <row r="188" spans="2:11">
      <c r="B188" t="s">
        <v>1542</v>
      </c>
      <c r="C188" t="s">
        <v>1545</v>
      </c>
      <c r="D188" t="s">
        <v>123</v>
      </c>
      <c r="E188" t="s">
        <v>102</v>
      </c>
      <c r="F188" t="s">
        <v>232</v>
      </c>
      <c r="G188" s="77">
        <v>2433273.96</v>
      </c>
      <c r="H188" s="77">
        <v>-1.3734</v>
      </c>
      <c r="I188" s="77">
        <v>-33.41858456664</v>
      </c>
      <c r="J188" s="78">
        <v>3.6299999999999999E-2</v>
      </c>
      <c r="K188" s="78">
        <v>0</v>
      </c>
    </row>
    <row r="189" spans="2:11">
      <c r="B189" t="s">
        <v>1542</v>
      </c>
      <c r="C189" t="s">
        <v>1546</v>
      </c>
      <c r="D189" t="s">
        <v>123</v>
      </c>
      <c r="E189" t="s">
        <v>102</v>
      </c>
      <c r="F189" t="s">
        <v>232</v>
      </c>
      <c r="G189" s="77">
        <v>1217646.0800000001</v>
      </c>
      <c r="H189" s="77">
        <v>-1.2894000000000001</v>
      </c>
      <c r="I189" s="77">
        <v>-15.700328555520001</v>
      </c>
      <c r="J189" s="78">
        <v>1.7000000000000001E-2</v>
      </c>
      <c r="K189" s="78">
        <v>0</v>
      </c>
    </row>
    <row r="190" spans="2:11">
      <c r="B190" t="s">
        <v>1547</v>
      </c>
      <c r="C190" t="s">
        <v>1548</v>
      </c>
      <c r="D190" t="s">
        <v>123</v>
      </c>
      <c r="E190" t="s">
        <v>102</v>
      </c>
      <c r="F190" t="s">
        <v>1286</v>
      </c>
      <c r="G190" s="77">
        <v>521860.6</v>
      </c>
      <c r="H190" s="77">
        <v>-3.3672</v>
      </c>
      <c r="I190" s="77">
        <v>-17.572090123199999</v>
      </c>
      <c r="J190" s="78">
        <v>1.9099999999999999E-2</v>
      </c>
      <c r="K190" s="78">
        <v>0</v>
      </c>
    </row>
    <row r="191" spans="2:11">
      <c r="B191" t="s">
        <v>1547</v>
      </c>
      <c r="C191" t="s">
        <v>1549</v>
      </c>
      <c r="D191" t="s">
        <v>123</v>
      </c>
      <c r="E191" t="s">
        <v>102</v>
      </c>
      <c r="F191" t="s">
        <v>247</v>
      </c>
      <c r="G191" s="77">
        <v>2443163.13</v>
      </c>
      <c r="H191" s="77">
        <v>-0.95640000000000003</v>
      </c>
      <c r="I191" s="77">
        <v>-23.366412175320001</v>
      </c>
      <c r="J191" s="78">
        <v>2.53E-2</v>
      </c>
      <c r="K191" s="78">
        <v>0</v>
      </c>
    </row>
    <row r="192" spans="2:11">
      <c r="B192" t="s">
        <v>1547</v>
      </c>
      <c r="C192" t="s">
        <v>1550</v>
      </c>
      <c r="D192" t="s">
        <v>123</v>
      </c>
      <c r="E192" t="s">
        <v>102</v>
      </c>
      <c r="F192" t="s">
        <v>247</v>
      </c>
      <c r="G192" s="77">
        <v>1221009.74</v>
      </c>
      <c r="H192" s="77">
        <v>-1.0037</v>
      </c>
      <c r="I192" s="77">
        <v>-12.255274760380001</v>
      </c>
      <c r="J192" s="78">
        <v>1.3299999999999999E-2</v>
      </c>
      <c r="K192" s="78">
        <v>0</v>
      </c>
    </row>
    <row r="193" spans="2:11">
      <c r="B193" t="s">
        <v>1547</v>
      </c>
      <c r="C193" t="s">
        <v>1551</v>
      </c>
      <c r="D193" t="s">
        <v>123</v>
      </c>
      <c r="E193" t="s">
        <v>102</v>
      </c>
      <c r="F193" t="s">
        <v>247</v>
      </c>
      <c r="G193" s="77">
        <v>1831514.61</v>
      </c>
      <c r="H193" s="77">
        <v>-1.0037</v>
      </c>
      <c r="I193" s="77">
        <v>-18.382912140569999</v>
      </c>
      <c r="J193" s="78">
        <v>1.9900000000000001E-2</v>
      </c>
      <c r="K193" s="78">
        <v>0</v>
      </c>
    </row>
    <row r="194" spans="2:11">
      <c r="B194" t="s">
        <v>1547</v>
      </c>
      <c r="C194" t="s">
        <v>1552</v>
      </c>
      <c r="D194" t="s">
        <v>123</v>
      </c>
      <c r="E194" t="s">
        <v>102</v>
      </c>
      <c r="F194" t="s">
        <v>1286</v>
      </c>
      <c r="G194" s="77">
        <v>2528171.31</v>
      </c>
      <c r="H194" s="77">
        <v>-3.6594000000000002</v>
      </c>
      <c r="I194" s="77">
        <v>-92.515900918140005</v>
      </c>
      <c r="J194" s="78">
        <v>0.1004</v>
      </c>
      <c r="K194" s="78">
        <v>-1E-4</v>
      </c>
    </row>
    <row r="195" spans="2:11">
      <c r="B195" t="s">
        <v>1547</v>
      </c>
      <c r="C195" t="s">
        <v>1553</v>
      </c>
      <c r="D195" t="s">
        <v>123</v>
      </c>
      <c r="E195" t="s">
        <v>102</v>
      </c>
      <c r="F195" t="s">
        <v>1286</v>
      </c>
      <c r="G195" s="77">
        <v>1042483.32</v>
      </c>
      <c r="H195" s="77">
        <v>-3.5131000000000001</v>
      </c>
      <c r="I195" s="77">
        <v>-36.623481514920002</v>
      </c>
      <c r="J195" s="78">
        <v>3.9699999999999999E-2</v>
      </c>
      <c r="K195" s="78">
        <v>0</v>
      </c>
    </row>
    <row r="196" spans="2:11">
      <c r="B196" t="s">
        <v>1554</v>
      </c>
      <c r="C196" t="s">
        <v>1555</v>
      </c>
      <c r="D196" t="s">
        <v>123</v>
      </c>
      <c r="E196" t="s">
        <v>106</v>
      </c>
      <c r="F196" t="s">
        <v>1556</v>
      </c>
      <c r="G196" s="77">
        <v>9970000</v>
      </c>
      <c r="H196" s="77">
        <v>19.320792276830492</v>
      </c>
      <c r="I196" s="77">
        <v>1926.2829899999999</v>
      </c>
      <c r="J196" s="78">
        <v>-2.0897000000000001</v>
      </c>
      <c r="K196" s="78">
        <v>2.2000000000000001E-3</v>
      </c>
    </row>
    <row r="197" spans="2:11">
      <c r="B197" t="s">
        <v>1557</v>
      </c>
      <c r="C197" t="s">
        <v>1558</v>
      </c>
      <c r="D197" t="s">
        <v>123</v>
      </c>
      <c r="E197" t="s">
        <v>106</v>
      </c>
      <c r="F197" t="s">
        <v>1559</v>
      </c>
      <c r="G197" s="77">
        <v>830000</v>
      </c>
      <c r="H197" s="77">
        <v>9.9925084337349404</v>
      </c>
      <c r="I197" s="77">
        <v>82.937820000000002</v>
      </c>
      <c r="J197" s="78">
        <v>-0.09</v>
      </c>
      <c r="K197" s="78">
        <v>1E-4</v>
      </c>
    </row>
    <row r="198" spans="2:11">
      <c r="B198" t="s">
        <v>1560</v>
      </c>
      <c r="C198" t="s">
        <v>1561</v>
      </c>
      <c r="D198" t="s">
        <v>123</v>
      </c>
      <c r="E198" t="s">
        <v>106</v>
      </c>
      <c r="F198" t="s">
        <v>1562</v>
      </c>
      <c r="G198" s="77">
        <v>-450000</v>
      </c>
      <c r="H198" s="77">
        <v>12.3813377777778</v>
      </c>
      <c r="I198" s="77">
        <v>-55.7160200000001</v>
      </c>
      <c r="J198" s="78">
        <v>6.0400000000000002E-2</v>
      </c>
      <c r="K198" s="78">
        <v>-1E-4</v>
      </c>
    </row>
    <row r="199" spans="2:11">
      <c r="B199" t="s">
        <v>1563</v>
      </c>
      <c r="C199" t="s">
        <v>1564</v>
      </c>
      <c r="D199" t="s">
        <v>123</v>
      </c>
      <c r="E199" t="s">
        <v>106</v>
      </c>
      <c r="F199" t="s">
        <v>1565</v>
      </c>
      <c r="G199" s="77">
        <v>400000</v>
      </c>
      <c r="H199" s="77">
        <v>5.9453149999999999</v>
      </c>
      <c r="I199" s="77">
        <v>23.78126</v>
      </c>
      <c r="J199" s="78">
        <v>-2.58E-2</v>
      </c>
      <c r="K199" s="78">
        <v>0</v>
      </c>
    </row>
    <row r="200" spans="2:11">
      <c r="B200" t="s">
        <v>1566</v>
      </c>
      <c r="C200" t="s">
        <v>1567</v>
      </c>
      <c r="D200" t="s">
        <v>123</v>
      </c>
      <c r="E200" t="s">
        <v>106</v>
      </c>
      <c r="F200" t="s">
        <v>1568</v>
      </c>
      <c r="G200" s="77">
        <v>-1500000</v>
      </c>
      <c r="H200" s="77">
        <v>12.272755333333333</v>
      </c>
      <c r="I200" s="77">
        <v>-184.09133</v>
      </c>
      <c r="J200" s="78">
        <v>0.19969999999999999</v>
      </c>
      <c r="K200" s="78">
        <v>-2.0000000000000001E-4</v>
      </c>
    </row>
    <row r="201" spans="2:11">
      <c r="B201" t="s">
        <v>1569</v>
      </c>
      <c r="C201" t="s">
        <v>1570</v>
      </c>
      <c r="D201" t="s">
        <v>123</v>
      </c>
      <c r="E201" t="s">
        <v>106</v>
      </c>
      <c r="F201" t="s">
        <v>1571</v>
      </c>
      <c r="G201" s="77">
        <v>-900000</v>
      </c>
      <c r="H201" s="77">
        <v>12.203656875</v>
      </c>
      <c r="I201" s="77">
        <v>-109.83291187499999</v>
      </c>
      <c r="J201" s="78">
        <v>0.1192</v>
      </c>
      <c r="K201" s="78">
        <v>-1E-4</v>
      </c>
    </row>
    <row r="202" spans="2:11">
      <c r="B202" t="s">
        <v>1572</v>
      </c>
      <c r="C202" t="s">
        <v>1573</v>
      </c>
      <c r="D202" t="s">
        <v>123</v>
      </c>
      <c r="E202" t="s">
        <v>106</v>
      </c>
      <c r="F202" t="s">
        <v>1574</v>
      </c>
      <c r="G202" s="77">
        <v>1200000</v>
      </c>
      <c r="H202" s="77">
        <v>4.3505882352941168</v>
      </c>
      <c r="I202" s="77">
        <v>52.207058823529401</v>
      </c>
      <c r="J202" s="78">
        <v>-5.6599999999999998E-2</v>
      </c>
      <c r="K202" s="78">
        <v>1E-4</v>
      </c>
    </row>
    <row r="203" spans="2:11">
      <c r="B203" t="s">
        <v>1575</v>
      </c>
      <c r="C203" t="s">
        <v>1576</v>
      </c>
      <c r="D203" t="s">
        <v>123</v>
      </c>
      <c r="E203" t="s">
        <v>106</v>
      </c>
      <c r="F203" t="s">
        <v>1577</v>
      </c>
      <c r="G203" s="77">
        <v>1000000</v>
      </c>
      <c r="H203" s="77">
        <v>6.3993900000000004</v>
      </c>
      <c r="I203" s="77">
        <v>63.993899999999996</v>
      </c>
      <c r="J203" s="78">
        <v>-6.9400000000000003E-2</v>
      </c>
      <c r="K203" s="78">
        <v>1E-4</v>
      </c>
    </row>
    <row r="204" spans="2:11">
      <c r="B204" t="s">
        <v>1578</v>
      </c>
      <c r="C204" t="s">
        <v>1579</v>
      </c>
      <c r="D204" t="s">
        <v>123</v>
      </c>
      <c r="E204" t="s">
        <v>106</v>
      </c>
      <c r="F204" t="s">
        <v>1580</v>
      </c>
      <c r="G204" s="77">
        <v>500000</v>
      </c>
      <c r="H204" s="77">
        <v>6.2908081818181802</v>
      </c>
      <c r="I204" s="77">
        <v>31.454040909090899</v>
      </c>
      <c r="J204" s="78">
        <v>-3.4099999999999998E-2</v>
      </c>
      <c r="K204" s="78">
        <v>0</v>
      </c>
    </row>
    <row r="205" spans="2:11">
      <c r="B205" t="s">
        <v>1581</v>
      </c>
      <c r="C205" t="s">
        <v>1582</v>
      </c>
      <c r="D205" t="s">
        <v>123</v>
      </c>
      <c r="E205" t="s">
        <v>106</v>
      </c>
      <c r="F205" t="s">
        <v>1583</v>
      </c>
      <c r="G205" s="77">
        <v>1350000</v>
      </c>
      <c r="H205" s="77">
        <v>3.4895829629629631</v>
      </c>
      <c r="I205" s="77">
        <v>47.109369999999998</v>
      </c>
      <c r="J205" s="78">
        <v>-5.11E-2</v>
      </c>
      <c r="K205" s="78">
        <v>1E-4</v>
      </c>
    </row>
    <row r="206" spans="2:11">
      <c r="B206" t="s">
        <v>1584</v>
      </c>
      <c r="C206" t="s">
        <v>1585</v>
      </c>
      <c r="D206" t="s">
        <v>123</v>
      </c>
      <c r="E206" t="s">
        <v>106</v>
      </c>
      <c r="F206" t="s">
        <v>1586</v>
      </c>
      <c r="G206" s="77">
        <v>-1500000</v>
      </c>
      <c r="H206" s="77">
        <v>-3.4749593333333335</v>
      </c>
      <c r="I206" s="77">
        <v>52.124389999999998</v>
      </c>
      <c r="J206" s="78">
        <v>-5.6500000000000002E-2</v>
      </c>
      <c r="K206" s="78">
        <v>1E-4</v>
      </c>
    </row>
    <row r="207" spans="2:11">
      <c r="B207" t="s">
        <v>1587</v>
      </c>
      <c r="C207" t="s">
        <v>1588</v>
      </c>
      <c r="D207" t="s">
        <v>123</v>
      </c>
      <c r="E207" t="s">
        <v>106</v>
      </c>
      <c r="F207" t="s">
        <v>1589</v>
      </c>
      <c r="G207" s="77">
        <v>-1300000</v>
      </c>
      <c r="H207" s="77">
        <v>9.9426039999999993</v>
      </c>
      <c r="I207" s="77">
        <v>-129.25385199999999</v>
      </c>
      <c r="J207" s="78">
        <v>0.14019999999999999</v>
      </c>
      <c r="K207" s="78">
        <v>-1E-4</v>
      </c>
    </row>
    <row r="208" spans="2:11">
      <c r="B208" t="s">
        <v>1590</v>
      </c>
      <c r="C208" t="s">
        <v>1591</v>
      </c>
      <c r="D208" t="s">
        <v>123</v>
      </c>
      <c r="E208" t="s">
        <v>106</v>
      </c>
      <c r="F208" t="s">
        <v>1592</v>
      </c>
      <c r="G208" s="77">
        <v>-850000</v>
      </c>
      <c r="H208" s="77">
        <v>7.9590411764705884</v>
      </c>
      <c r="I208" s="77">
        <v>-67.651849999999996</v>
      </c>
      <c r="J208" s="78">
        <v>7.3400000000000007E-2</v>
      </c>
      <c r="K208" s="78">
        <v>-1E-4</v>
      </c>
    </row>
    <row r="209" spans="2:11">
      <c r="B209" t="s">
        <v>1593</v>
      </c>
      <c r="C209" t="s">
        <v>1594</v>
      </c>
      <c r="D209" t="s">
        <v>123</v>
      </c>
      <c r="E209" t="s">
        <v>106</v>
      </c>
      <c r="F209" t="s">
        <v>1595</v>
      </c>
      <c r="G209" s="77">
        <v>-1000000</v>
      </c>
      <c r="H209" s="77">
        <v>8.5949460869565204</v>
      </c>
      <c r="I209" s="77">
        <v>-85.9494608695652</v>
      </c>
      <c r="J209" s="78">
        <v>9.3200000000000005E-2</v>
      </c>
      <c r="K209" s="78">
        <v>-1E-4</v>
      </c>
    </row>
    <row r="210" spans="2:11">
      <c r="B210" s="79" t="s">
        <v>1306</v>
      </c>
      <c r="C210" s="16"/>
      <c r="D210" s="16"/>
      <c r="G210" s="81">
        <v>32378146.170000002</v>
      </c>
      <c r="I210" s="81">
        <v>-863.46898873484872</v>
      </c>
      <c r="J210" s="80">
        <v>0.93669999999999998</v>
      </c>
      <c r="K210" s="80">
        <v>-1E-3</v>
      </c>
    </row>
    <row r="211" spans="2:11">
      <c r="B211" t="s">
        <v>1596</v>
      </c>
      <c r="C211" t="s">
        <v>1597</v>
      </c>
      <c r="D211" t="s">
        <v>123</v>
      </c>
      <c r="E211" t="s">
        <v>106</v>
      </c>
      <c r="F211" t="s">
        <v>247</v>
      </c>
      <c r="G211" s="77">
        <v>354412.37</v>
      </c>
      <c r="H211" s="77">
        <v>-2.3574000000000033</v>
      </c>
      <c r="I211" s="77">
        <v>-30.846354340723</v>
      </c>
      <c r="J211" s="78">
        <v>3.3500000000000002E-2</v>
      </c>
      <c r="K211" s="78">
        <v>0</v>
      </c>
    </row>
    <row r="212" spans="2:11">
      <c r="B212" t="s">
        <v>1596</v>
      </c>
      <c r="C212" t="s">
        <v>1598</v>
      </c>
      <c r="D212" t="s">
        <v>123</v>
      </c>
      <c r="E212" t="s">
        <v>106</v>
      </c>
      <c r="F212" t="s">
        <v>1286</v>
      </c>
      <c r="G212" s="77">
        <v>180688.03</v>
      </c>
      <c r="H212" s="77">
        <v>-1.679100000000006</v>
      </c>
      <c r="I212" s="77">
        <v>-11.2012795717072</v>
      </c>
      <c r="J212" s="78">
        <v>1.2200000000000001E-2</v>
      </c>
      <c r="K212" s="78">
        <v>0</v>
      </c>
    </row>
    <row r="213" spans="2:11">
      <c r="B213" t="s">
        <v>1596</v>
      </c>
      <c r="C213" t="s">
        <v>1599</v>
      </c>
      <c r="D213" t="s">
        <v>123</v>
      </c>
      <c r="E213" t="s">
        <v>106</v>
      </c>
      <c r="F213" t="s">
        <v>1286</v>
      </c>
      <c r="G213" s="77">
        <v>364879.67</v>
      </c>
      <c r="H213" s="77">
        <v>0.57899999999999996</v>
      </c>
      <c r="I213" s="77">
        <v>7.7999159440956003</v>
      </c>
      <c r="J213" s="78">
        <v>-8.5000000000000006E-3</v>
      </c>
      <c r="K213" s="78">
        <v>0</v>
      </c>
    </row>
    <row r="214" spans="2:11">
      <c r="B214" t="s">
        <v>1596</v>
      </c>
      <c r="C214" t="s">
        <v>1600</v>
      </c>
      <c r="D214" t="s">
        <v>123</v>
      </c>
      <c r="E214" t="s">
        <v>106</v>
      </c>
      <c r="F214" t="s">
        <v>1286</v>
      </c>
      <c r="G214" s="77">
        <v>281580.65999999997</v>
      </c>
      <c r="H214" s="77">
        <v>0.8982</v>
      </c>
      <c r="I214" s="77">
        <v>9.3376494461390394</v>
      </c>
      <c r="J214" s="78">
        <v>-1.01E-2</v>
      </c>
      <c r="K214" s="78">
        <v>0</v>
      </c>
    </row>
    <row r="215" spans="2:11">
      <c r="B215" t="s">
        <v>1596</v>
      </c>
      <c r="C215" t="s">
        <v>1601</v>
      </c>
      <c r="D215" t="s">
        <v>123</v>
      </c>
      <c r="E215" t="s">
        <v>106</v>
      </c>
      <c r="F215" t="s">
        <v>1286</v>
      </c>
      <c r="G215" s="77">
        <v>281748.84000000003</v>
      </c>
      <c r="H215" s="77">
        <v>0.95730000000000004</v>
      </c>
      <c r="I215" s="77">
        <v>9.9579946345214392</v>
      </c>
      <c r="J215" s="78">
        <v>-1.0800000000000001E-2</v>
      </c>
      <c r="K215" s="78">
        <v>0</v>
      </c>
    </row>
    <row r="216" spans="2:11">
      <c r="B216" t="s">
        <v>1596</v>
      </c>
      <c r="C216" t="s">
        <v>1602</v>
      </c>
      <c r="D216" t="s">
        <v>123</v>
      </c>
      <c r="E216" t="s">
        <v>106</v>
      </c>
      <c r="F216" t="s">
        <v>1286</v>
      </c>
      <c r="G216" s="77">
        <v>198842.95</v>
      </c>
      <c r="H216" s="77">
        <v>1.7636000000000001</v>
      </c>
      <c r="I216" s="77">
        <v>12.947084430810399</v>
      </c>
      <c r="J216" s="78">
        <v>-1.4E-2</v>
      </c>
      <c r="K216" s="78">
        <v>0</v>
      </c>
    </row>
    <row r="217" spans="2:11">
      <c r="B217" t="s">
        <v>1596</v>
      </c>
      <c r="C217" t="s">
        <v>1603</v>
      </c>
      <c r="D217" t="s">
        <v>123</v>
      </c>
      <c r="E217" t="s">
        <v>106</v>
      </c>
      <c r="F217" t="s">
        <v>1286</v>
      </c>
      <c r="G217" s="77">
        <v>171042.27</v>
      </c>
      <c r="H217" s="77">
        <v>2.1114000000000064</v>
      </c>
      <c r="I217" s="77">
        <v>13.3332389165758</v>
      </c>
      <c r="J217" s="78">
        <v>-1.4500000000000001E-2</v>
      </c>
      <c r="K217" s="78">
        <v>0</v>
      </c>
    </row>
    <row r="218" spans="2:11">
      <c r="B218" t="s">
        <v>1596</v>
      </c>
      <c r="C218" t="s">
        <v>1604</v>
      </c>
      <c r="D218" t="s">
        <v>123</v>
      </c>
      <c r="E218" t="s">
        <v>106</v>
      </c>
      <c r="F218" t="s">
        <v>1286</v>
      </c>
      <c r="G218" s="77">
        <v>257047.78</v>
      </c>
      <c r="H218" s="77">
        <v>2.2958000000000021</v>
      </c>
      <c r="I218" s="77">
        <v>21.7876104295221</v>
      </c>
      <c r="J218" s="78">
        <v>-2.3599999999999999E-2</v>
      </c>
      <c r="K218" s="78">
        <v>0</v>
      </c>
    </row>
    <row r="219" spans="2:11">
      <c r="B219" t="s">
        <v>1605</v>
      </c>
      <c r="C219" t="s">
        <v>1606</v>
      </c>
      <c r="D219" t="s">
        <v>123</v>
      </c>
      <c r="E219" t="s">
        <v>106</v>
      </c>
      <c r="F219" t="s">
        <v>238</v>
      </c>
      <c r="G219" s="77">
        <v>896809.74</v>
      </c>
      <c r="H219" s="77">
        <v>-0.38460000000000061</v>
      </c>
      <c r="I219" s="77">
        <v>-12.7341889200677</v>
      </c>
      <c r="J219" s="78">
        <v>1.38E-2</v>
      </c>
      <c r="K219" s="78">
        <v>0</v>
      </c>
    </row>
    <row r="220" spans="2:11">
      <c r="B220" t="s">
        <v>1605</v>
      </c>
      <c r="C220" t="s">
        <v>1607</v>
      </c>
      <c r="D220" t="s">
        <v>123</v>
      </c>
      <c r="E220" t="s">
        <v>106</v>
      </c>
      <c r="F220" t="s">
        <v>238</v>
      </c>
      <c r="G220" s="77">
        <v>252675.23</v>
      </c>
      <c r="H220" s="77">
        <v>-0.4239</v>
      </c>
      <c r="I220" s="77">
        <v>-3.9544653874892401</v>
      </c>
      <c r="J220" s="78">
        <v>4.3E-3</v>
      </c>
      <c r="K220" s="78">
        <v>0</v>
      </c>
    </row>
    <row r="221" spans="2:11">
      <c r="B221" t="s">
        <v>1605</v>
      </c>
      <c r="C221" t="s">
        <v>1608</v>
      </c>
      <c r="D221" t="s">
        <v>123</v>
      </c>
      <c r="E221" t="s">
        <v>106</v>
      </c>
      <c r="F221" t="s">
        <v>238</v>
      </c>
      <c r="G221" s="77">
        <v>189577.63</v>
      </c>
      <c r="H221" s="77">
        <v>-0.3861</v>
      </c>
      <c r="I221" s="77">
        <v>-2.70239347505556</v>
      </c>
      <c r="J221" s="78">
        <v>2.8999999999999998E-3</v>
      </c>
      <c r="K221" s="78">
        <v>0</v>
      </c>
    </row>
    <row r="222" spans="2:11">
      <c r="B222" t="s">
        <v>1609</v>
      </c>
      <c r="C222" t="s">
        <v>1610</v>
      </c>
      <c r="D222" t="s">
        <v>123</v>
      </c>
      <c r="E222" t="s">
        <v>106</v>
      </c>
      <c r="F222" t="s">
        <v>232</v>
      </c>
      <c r="G222" s="77">
        <v>1458865.33</v>
      </c>
      <c r="H222" s="77">
        <v>0.59110000000000074</v>
      </c>
      <c r="I222" s="77">
        <v>31.837419149106001</v>
      </c>
      <c r="J222" s="78">
        <v>-3.4500000000000003E-2</v>
      </c>
      <c r="K222" s="78">
        <v>0</v>
      </c>
    </row>
    <row r="223" spans="2:11">
      <c r="B223" t="s">
        <v>1609</v>
      </c>
      <c r="C223" t="s">
        <v>1611</v>
      </c>
      <c r="D223" t="s">
        <v>123</v>
      </c>
      <c r="E223" t="s">
        <v>106</v>
      </c>
      <c r="F223" t="s">
        <v>232</v>
      </c>
      <c r="G223" s="77">
        <v>277648.53000000003</v>
      </c>
      <c r="H223" s="77">
        <v>0.56850000000000001</v>
      </c>
      <c r="I223" s="77">
        <v>5.8275705491406002</v>
      </c>
      <c r="J223" s="78">
        <v>-6.3E-3</v>
      </c>
      <c r="K223" s="78">
        <v>0</v>
      </c>
    </row>
    <row r="224" spans="2:11">
      <c r="B224" t="s">
        <v>1612</v>
      </c>
      <c r="C224" t="s">
        <v>1613</v>
      </c>
      <c r="D224" t="s">
        <v>123</v>
      </c>
      <c r="E224" t="s">
        <v>106</v>
      </c>
      <c r="F224" t="s">
        <v>1286</v>
      </c>
      <c r="G224" s="77">
        <v>183916.69</v>
      </c>
      <c r="H224" s="77">
        <v>6.5600000000000006E-2</v>
      </c>
      <c r="I224" s="77">
        <v>0.44543739517887998</v>
      </c>
      <c r="J224" s="78">
        <v>-5.0000000000000001E-4</v>
      </c>
      <c r="K224" s="78">
        <v>0</v>
      </c>
    </row>
    <row r="225" spans="2:11">
      <c r="B225" t="s">
        <v>1614</v>
      </c>
      <c r="C225" t="s">
        <v>1615</v>
      </c>
      <c r="D225" t="s">
        <v>123</v>
      </c>
      <c r="E225" t="s">
        <v>106</v>
      </c>
      <c r="F225" t="s">
        <v>1286</v>
      </c>
      <c r="G225" s="77">
        <v>886646.48</v>
      </c>
      <c r="H225" s="77">
        <v>-2.2141000000000011</v>
      </c>
      <c r="I225" s="77">
        <v>-72.478537022906593</v>
      </c>
      <c r="J225" s="78">
        <v>7.8600000000000003E-2</v>
      </c>
      <c r="K225" s="78">
        <v>-1E-4</v>
      </c>
    </row>
    <row r="226" spans="2:11">
      <c r="B226" t="s">
        <v>1614</v>
      </c>
      <c r="C226" t="s">
        <v>1616</v>
      </c>
      <c r="D226" t="s">
        <v>123</v>
      </c>
      <c r="E226" t="s">
        <v>106</v>
      </c>
      <c r="F226" t="s">
        <v>1286</v>
      </c>
      <c r="G226" s="77">
        <v>226185.33</v>
      </c>
      <c r="H226" s="77">
        <v>-2.2141000000000046</v>
      </c>
      <c r="I226" s="77">
        <v>-18.489422993528802</v>
      </c>
      <c r="J226" s="78">
        <v>2.01E-2</v>
      </c>
      <c r="K226" s="78">
        <v>0</v>
      </c>
    </row>
    <row r="227" spans="2:11">
      <c r="B227" t="s">
        <v>1617</v>
      </c>
      <c r="C227" t="s">
        <v>1618</v>
      </c>
      <c r="D227" t="s">
        <v>123</v>
      </c>
      <c r="E227" t="s">
        <v>106</v>
      </c>
      <c r="F227" t="s">
        <v>1286</v>
      </c>
      <c r="G227" s="77">
        <v>178372.08</v>
      </c>
      <c r="H227" s="77">
        <v>0.60580000000000001</v>
      </c>
      <c r="I227" s="77">
        <v>3.9894941998828801</v>
      </c>
      <c r="J227" s="78">
        <v>-4.3E-3</v>
      </c>
      <c r="K227" s="78">
        <v>0</v>
      </c>
    </row>
    <row r="228" spans="2:11">
      <c r="B228" t="s">
        <v>1619</v>
      </c>
      <c r="C228" t="s">
        <v>1620</v>
      </c>
      <c r="D228" t="s">
        <v>123</v>
      </c>
      <c r="E228" t="s">
        <v>106</v>
      </c>
      <c r="F228" t="s">
        <v>232</v>
      </c>
      <c r="G228" s="77">
        <v>632632.06999999995</v>
      </c>
      <c r="H228" s="77">
        <v>0.224</v>
      </c>
      <c r="I228" s="77">
        <v>5.2319178294656004</v>
      </c>
      <c r="J228" s="78">
        <v>-5.7000000000000002E-3</v>
      </c>
      <c r="K228" s="78">
        <v>0</v>
      </c>
    </row>
    <row r="229" spans="2:11">
      <c r="B229" t="s">
        <v>1619</v>
      </c>
      <c r="C229" t="s">
        <v>1621</v>
      </c>
      <c r="D229" t="s">
        <v>123</v>
      </c>
      <c r="E229" t="s">
        <v>106</v>
      </c>
      <c r="F229" t="s">
        <v>232</v>
      </c>
      <c r="G229" s="77">
        <v>831711.98</v>
      </c>
      <c r="H229" s="77">
        <v>0.20580000000000001</v>
      </c>
      <c r="I229" s="77">
        <v>6.3194607368692797</v>
      </c>
      <c r="J229" s="78">
        <v>-6.8999999999999999E-3</v>
      </c>
      <c r="K229" s="78">
        <v>0</v>
      </c>
    </row>
    <row r="230" spans="2:11">
      <c r="B230" t="s">
        <v>1622</v>
      </c>
      <c r="C230" t="s">
        <v>1623</v>
      </c>
      <c r="D230" t="s">
        <v>123</v>
      </c>
      <c r="E230" t="s">
        <v>106</v>
      </c>
      <c r="F230" t="s">
        <v>247</v>
      </c>
      <c r="G230" s="77">
        <v>185548.07</v>
      </c>
      <c r="H230" s="77">
        <v>0.58520000000000005</v>
      </c>
      <c r="I230" s="77">
        <v>4.0088744124228803</v>
      </c>
      <c r="J230" s="78">
        <v>-4.3E-3</v>
      </c>
      <c r="K230" s="78">
        <v>0</v>
      </c>
    </row>
    <row r="231" spans="2:11">
      <c r="B231" t="s">
        <v>1622</v>
      </c>
      <c r="C231" t="s">
        <v>1624</v>
      </c>
      <c r="D231" t="s">
        <v>123</v>
      </c>
      <c r="E231" t="s">
        <v>106</v>
      </c>
      <c r="F231" t="s">
        <v>247</v>
      </c>
      <c r="G231" s="77">
        <v>510261.82</v>
      </c>
      <c r="H231" s="77">
        <v>0.58609999999999784</v>
      </c>
      <c r="I231" s="77">
        <v>11.0414595937578</v>
      </c>
      <c r="J231" s="78">
        <v>-1.2E-2</v>
      </c>
      <c r="K231" s="78">
        <v>0</v>
      </c>
    </row>
    <row r="232" spans="2:11">
      <c r="B232" t="s">
        <v>1625</v>
      </c>
      <c r="C232" t="s">
        <v>1626</v>
      </c>
      <c r="D232" t="s">
        <v>123</v>
      </c>
      <c r="E232" t="s">
        <v>106</v>
      </c>
      <c r="F232" t="s">
        <v>241</v>
      </c>
      <c r="G232" s="77">
        <v>282656.02</v>
      </c>
      <c r="H232" s="77">
        <v>-1.3237000000000019</v>
      </c>
      <c r="I232" s="77">
        <v>-13.8136834840441</v>
      </c>
      <c r="J232" s="78">
        <v>1.4999999999999999E-2</v>
      </c>
      <c r="K232" s="78">
        <v>0</v>
      </c>
    </row>
    <row r="233" spans="2:11">
      <c r="B233" t="s">
        <v>1625</v>
      </c>
      <c r="C233" t="s">
        <v>1627</v>
      </c>
      <c r="D233" t="s">
        <v>123</v>
      </c>
      <c r="E233" t="s">
        <v>106</v>
      </c>
      <c r="F233" t="s">
        <v>241</v>
      </c>
      <c r="G233" s="77">
        <v>272425.18</v>
      </c>
      <c r="H233" s="77">
        <v>-1.4105000000000001</v>
      </c>
      <c r="I233" s="77">
        <v>-14.1867210491188</v>
      </c>
      <c r="J233" s="78">
        <v>1.54E-2</v>
      </c>
      <c r="K233" s="78">
        <v>0</v>
      </c>
    </row>
    <row r="234" spans="2:11">
      <c r="B234" t="s">
        <v>1625</v>
      </c>
      <c r="C234" t="s">
        <v>1628</v>
      </c>
      <c r="D234" t="s">
        <v>123</v>
      </c>
      <c r="E234" t="s">
        <v>106</v>
      </c>
      <c r="F234" t="s">
        <v>241</v>
      </c>
      <c r="G234" s="77">
        <v>181721.9</v>
      </c>
      <c r="H234" s="77">
        <v>-1.3517999999999999</v>
      </c>
      <c r="I234" s="77">
        <v>-9.0694594503864003</v>
      </c>
      <c r="J234" s="78">
        <v>9.7999999999999997E-3</v>
      </c>
      <c r="K234" s="78">
        <v>0</v>
      </c>
    </row>
    <row r="235" spans="2:11">
      <c r="B235" t="s">
        <v>1625</v>
      </c>
      <c r="C235" t="s">
        <v>1629</v>
      </c>
      <c r="D235" t="s">
        <v>123</v>
      </c>
      <c r="E235" t="s">
        <v>106</v>
      </c>
      <c r="F235" t="s">
        <v>1286</v>
      </c>
      <c r="G235" s="77">
        <v>342054.18</v>
      </c>
      <c r="H235" s="77">
        <v>8.6099999999999996E-2</v>
      </c>
      <c r="I235" s="77">
        <v>1.0873259320341599</v>
      </c>
      <c r="J235" s="78">
        <v>-1.1999999999999999E-3</v>
      </c>
      <c r="K235" s="78">
        <v>0</v>
      </c>
    </row>
    <row r="236" spans="2:11">
      <c r="B236" t="s">
        <v>1630</v>
      </c>
      <c r="C236" t="s">
        <v>1631</v>
      </c>
      <c r="D236" t="s">
        <v>123</v>
      </c>
      <c r="E236" t="s">
        <v>106</v>
      </c>
      <c r="F236" t="s">
        <v>232</v>
      </c>
      <c r="G236" s="77">
        <v>1330608.3</v>
      </c>
      <c r="H236" s="77">
        <v>1.1331</v>
      </c>
      <c r="I236" s="77">
        <v>55.664736813831603</v>
      </c>
      <c r="J236" s="78">
        <v>-6.0400000000000002E-2</v>
      </c>
      <c r="K236" s="78">
        <v>1E-4</v>
      </c>
    </row>
    <row r="237" spans="2:11">
      <c r="B237" t="s">
        <v>1630</v>
      </c>
      <c r="C237" t="s">
        <v>1632</v>
      </c>
      <c r="D237" t="s">
        <v>123</v>
      </c>
      <c r="E237" t="s">
        <v>106</v>
      </c>
      <c r="F237" t="s">
        <v>232</v>
      </c>
      <c r="G237" s="77">
        <v>1149606</v>
      </c>
      <c r="H237" s="77">
        <v>1.1304000000000001</v>
      </c>
      <c r="I237" s="77">
        <v>47.978079859007998</v>
      </c>
      <c r="J237" s="78">
        <v>-5.1999999999999998E-2</v>
      </c>
      <c r="K237" s="78">
        <v>1E-4</v>
      </c>
    </row>
    <row r="238" spans="2:11">
      <c r="B238" t="s">
        <v>1633</v>
      </c>
      <c r="C238" t="s">
        <v>1634</v>
      </c>
      <c r="D238" t="s">
        <v>123</v>
      </c>
      <c r="E238" t="s">
        <v>106</v>
      </c>
      <c r="F238" t="s">
        <v>241</v>
      </c>
      <c r="G238" s="77">
        <v>750061.76</v>
      </c>
      <c r="H238" s="77">
        <v>-2.0785</v>
      </c>
      <c r="I238" s="77">
        <v>-57.5584043524672</v>
      </c>
      <c r="J238" s="78">
        <v>6.2399999999999997E-2</v>
      </c>
      <c r="K238" s="78">
        <v>-1E-4</v>
      </c>
    </row>
    <row r="239" spans="2:11">
      <c r="B239" t="s">
        <v>1633</v>
      </c>
      <c r="C239" t="s">
        <v>1635</v>
      </c>
      <c r="D239" t="s">
        <v>123</v>
      </c>
      <c r="E239" t="s">
        <v>106</v>
      </c>
      <c r="F239" t="s">
        <v>241</v>
      </c>
      <c r="G239" s="77">
        <v>630799.53</v>
      </c>
      <c r="H239" s="77">
        <v>-2.071800000000001</v>
      </c>
      <c r="I239" s="77">
        <v>-48.250396014097703</v>
      </c>
      <c r="J239" s="78">
        <v>5.2299999999999999E-2</v>
      </c>
      <c r="K239" s="78">
        <v>-1E-4</v>
      </c>
    </row>
    <row r="240" spans="2:11">
      <c r="B240" t="s">
        <v>1633</v>
      </c>
      <c r="C240" t="s">
        <v>1636</v>
      </c>
      <c r="D240" t="s">
        <v>123</v>
      </c>
      <c r="E240" t="s">
        <v>106</v>
      </c>
      <c r="F240" t="s">
        <v>241</v>
      </c>
      <c r="G240" s="77">
        <v>225270.83</v>
      </c>
      <c r="H240" s="77">
        <v>-2.0785</v>
      </c>
      <c r="I240" s="77">
        <v>-17.286882512122599</v>
      </c>
      <c r="J240" s="78">
        <v>1.8800000000000001E-2</v>
      </c>
      <c r="K240" s="78">
        <v>0</v>
      </c>
    </row>
    <row r="241" spans="2:11">
      <c r="B241" t="s">
        <v>1633</v>
      </c>
      <c r="C241" t="s">
        <v>1637</v>
      </c>
      <c r="D241" t="s">
        <v>123</v>
      </c>
      <c r="E241" t="s">
        <v>106</v>
      </c>
      <c r="F241" t="s">
        <v>241</v>
      </c>
      <c r="G241" s="77">
        <v>288898.3</v>
      </c>
      <c r="H241" s="77">
        <v>-1.8835999999999999</v>
      </c>
      <c r="I241" s="77">
        <v>-20.090713494529599</v>
      </c>
      <c r="J241" s="78">
        <v>2.18E-2</v>
      </c>
      <c r="K241" s="78">
        <v>0</v>
      </c>
    </row>
    <row r="242" spans="2:11">
      <c r="B242" t="s">
        <v>1638</v>
      </c>
      <c r="C242" t="s">
        <v>1639</v>
      </c>
      <c r="D242" t="s">
        <v>123</v>
      </c>
      <c r="E242" t="s">
        <v>106</v>
      </c>
      <c r="F242" t="s">
        <v>238</v>
      </c>
      <c r="G242" s="77">
        <v>488858.4</v>
      </c>
      <c r="H242" s="77">
        <v>-3.9828000000000001</v>
      </c>
      <c r="I242" s="77">
        <v>-71.884171695398393</v>
      </c>
      <c r="J242" s="78">
        <v>7.8E-2</v>
      </c>
      <c r="K242" s="78">
        <v>-1E-4</v>
      </c>
    </row>
    <row r="243" spans="2:11">
      <c r="B243" t="s">
        <v>1638</v>
      </c>
      <c r="C243" t="s">
        <v>1640</v>
      </c>
      <c r="D243" t="s">
        <v>123</v>
      </c>
      <c r="E243" t="s">
        <v>106</v>
      </c>
      <c r="F243" t="s">
        <v>238</v>
      </c>
      <c r="G243" s="77">
        <v>716658.72</v>
      </c>
      <c r="H243" s="77">
        <v>-3.9392999999999878</v>
      </c>
      <c r="I243" s="77">
        <v>-104.230096045096</v>
      </c>
      <c r="J243" s="78">
        <v>0.11310000000000001</v>
      </c>
      <c r="K243" s="78">
        <v>-1E-4</v>
      </c>
    </row>
    <row r="244" spans="2:11">
      <c r="B244" t="s">
        <v>1638</v>
      </c>
      <c r="C244" t="s">
        <v>1641</v>
      </c>
      <c r="D244" t="s">
        <v>123</v>
      </c>
      <c r="E244" t="s">
        <v>106</v>
      </c>
      <c r="F244" t="s">
        <v>238</v>
      </c>
      <c r="G244" s="77">
        <v>767514.36</v>
      </c>
      <c r="H244" s="77">
        <v>-3.9846000000000168</v>
      </c>
      <c r="I244" s="77">
        <v>-112.91013658016399</v>
      </c>
      <c r="J244" s="78">
        <v>0.1225</v>
      </c>
      <c r="K244" s="78">
        <v>-1E-4</v>
      </c>
    </row>
    <row r="245" spans="2:11">
      <c r="B245" t="s">
        <v>1642</v>
      </c>
      <c r="C245" t="s">
        <v>1643</v>
      </c>
      <c r="D245" t="s">
        <v>123</v>
      </c>
      <c r="E245" t="s">
        <v>106</v>
      </c>
      <c r="F245" t="s">
        <v>247</v>
      </c>
      <c r="G245" s="77">
        <v>629667.66</v>
      </c>
      <c r="H245" s="77">
        <v>-1.4185999999999992</v>
      </c>
      <c r="I245" s="77">
        <v>-32.978662348213902</v>
      </c>
      <c r="J245" s="78">
        <v>3.5799999999999998E-2</v>
      </c>
      <c r="K245" s="78">
        <v>0</v>
      </c>
    </row>
    <row r="246" spans="2:11">
      <c r="B246" t="s">
        <v>1642</v>
      </c>
      <c r="C246" t="s">
        <v>1644</v>
      </c>
      <c r="D246" t="s">
        <v>123</v>
      </c>
      <c r="E246" t="s">
        <v>106</v>
      </c>
      <c r="F246" t="s">
        <v>247</v>
      </c>
      <c r="G246" s="77">
        <v>451182.27</v>
      </c>
      <c r="H246" s="77">
        <v>-1.4364000000000023</v>
      </c>
      <c r="I246" s="77">
        <v>-23.927047610225799</v>
      </c>
      <c r="J246" s="78">
        <v>2.5999999999999999E-2</v>
      </c>
      <c r="K246" s="78">
        <v>0</v>
      </c>
    </row>
    <row r="247" spans="2:11">
      <c r="B247" t="s">
        <v>1642</v>
      </c>
      <c r="C247" t="s">
        <v>1645</v>
      </c>
      <c r="D247" t="s">
        <v>123</v>
      </c>
      <c r="E247" t="s">
        <v>106</v>
      </c>
      <c r="F247" t="s">
        <v>247</v>
      </c>
      <c r="G247" s="77">
        <v>209544.44</v>
      </c>
      <c r="H247" s="77">
        <v>-1.5853999999999975</v>
      </c>
      <c r="I247" s="77">
        <v>-12.2652580010979</v>
      </c>
      <c r="J247" s="78">
        <v>1.3299999999999999E-2</v>
      </c>
      <c r="K247" s="78">
        <v>0</v>
      </c>
    </row>
    <row r="248" spans="2:11">
      <c r="B248" t="s">
        <v>1646</v>
      </c>
      <c r="C248" t="s">
        <v>1647</v>
      </c>
      <c r="D248" t="s">
        <v>123</v>
      </c>
      <c r="E248" t="s">
        <v>106</v>
      </c>
      <c r="F248" t="s">
        <v>247</v>
      </c>
      <c r="G248" s="77">
        <v>91923.46</v>
      </c>
      <c r="H248" s="77">
        <v>4.4669000000000061</v>
      </c>
      <c r="I248" s="77">
        <v>15.159828396260099</v>
      </c>
      <c r="J248" s="78">
        <v>-1.6400000000000001E-2</v>
      </c>
      <c r="K248" s="78">
        <v>0</v>
      </c>
    </row>
    <row r="249" spans="2:11">
      <c r="B249" t="s">
        <v>1646</v>
      </c>
      <c r="C249" t="s">
        <v>1648</v>
      </c>
      <c r="D249" t="s">
        <v>123</v>
      </c>
      <c r="E249" t="s">
        <v>106</v>
      </c>
      <c r="F249" t="s">
        <v>247</v>
      </c>
      <c r="G249" s="77">
        <v>89665.67</v>
      </c>
      <c r="H249" s="77">
        <v>4.4122000000000057</v>
      </c>
      <c r="I249" s="77">
        <v>14.606396329904101</v>
      </c>
      <c r="J249" s="78">
        <v>-1.5800000000000002E-2</v>
      </c>
      <c r="K249" s="78">
        <v>0</v>
      </c>
    </row>
    <row r="250" spans="2:11">
      <c r="B250" t="s">
        <v>1646</v>
      </c>
      <c r="C250" t="s">
        <v>1649</v>
      </c>
      <c r="D250" t="s">
        <v>123</v>
      </c>
      <c r="E250" t="s">
        <v>106</v>
      </c>
      <c r="F250" t="s">
        <v>247</v>
      </c>
      <c r="G250" s="77">
        <v>254363.07</v>
      </c>
      <c r="H250" s="77">
        <v>3.5655000000000001</v>
      </c>
      <c r="I250" s="77">
        <v>33.483911943058203</v>
      </c>
      <c r="J250" s="78">
        <v>-3.6299999999999999E-2</v>
      </c>
      <c r="K250" s="78">
        <v>0</v>
      </c>
    </row>
    <row r="251" spans="2:11">
      <c r="B251" t="s">
        <v>1646</v>
      </c>
      <c r="C251" t="s">
        <v>1650</v>
      </c>
      <c r="D251" t="s">
        <v>123</v>
      </c>
      <c r="E251" t="s">
        <v>106</v>
      </c>
      <c r="F251" t="s">
        <v>247</v>
      </c>
      <c r="G251" s="77">
        <v>362411.64</v>
      </c>
      <c r="H251" s="77">
        <v>3.0801000000000016</v>
      </c>
      <c r="I251" s="77">
        <v>41.212470290078898</v>
      </c>
      <c r="J251" s="78">
        <v>-4.4699999999999997E-2</v>
      </c>
      <c r="K251" s="78">
        <v>0</v>
      </c>
    </row>
    <row r="252" spans="2:11">
      <c r="B252" t="s">
        <v>1646</v>
      </c>
      <c r="C252" t="s">
        <v>1651</v>
      </c>
      <c r="D252" t="s">
        <v>123</v>
      </c>
      <c r="E252" t="s">
        <v>106</v>
      </c>
      <c r="F252" t="s">
        <v>1286</v>
      </c>
      <c r="G252" s="77">
        <v>212410.71</v>
      </c>
      <c r="H252" s="77">
        <v>3.5364000000000027</v>
      </c>
      <c r="I252" s="77">
        <v>27.733168150440498</v>
      </c>
      <c r="J252" s="78">
        <v>-3.0099999999999998E-2</v>
      </c>
      <c r="K252" s="78">
        <v>0</v>
      </c>
    </row>
    <row r="253" spans="2:11">
      <c r="B253" t="s">
        <v>1646</v>
      </c>
      <c r="C253" t="s">
        <v>1652</v>
      </c>
      <c r="D253" t="s">
        <v>123</v>
      </c>
      <c r="E253" t="s">
        <v>106</v>
      </c>
      <c r="F253" t="s">
        <v>1286</v>
      </c>
      <c r="G253" s="77">
        <v>169931.02</v>
      </c>
      <c r="H253" s="77">
        <v>3.5377999999999967</v>
      </c>
      <c r="I253" s="77">
        <v>22.1956380575675</v>
      </c>
      <c r="J253" s="78">
        <v>-2.41E-2</v>
      </c>
      <c r="K253" s="78">
        <v>0</v>
      </c>
    </row>
    <row r="254" spans="2:11">
      <c r="B254" t="s">
        <v>1646</v>
      </c>
      <c r="C254" t="s">
        <v>1653</v>
      </c>
      <c r="D254" t="s">
        <v>123</v>
      </c>
      <c r="E254" t="s">
        <v>106</v>
      </c>
      <c r="F254" t="s">
        <v>1286</v>
      </c>
      <c r="G254" s="77">
        <v>212813.11</v>
      </c>
      <c r="H254" s="77">
        <v>3.7180999999999975</v>
      </c>
      <c r="I254" s="77">
        <v>29.2133348648237</v>
      </c>
      <c r="J254" s="78">
        <v>-3.1699999999999999E-2</v>
      </c>
      <c r="K254" s="78">
        <v>0</v>
      </c>
    </row>
    <row r="255" spans="2:11">
      <c r="B255" t="s">
        <v>1646</v>
      </c>
      <c r="C255" t="s">
        <v>1654</v>
      </c>
      <c r="D255" t="s">
        <v>123</v>
      </c>
      <c r="E255" t="s">
        <v>106</v>
      </c>
      <c r="F255" t="s">
        <v>1286</v>
      </c>
      <c r="G255" s="77">
        <v>182358.49</v>
      </c>
      <c r="H255" s="77">
        <v>3.6902999999999939</v>
      </c>
      <c r="I255" s="77">
        <v>24.845592216087201</v>
      </c>
      <c r="J255" s="78">
        <v>-2.7E-2</v>
      </c>
      <c r="K255" s="78">
        <v>0</v>
      </c>
    </row>
    <row r="256" spans="2:11">
      <c r="B256" t="s">
        <v>1646</v>
      </c>
      <c r="C256" t="s">
        <v>1655</v>
      </c>
      <c r="D256" t="s">
        <v>123</v>
      </c>
      <c r="E256" t="s">
        <v>106</v>
      </c>
      <c r="F256" t="s">
        <v>1286</v>
      </c>
      <c r="G256" s="77">
        <v>18162.330000000002</v>
      </c>
      <c r="H256" s="77">
        <v>3.3018999999999998</v>
      </c>
      <c r="I256" s="77">
        <v>2.2140996890048399</v>
      </c>
      <c r="J256" s="78">
        <v>-2.3999999999999998E-3</v>
      </c>
      <c r="K256" s="78">
        <v>0</v>
      </c>
    </row>
    <row r="257" spans="2:11">
      <c r="B257" t="s">
        <v>1646</v>
      </c>
      <c r="C257" t="s">
        <v>1656</v>
      </c>
      <c r="D257" t="s">
        <v>123</v>
      </c>
      <c r="E257" t="s">
        <v>106</v>
      </c>
      <c r="F257" t="s">
        <v>1286</v>
      </c>
      <c r="G257" s="77">
        <v>242828.7</v>
      </c>
      <c r="H257" s="77">
        <v>3.5655000000000001</v>
      </c>
      <c r="I257" s="77">
        <v>31.965547546062002</v>
      </c>
      <c r="J257" s="78">
        <v>-3.4700000000000002E-2</v>
      </c>
      <c r="K257" s="78">
        <v>0</v>
      </c>
    </row>
    <row r="258" spans="2:11">
      <c r="B258" t="s">
        <v>1646</v>
      </c>
      <c r="C258" t="s">
        <v>1657</v>
      </c>
      <c r="D258" t="s">
        <v>123</v>
      </c>
      <c r="E258" t="s">
        <v>106</v>
      </c>
      <c r="F258" t="s">
        <v>1286</v>
      </c>
      <c r="G258" s="77">
        <v>212628.62</v>
      </c>
      <c r="H258" s="77">
        <v>3.6349000000000049</v>
      </c>
      <c r="I258" s="77">
        <v>28.534868819339</v>
      </c>
      <c r="J258" s="78">
        <v>-3.1E-2</v>
      </c>
      <c r="K258" s="78">
        <v>0</v>
      </c>
    </row>
    <row r="259" spans="2:11">
      <c r="B259" t="s">
        <v>1646</v>
      </c>
      <c r="C259" t="s">
        <v>1658</v>
      </c>
      <c r="D259" t="s">
        <v>123</v>
      </c>
      <c r="E259" t="s">
        <v>106</v>
      </c>
      <c r="F259" t="s">
        <v>1286</v>
      </c>
      <c r="G259" s="77">
        <v>212647.05</v>
      </c>
      <c r="H259" s="77">
        <v>3.6432000000000002</v>
      </c>
      <c r="I259" s="77">
        <v>28.602504846115199</v>
      </c>
      <c r="J259" s="78">
        <v>-3.1E-2</v>
      </c>
      <c r="K259" s="78">
        <v>0</v>
      </c>
    </row>
    <row r="260" spans="2:11">
      <c r="B260" t="s">
        <v>1646</v>
      </c>
      <c r="C260" t="s">
        <v>1659</v>
      </c>
      <c r="D260" t="s">
        <v>123</v>
      </c>
      <c r="E260" t="s">
        <v>106</v>
      </c>
      <c r="F260" t="s">
        <v>1286</v>
      </c>
      <c r="G260" s="77">
        <v>169722.79</v>
      </c>
      <c r="H260" s="77">
        <v>3.4198999999999966</v>
      </c>
      <c r="I260" s="77">
        <v>21.4296590747153</v>
      </c>
      <c r="J260" s="78">
        <v>-2.3199999999999998E-2</v>
      </c>
      <c r="K260" s="78">
        <v>0</v>
      </c>
    </row>
    <row r="261" spans="2:11">
      <c r="B261" t="s">
        <v>1660</v>
      </c>
      <c r="C261" t="s">
        <v>1661</v>
      </c>
      <c r="D261" t="s">
        <v>123</v>
      </c>
      <c r="E261" t="s">
        <v>120</v>
      </c>
      <c r="F261" t="s">
        <v>238</v>
      </c>
      <c r="G261" s="77">
        <v>215612.76</v>
      </c>
      <c r="H261" s="77">
        <v>-5.5660000000000078</v>
      </c>
      <c r="I261" s="77">
        <v>-29.385663834209801</v>
      </c>
      <c r="J261" s="78">
        <v>3.1899999999999998E-2</v>
      </c>
      <c r="K261" s="78">
        <v>0</v>
      </c>
    </row>
    <row r="262" spans="2:11">
      <c r="B262" t="s">
        <v>1660</v>
      </c>
      <c r="C262" t="s">
        <v>1662</v>
      </c>
      <c r="D262" t="s">
        <v>123</v>
      </c>
      <c r="E262" t="s">
        <v>120</v>
      </c>
      <c r="F262" t="s">
        <v>238</v>
      </c>
      <c r="G262" s="77">
        <v>383196.92</v>
      </c>
      <c r="H262" s="77">
        <v>-5.5026999999999973</v>
      </c>
      <c r="I262" s="77">
        <v>-51.631612798574402</v>
      </c>
      <c r="J262" s="78">
        <v>5.6000000000000001E-2</v>
      </c>
      <c r="K262" s="78">
        <v>-1E-4</v>
      </c>
    </row>
    <row r="263" spans="2:11">
      <c r="B263" t="s">
        <v>1660</v>
      </c>
      <c r="C263" t="s">
        <v>1663</v>
      </c>
      <c r="D263" t="s">
        <v>123</v>
      </c>
      <c r="E263" t="s">
        <v>120</v>
      </c>
      <c r="F263" t="s">
        <v>247</v>
      </c>
      <c r="G263" s="77">
        <v>440219.42</v>
      </c>
      <c r="H263" s="77">
        <v>-2.1539000000000028</v>
      </c>
      <c r="I263" s="77">
        <v>-23.2173462735587</v>
      </c>
      <c r="J263" s="78">
        <v>2.52E-2</v>
      </c>
      <c r="K263" s="78">
        <v>0</v>
      </c>
    </row>
    <row r="264" spans="2:11">
      <c r="B264" t="s">
        <v>1660</v>
      </c>
      <c r="C264" t="s">
        <v>1664</v>
      </c>
      <c r="D264" t="s">
        <v>123</v>
      </c>
      <c r="E264" t="s">
        <v>120</v>
      </c>
      <c r="F264" t="s">
        <v>1286</v>
      </c>
      <c r="G264" s="77">
        <v>420457.9</v>
      </c>
      <c r="H264" s="77">
        <v>-2.5052000000000021</v>
      </c>
      <c r="I264" s="77">
        <v>-25.791866075624899</v>
      </c>
      <c r="J264" s="78">
        <v>2.8000000000000001E-2</v>
      </c>
      <c r="K264" s="78">
        <v>0</v>
      </c>
    </row>
    <row r="265" spans="2:11">
      <c r="B265" t="s">
        <v>1665</v>
      </c>
      <c r="C265" t="s">
        <v>1666</v>
      </c>
      <c r="D265" t="s">
        <v>123</v>
      </c>
      <c r="E265" t="s">
        <v>116</v>
      </c>
      <c r="F265" t="s">
        <v>232</v>
      </c>
      <c r="G265" s="77">
        <v>383457.6</v>
      </c>
      <c r="H265" s="77">
        <v>1.5888000000000038</v>
      </c>
      <c r="I265" s="77">
        <v>16.962388661929001</v>
      </c>
      <c r="J265" s="78">
        <v>-1.84E-2</v>
      </c>
      <c r="K265" s="78">
        <v>0</v>
      </c>
    </row>
    <row r="266" spans="2:11">
      <c r="B266" t="s">
        <v>1667</v>
      </c>
      <c r="C266" t="s">
        <v>1668</v>
      </c>
      <c r="D266" t="s">
        <v>123</v>
      </c>
      <c r="E266" t="s">
        <v>110</v>
      </c>
      <c r="F266" t="s">
        <v>1286</v>
      </c>
      <c r="G266" s="77">
        <v>252274.74</v>
      </c>
      <c r="H266" s="77">
        <v>1.798000000000002</v>
      </c>
      <c r="I266" s="77">
        <v>18.295098354961699</v>
      </c>
      <c r="J266" s="78">
        <v>-1.9800000000000002E-2</v>
      </c>
      <c r="K266" s="78">
        <v>0</v>
      </c>
    </row>
    <row r="267" spans="2:11">
      <c r="B267" t="s">
        <v>1669</v>
      </c>
      <c r="C267" t="s">
        <v>1670</v>
      </c>
      <c r="D267" t="s">
        <v>123</v>
      </c>
      <c r="E267" t="s">
        <v>110</v>
      </c>
      <c r="F267" t="s">
        <v>1286</v>
      </c>
      <c r="G267" s="77">
        <v>311391.12</v>
      </c>
      <c r="H267" s="77">
        <v>-9.0899999999999842E-2</v>
      </c>
      <c r="I267" s="77">
        <v>-1.1416721335578699</v>
      </c>
      <c r="J267" s="78">
        <v>1.1999999999999999E-3</v>
      </c>
      <c r="K267" s="78">
        <v>0</v>
      </c>
    </row>
    <row r="268" spans="2:11">
      <c r="B268" t="s">
        <v>1671</v>
      </c>
      <c r="C268" t="s">
        <v>1672</v>
      </c>
      <c r="D268" t="s">
        <v>123</v>
      </c>
      <c r="E268" t="s">
        <v>110</v>
      </c>
      <c r="F268" t="s">
        <v>247</v>
      </c>
      <c r="G268" s="77">
        <v>133453.34</v>
      </c>
      <c r="H268" s="77">
        <v>0.82130000000000036</v>
      </c>
      <c r="I268" s="77">
        <v>4.4208172718794296</v>
      </c>
      <c r="J268" s="78">
        <v>-4.7999999999999996E-3</v>
      </c>
      <c r="K268" s="78">
        <v>0</v>
      </c>
    </row>
    <row r="269" spans="2:11">
      <c r="B269" t="s">
        <v>1671</v>
      </c>
      <c r="C269" t="s">
        <v>1673</v>
      </c>
      <c r="D269" t="s">
        <v>123</v>
      </c>
      <c r="E269" t="s">
        <v>110</v>
      </c>
      <c r="F269" t="s">
        <v>247</v>
      </c>
      <c r="G269" s="77">
        <v>336366.32</v>
      </c>
      <c r="H269" s="77">
        <v>0.82129999999999681</v>
      </c>
      <c r="I269" s="77">
        <v>11.142576402617699</v>
      </c>
      <c r="J269" s="78">
        <v>-1.21E-2</v>
      </c>
      <c r="K269" s="78">
        <v>0</v>
      </c>
    </row>
    <row r="270" spans="2:11">
      <c r="B270" t="s">
        <v>1674</v>
      </c>
      <c r="C270" t="s">
        <v>1675</v>
      </c>
      <c r="D270" t="s">
        <v>123</v>
      </c>
      <c r="E270" t="s">
        <v>113</v>
      </c>
      <c r="F270" t="s">
        <v>1286</v>
      </c>
      <c r="G270" s="77">
        <v>210228.95</v>
      </c>
      <c r="H270" s="77">
        <v>1.4099000000000015</v>
      </c>
      <c r="I270" s="77">
        <v>13.847002731995801</v>
      </c>
      <c r="J270" s="78">
        <v>-1.4999999999999999E-2</v>
      </c>
      <c r="K270" s="78">
        <v>0</v>
      </c>
    </row>
    <row r="271" spans="2:11">
      <c r="B271" t="s">
        <v>1676</v>
      </c>
      <c r="C271" t="s">
        <v>1677</v>
      </c>
      <c r="D271" t="s">
        <v>123</v>
      </c>
      <c r="E271" t="s">
        <v>200</v>
      </c>
      <c r="F271" t="s">
        <v>238</v>
      </c>
      <c r="G271" s="77">
        <v>1303419.49</v>
      </c>
      <c r="H271" s="77">
        <v>-1093.4399999999998</v>
      </c>
      <c r="I271" s="77">
        <v>-364.868269939345</v>
      </c>
      <c r="J271" s="78">
        <v>0.39579999999999999</v>
      </c>
      <c r="K271" s="78">
        <v>-4.0000000000000002E-4</v>
      </c>
    </row>
    <row r="272" spans="2:11">
      <c r="B272" t="s">
        <v>1676</v>
      </c>
      <c r="C272" t="s">
        <v>1678</v>
      </c>
      <c r="D272" t="s">
        <v>123</v>
      </c>
      <c r="E272" t="s">
        <v>200</v>
      </c>
      <c r="F272" t="s">
        <v>238</v>
      </c>
      <c r="G272" s="77">
        <v>588632.65</v>
      </c>
      <c r="H272" s="77">
        <v>-1110.3099999999986</v>
      </c>
      <c r="I272" s="77">
        <v>-167.31910335827999</v>
      </c>
      <c r="J272" s="78">
        <v>0.18149999999999999</v>
      </c>
      <c r="K272" s="78">
        <v>-2.0000000000000001E-4</v>
      </c>
    </row>
    <row r="273" spans="2:11">
      <c r="B273" t="s">
        <v>1676</v>
      </c>
      <c r="C273" t="s">
        <v>1679</v>
      </c>
      <c r="D273" t="s">
        <v>123</v>
      </c>
      <c r="E273" t="s">
        <v>200</v>
      </c>
      <c r="F273" t="s">
        <v>238</v>
      </c>
      <c r="G273" s="77">
        <v>756824.22</v>
      </c>
      <c r="H273" s="77">
        <v>-1088.1899999999978</v>
      </c>
      <c r="I273" s="77">
        <v>-210.84178396370001</v>
      </c>
      <c r="J273" s="78">
        <v>0.22869999999999999</v>
      </c>
      <c r="K273" s="78">
        <v>-2.0000000000000001E-4</v>
      </c>
    </row>
    <row r="274" spans="2:11">
      <c r="B274" t="s">
        <v>1676</v>
      </c>
      <c r="C274" t="s">
        <v>1680</v>
      </c>
      <c r="D274" t="s">
        <v>123</v>
      </c>
      <c r="E274" t="s">
        <v>200</v>
      </c>
      <c r="F274" t="s">
        <v>238</v>
      </c>
      <c r="G274" s="77">
        <v>1494896.02</v>
      </c>
      <c r="H274" s="77">
        <v>-1076.0499999999995</v>
      </c>
      <c r="I274" s="77">
        <v>-411.81329858279901</v>
      </c>
      <c r="J274" s="78">
        <v>0.44669999999999999</v>
      </c>
      <c r="K274" s="78">
        <v>-5.0000000000000001E-4</v>
      </c>
    </row>
    <row r="275" spans="2:11">
      <c r="B275" t="s">
        <v>1676</v>
      </c>
      <c r="C275" t="s">
        <v>1681</v>
      </c>
      <c r="D275" t="s">
        <v>123</v>
      </c>
      <c r="E275" t="s">
        <v>200</v>
      </c>
      <c r="F275" t="s">
        <v>241</v>
      </c>
      <c r="G275" s="77">
        <v>131182.85999999999</v>
      </c>
      <c r="H275" s="77">
        <v>-742.67999999999859</v>
      </c>
      <c r="I275" s="77">
        <v>-24.942257203853401</v>
      </c>
      <c r="J275" s="78">
        <v>2.7099999999999999E-2</v>
      </c>
      <c r="K275" s="78">
        <v>0</v>
      </c>
    </row>
    <row r="276" spans="2:11">
      <c r="B276" t="s">
        <v>1676</v>
      </c>
      <c r="C276" t="s">
        <v>1682</v>
      </c>
      <c r="D276" t="s">
        <v>123</v>
      </c>
      <c r="E276" t="s">
        <v>200</v>
      </c>
      <c r="F276" t="s">
        <v>241</v>
      </c>
      <c r="G276" s="77">
        <v>587800.14</v>
      </c>
      <c r="H276" s="77">
        <v>-741.08000000000186</v>
      </c>
      <c r="I276" s="77">
        <v>-111.519729573585</v>
      </c>
      <c r="J276" s="78">
        <v>0.121</v>
      </c>
      <c r="K276" s="78">
        <v>-1E-4</v>
      </c>
    </row>
    <row r="277" spans="2:11">
      <c r="B277" t="s">
        <v>1676</v>
      </c>
      <c r="C277" t="s">
        <v>1683</v>
      </c>
      <c r="D277" t="s">
        <v>123</v>
      </c>
      <c r="E277" t="s">
        <v>200</v>
      </c>
      <c r="F277" t="s">
        <v>241</v>
      </c>
      <c r="G277" s="77">
        <v>183319.64</v>
      </c>
      <c r="H277" s="77">
        <v>-741.0799999999997</v>
      </c>
      <c r="I277" s="77">
        <v>-34.780115360855298</v>
      </c>
      <c r="J277" s="78">
        <v>3.7699999999999997E-2</v>
      </c>
      <c r="K277" s="78">
        <v>0</v>
      </c>
    </row>
    <row r="278" spans="2:11">
      <c r="B278" t="s">
        <v>1684</v>
      </c>
      <c r="C278" t="s">
        <v>1685</v>
      </c>
      <c r="D278" t="s">
        <v>123</v>
      </c>
      <c r="E278" t="s">
        <v>113</v>
      </c>
      <c r="F278" t="s">
        <v>1686</v>
      </c>
      <c r="G278" s="77">
        <v>-300000</v>
      </c>
      <c r="H278" s="77">
        <v>6.582100886162233</v>
      </c>
      <c r="I278" s="77">
        <v>-19.746302658486702</v>
      </c>
      <c r="J278" s="78">
        <v>2.1399999999999999E-2</v>
      </c>
      <c r="K278" s="78">
        <v>0</v>
      </c>
    </row>
    <row r="279" spans="2:11">
      <c r="B279" t="s">
        <v>1687</v>
      </c>
      <c r="C279" t="s">
        <v>1688</v>
      </c>
      <c r="D279" t="s">
        <v>123</v>
      </c>
      <c r="E279" t="s">
        <v>106</v>
      </c>
      <c r="F279" t="s">
        <v>1689</v>
      </c>
      <c r="G279" s="77">
        <v>53580.82</v>
      </c>
      <c r="H279" s="77">
        <v>-1.4066828025612599</v>
      </c>
      <c r="I279" s="77">
        <v>-0.75371218041130394</v>
      </c>
      <c r="J279" s="78">
        <v>8.0000000000000004E-4</v>
      </c>
      <c r="K279" s="78">
        <v>0</v>
      </c>
    </row>
    <row r="280" spans="2:11">
      <c r="B280" t="s">
        <v>1690</v>
      </c>
      <c r="C280" t="s">
        <v>1691</v>
      </c>
      <c r="D280" t="s">
        <v>123</v>
      </c>
      <c r="E280" t="s">
        <v>120</v>
      </c>
      <c r="F280" t="s">
        <v>1692</v>
      </c>
      <c r="G280" s="77">
        <v>-150000</v>
      </c>
      <c r="H280" s="77">
        <v>-13.5867150063052</v>
      </c>
      <c r="I280" s="77">
        <v>20.380072509457801</v>
      </c>
      <c r="J280" s="78">
        <v>-2.2100000000000002E-2</v>
      </c>
      <c r="K280" s="78">
        <v>0</v>
      </c>
    </row>
    <row r="281" spans="2:11">
      <c r="B281" t="s">
        <v>1693</v>
      </c>
      <c r="C281" t="s">
        <v>1694</v>
      </c>
      <c r="D281" t="s">
        <v>123</v>
      </c>
      <c r="E281" t="s">
        <v>106</v>
      </c>
      <c r="F281" t="s">
        <v>1692</v>
      </c>
      <c r="G281" s="77">
        <v>1100371.9099999999</v>
      </c>
      <c r="H281" s="77">
        <v>36.448054344826559</v>
      </c>
      <c r="I281" s="77">
        <v>401.06415175200601</v>
      </c>
      <c r="J281" s="78">
        <v>-0.43509999999999999</v>
      </c>
      <c r="K281" s="78">
        <v>5.0000000000000001E-4</v>
      </c>
    </row>
    <row r="282" spans="2:11">
      <c r="B282" t="s">
        <v>1695</v>
      </c>
      <c r="C282" t="s">
        <v>1696</v>
      </c>
      <c r="D282" t="s">
        <v>123</v>
      </c>
      <c r="E282" t="s">
        <v>110</v>
      </c>
      <c r="F282" t="s">
        <v>1697</v>
      </c>
      <c r="G282" s="77">
        <v>2700000</v>
      </c>
      <c r="H282" s="77">
        <v>8.1792096296296304</v>
      </c>
      <c r="I282" s="77">
        <v>220.83866</v>
      </c>
      <c r="J282" s="78">
        <v>-0.23960000000000001</v>
      </c>
      <c r="K282" s="78">
        <v>2.0000000000000001E-4</v>
      </c>
    </row>
    <row r="283" spans="2:11">
      <c r="B283" t="s">
        <v>1698</v>
      </c>
      <c r="C283" t="s">
        <v>1699</v>
      </c>
      <c r="D283" t="s">
        <v>123</v>
      </c>
      <c r="E283" t="s">
        <v>110</v>
      </c>
      <c r="F283" t="s">
        <v>1700</v>
      </c>
      <c r="G283" s="77">
        <v>240000</v>
      </c>
      <c r="H283" s="77">
        <v>10.828129166666708</v>
      </c>
      <c r="I283" s="77">
        <v>25.9875100000001</v>
      </c>
      <c r="J283" s="78">
        <v>-2.8199999999999999E-2</v>
      </c>
      <c r="K283" s="78">
        <v>0</v>
      </c>
    </row>
    <row r="284" spans="2:11">
      <c r="B284" t="s">
        <v>1701</v>
      </c>
      <c r="C284" t="s">
        <v>1702</v>
      </c>
      <c r="D284" t="s">
        <v>123</v>
      </c>
      <c r="E284" t="s">
        <v>110</v>
      </c>
      <c r="F284" t="s">
        <v>1703</v>
      </c>
      <c r="G284" s="77">
        <v>180000</v>
      </c>
      <c r="H284" s="77">
        <v>1.1411666666666722</v>
      </c>
      <c r="I284" s="77">
        <v>2.0541000000000098</v>
      </c>
      <c r="J284" s="78">
        <v>-2.2000000000000001E-3</v>
      </c>
      <c r="K284" s="78">
        <v>0</v>
      </c>
    </row>
    <row r="285" spans="2:11">
      <c r="B285" t="s">
        <v>1704</v>
      </c>
      <c r="C285" t="s">
        <v>1705</v>
      </c>
      <c r="D285" t="s">
        <v>123</v>
      </c>
      <c r="E285" t="s">
        <v>120</v>
      </c>
      <c r="F285" t="s">
        <v>1706</v>
      </c>
      <c r="G285" s="77">
        <v>150000</v>
      </c>
      <c r="H285" s="77">
        <v>-2.1006</v>
      </c>
      <c r="I285" s="77">
        <v>-3.1509</v>
      </c>
      <c r="J285" s="78">
        <v>3.3999999999999998E-3</v>
      </c>
      <c r="K285" s="78">
        <v>0</v>
      </c>
    </row>
    <row r="286" spans="2:11">
      <c r="B286" t="s">
        <v>1707</v>
      </c>
      <c r="C286" t="s">
        <v>1708</v>
      </c>
      <c r="D286" t="s">
        <v>123</v>
      </c>
      <c r="E286" t="s">
        <v>106</v>
      </c>
      <c r="F286" t="s">
        <v>1706</v>
      </c>
      <c r="G286" s="77">
        <v>320971.28999999998</v>
      </c>
      <c r="H286" s="77">
        <v>1.0930109573872011</v>
      </c>
      <c r="I286" s="77">
        <v>3.5082513697670499</v>
      </c>
      <c r="J286" s="78">
        <v>-3.8E-3</v>
      </c>
      <c r="K286" s="78">
        <v>0</v>
      </c>
    </row>
    <row r="287" spans="2:11">
      <c r="B287" s="79" t="s">
        <v>1201</v>
      </c>
      <c r="C287" s="16"/>
      <c r="D287" s="16"/>
      <c r="G287" s="81">
        <v>0</v>
      </c>
      <c r="I287" s="81">
        <v>0</v>
      </c>
      <c r="J287" s="80">
        <v>0</v>
      </c>
      <c r="K287" s="80">
        <v>0</v>
      </c>
    </row>
    <row r="288" spans="2:11">
      <c r="B288" t="s">
        <v>210</v>
      </c>
      <c r="C288" t="s">
        <v>210</v>
      </c>
      <c r="D288" t="s">
        <v>210</v>
      </c>
      <c r="E288" t="s">
        <v>210</v>
      </c>
      <c r="G288" s="77">
        <v>0</v>
      </c>
      <c r="H288" s="77">
        <v>0</v>
      </c>
      <c r="I288" s="77">
        <v>0</v>
      </c>
      <c r="J288" s="78">
        <v>0</v>
      </c>
      <c r="K288" s="78">
        <v>0</v>
      </c>
    </row>
    <row r="289" spans="2:11">
      <c r="B289" s="79" t="s">
        <v>263</v>
      </c>
      <c r="C289" s="16"/>
      <c r="D289" s="16"/>
      <c r="G289" s="81">
        <v>0</v>
      </c>
      <c r="I289" s="81">
        <v>0</v>
      </c>
      <c r="J289" s="80">
        <v>0</v>
      </c>
      <c r="K289" s="80">
        <v>0</v>
      </c>
    </row>
    <row r="290" spans="2:11">
      <c r="B290" t="s">
        <v>210</v>
      </c>
      <c r="C290" t="s">
        <v>210</v>
      </c>
      <c r="D290" t="s">
        <v>210</v>
      </c>
      <c r="E290" t="s">
        <v>210</v>
      </c>
      <c r="G290" s="77">
        <v>0</v>
      </c>
      <c r="H290" s="77">
        <v>0</v>
      </c>
      <c r="I290" s="77">
        <v>0</v>
      </c>
      <c r="J290" s="78">
        <v>0</v>
      </c>
      <c r="K290" s="78">
        <v>0</v>
      </c>
    </row>
    <row r="291" spans="2:11">
      <c r="B291" s="79" t="s">
        <v>222</v>
      </c>
      <c r="C291" s="16"/>
      <c r="D291" s="16"/>
      <c r="G291" s="81">
        <v>20442629.870000001</v>
      </c>
      <c r="I291" s="81">
        <v>4564.893225416994</v>
      </c>
      <c r="J291" s="80">
        <v>-4.9522000000000004</v>
      </c>
      <c r="K291" s="80">
        <v>5.1000000000000004E-3</v>
      </c>
    </row>
    <row r="292" spans="2:11">
      <c r="B292" s="79" t="s">
        <v>1191</v>
      </c>
      <c r="C292" s="16"/>
      <c r="D292" s="16"/>
      <c r="G292" s="81">
        <v>20442629.870000001</v>
      </c>
      <c r="I292" s="81">
        <v>4564.893225416994</v>
      </c>
      <c r="J292" s="80">
        <v>-4.9522000000000004</v>
      </c>
      <c r="K292" s="80">
        <v>5.1000000000000004E-3</v>
      </c>
    </row>
    <row r="293" spans="2:11">
      <c r="B293" t="s">
        <v>1709</v>
      </c>
      <c r="C293" t="s">
        <v>1710</v>
      </c>
      <c r="D293" t="s">
        <v>123</v>
      </c>
      <c r="E293" t="s">
        <v>200</v>
      </c>
      <c r="F293" t="s">
        <v>1286</v>
      </c>
      <c r="G293" s="77">
        <v>1541270.86</v>
      </c>
      <c r="H293" s="77">
        <v>357.62999999999892</v>
      </c>
      <c r="I293" s="77">
        <v>141.11391464839701</v>
      </c>
      <c r="J293" s="78">
        <v>-0.15310000000000001</v>
      </c>
      <c r="K293" s="78">
        <v>2.0000000000000001E-4</v>
      </c>
    </row>
    <row r="294" spans="2:11">
      <c r="B294" t="s">
        <v>1711</v>
      </c>
      <c r="C294" t="s">
        <v>1712</v>
      </c>
      <c r="D294" t="s">
        <v>123</v>
      </c>
      <c r="E294" t="s">
        <v>200</v>
      </c>
      <c r="F294" t="s">
        <v>238</v>
      </c>
      <c r="G294" s="77">
        <v>2953469.12</v>
      </c>
      <c r="H294" s="77">
        <v>1630.4599999999932</v>
      </c>
      <c r="I294" s="77">
        <v>1232.81955004978</v>
      </c>
      <c r="J294" s="78">
        <v>-1.3373999999999999</v>
      </c>
      <c r="K294" s="78">
        <v>1.4E-3</v>
      </c>
    </row>
    <row r="295" spans="2:11">
      <c r="B295" t="s">
        <v>1713</v>
      </c>
      <c r="C295" t="s">
        <v>1714</v>
      </c>
      <c r="D295" t="s">
        <v>123</v>
      </c>
      <c r="E295" t="s">
        <v>200</v>
      </c>
      <c r="F295" t="s">
        <v>244</v>
      </c>
      <c r="G295" s="77">
        <v>2183030.9900000002</v>
      </c>
      <c r="H295" s="77">
        <v>2002.5099999999959</v>
      </c>
      <c r="I295" s="77">
        <v>1119.15831068681</v>
      </c>
      <c r="J295" s="78">
        <v>-1.2141</v>
      </c>
      <c r="K295" s="78">
        <v>1.2999999999999999E-3</v>
      </c>
    </row>
    <row r="296" spans="2:11">
      <c r="B296" t="s">
        <v>1715</v>
      </c>
      <c r="C296" t="s">
        <v>1716</v>
      </c>
      <c r="D296" t="s">
        <v>123</v>
      </c>
      <c r="E296" t="s">
        <v>106</v>
      </c>
      <c r="F296" t="s">
        <v>1309</v>
      </c>
      <c r="G296" s="77">
        <v>946626.61</v>
      </c>
      <c r="H296" s="77">
        <v>21.00800000000001</v>
      </c>
      <c r="I296" s="77">
        <v>734.21813890072997</v>
      </c>
      <c r="J296" s="78">
        <v>-0.79649999999999999</v>
      </c>
      <c r="K296" s="78">
        <v>8.0000000000000004E-4</v>
      </c>
    </row>
    <row r="297" spans="2:11">
      <c r="B297" t="s">
        <v>1717</v>
      </c>
      <c r="C297" t="s">
        <v>1718</v>
      </c>
      <c r="D297" t="s">
        <v>123</v>
      </c>
      <c r="E297" t="s">
        <v>106</v>
      </c>
      <c r="F297" t="s">
        <v>1719</v>
      </c>
      <c r="G297" s="77">
        <v>4246751.91</v>
      </c>
      <c r="H297" s="77">
        <v>0.29790000000000011</v>
      </c>
      <c r="I297" s="77">
        <v>46.707764986073897</v>
      </c>
      <c r="J297" s="78">
        <v>-5.0700000000000002E-2</v>
      </c>
      <c r="K297" s="78">
        <v>1E-4</v>
      </c>
    </row>
    <row r="298" spans="2:11">
      <c r="B298" t="s">
        <v>1720</v>
      </c>
      <c r="C298" t="s">
        <v>1721</v>
      </c>
      <c r="D298" t="s">
        <v>123</v>
      </c>
      <c r="E298" t="s">
        <v>106</v>
      </c>
      <c r="F298" t="s">
        <v>238</v>
      </c>
      <c r="G298" s="77">
        <v>4191335.27</v>
      </c>
      <c r="H298" s="77">
        <v>4.8663000000000007</v>
      </c>
      <c r="I298" s="77">
        <v>753.03120491688503</v>
      </c>
      <c r="J298" s="78">
        <v>-0.81689999999999996</v>
      </c>
      <c r="K298" s="78">
        <v>8.0000000000000004E-4</v>
      </c>
    </row>
    <row r="299" spans="2:11">
      <c r="B299" t="s">
        <v>1722</v>
      </c>
      <c r="C299" t="s">
        <v>1723</v>
      </c>
      <c r="D299" t="s">
        <v>123</v>
      </c>
      <c r="E299" t="s">
        <v>106</v>
      </c>
      <c r="F299" t="s">
        <v>247</v>
      </c>
      <c r="G299" s="77">
        <v>421833.49</v>
      </c>
      <c r="H299" s="77">
        <v>4.1738999999999988</v>
      </c>
      <c r="I299" s="77">
        <v>65.004704480394096</v>
      </c>
      <c r="J299" s="78">
        <v>-7.0499999999999993E-2</v>
      </c>
      <c r="K299" s="78">
        <v>1E-4</v>
      </c>
    </row>
    <row r="300" spans="2:11">
      <c r="B300" t="s">
        <v>1724</v>
      </c>
      <c r="C300" t="s">
        <v>1725</v>
      </c>
      <c r="D300" t="s">
        <v>123</v>
      </c>
      <c r="E300" t="s">
        <v>106</v>
      </c>
      <c r="F300" t="s">
        <v>247</v>
      </c>
      <c r="G300" s="77">
        <v>3326764.82</v>
      </c>
      <c r="H300" s="77">
        <v>5.8133000000000035</v>
      </c>
      <c r="I300" s="77">
        <v>714.01367278567398</v>
      </c>
      <c r="J300" s="78">
        <v>-0.77459999999999996</v>
      </c>
      <c r="K300" s="78">
        <v>8.0000000000000004E-4</v>
      </c>
    </row>
    <row r="301" spans="2:11">
      <c r="B301" t="s">
        <v>1726</v>
      </c>
      <c r="C301" t="s">
        <v>1727</v>
      </c>
      <c r="D301" t="s">
        <v>123</v>
      </c>
      <c r="E301" t="s">
        <v>106</v>
      </c>
      <c r="F301" t="s">
        <v>235</v>
      </c>
      <c r="G301" s="77">
        <v>631546.80000000005</v>
      </c>
      <c r="H301" s="77">
        <v>-10.343399999999983</v>
      </c>
      <c r="I301" s="77">
        <v>-241.17403603775</v>
      </c>
      <c r="J301" s="78">
        <v>0.2616</v>
      </c>
      <c r="K301" s="78">
        <v>-2.9999999999999997E-4</v>
      </c>
    </row>
    <row r="302" spans="2:11">
      <c r="B302" s="79" t="s">
        <v>1206</v>
      </c>
      <c r="C302" s="16"/>
      <c r="D302" s="16"/>
      <c r="G302" s="81">
        <v>0</v>
      </c>
      <c r="I302" s="81">
        <v>0</v>
      </c>
      <c r="J302" s="80">
        <v>0</v>
      </c>
      <c r="K302" s="80">
        <v>0</v>
      </c>
    </row>
    <row r="303" spans="2:11">
      <c r="B303" t="s">
        <v>210</v>
      </c>
      <c r="C303" t="s">
        <v>210</v>
      </c>
      <c r="D303" t="s">
        <v>210</v>
      </c>
      <c r="E303" t="s">
        <v>210</v>
      </c>
      <c r="G303" s="77">
        <v>0</v>
      </c>
      <c r="H303" s="77">
        <v>0</v>
      </c>
      <c r="I303" s="77">
        <v>0</v>
      </c>
      <c r="J303" s="78">
        <v>0</v>
      </c>
      <c r="K303" s="78">
        <v>0</v>
      </c>
    </row>
    <row r="304" spans="2:11">
      <c r="B304" s="79" t="s">
        <v>1201</v>
      </c>
      <c r="C304" s="16"/>
      <c r="D304" s="16"/>
      <c r="G304" s="81">
        <v>0</v>
      </c>
      <c r="I304" s="81">
        <v>0</v>
      </c>
      <c r="J304" s="80">
        <v>0</v>
      </c>
      <c r="K304" s="80">
        <v>0</v>
      </c>
    </row>
    <row r="305" spans="2:11">
      <c r="B305" t="s">
        <v>210</v>
      </c>
      <c r="C305" t="s">
        <v>210</v>
      </c>
      <c r="D305" t="s">
        <v>210</v>
      </c>
      <c r="E305" t="s">
        <v>210</v>
      </c>
      <c r="G305" s="77">
        <v>0</v>
      </c>
      <c r="H305" s="77">
        <v>0</v>
      </c>
      <c r="I305" s="77">
        <v>0</v>
      </c>
      <c r="J305" s="78">
        <v>0</v>
      </c>
      <c r="K305" s="78">
        <v>0</v>
      </c>
    </row>
    <row r="306" spans="2:11">
      <c r="B306" s="79" t="s">
        <v>263</v>
      </c>
      <c r="C306" s="16"/>
      <c r="D306" s="16"/>
      <c r="G306" s="81">
        <v>0</v>
      </c>
      <c r="I306" s="81">
        <v>0</v>
      </c>
      <c r="J306" s="80">
        <v>0</v>
      </c>
      <c r="K306" s="80">
        <v>0</v>
      </c>
    </row>
    <row r="307" spans="2:11">
      <c r="B307" t="s">
        <v>210</v>
      </c>
      <c r="C307" t="s">
        <v>210</v>
      </c>
      <c r="D307" t="s">
        <v>210</v>
      </c>
      <c r="E307" t="s">
        <v>210</v>
      </c>
      <c r="G307" s="77">
        <v>0</v>
      </c>
      <c r="H307" s="77">
        <v>0</v>
      </c>
      <c r="I307" s="77">
        <v>0</v>
      </c>
      <c r="J307" s="78">
        <v>0</v>
      </c>
      <c r="K307" s="78">
        <v>0</v>
      </c>
    </row>
    <row r="308" spans="2:11">
      <c r="B308" t="s">
        <v>224</v>
      </c>
      <c r="C308" s="16"/>
      <c r="D308" s="16"/>
    </row>
    <row r="309" spans="2:11">
      <c r="B309" t="s">
        <v>255</v>
      </c>
      <c r="C309" s="16"/>
      <c r="D309" s="16"/>
    </row>
    <row r="310" spans="2:11">
      <c r="B310" t="s">
        <v>256</v>
      </c>
      <c r="C310" s="16"/>
      <c r="D310" s="16"/>
    </row>
    <row r="311" spans="2:11">
      <c r="B311" t="s">
        <v>257</v>
      </c>
      <c r="C311" s="16"/>
      <c r="D311" s="16"/>
    </row>
    <row r="312" spans="2:11">
      <c r="C312" s="16"/>
      <c r="D312" s="16"/>
    </row>
    <row r="313" spans="2:11">
      <c r="C313" s="16"/>
      <c r="D313" s="16"/>
    </row>
    <row r="314" spans="2:11">
      <c r="C314" s="16"/>
      <c r="D314" s="16"/>
    </row>
    <row r="315" spans="2:11">
      <c r="C315" s="16"/>
      <c r="D315" s="16"/>
    </row>
    <row r="316" spans="2:11">
      <c r="C316" s="16"/>
      <c r="D316" s="16"/>
    </row>
    <row r="317" spans="2:11">
      <c r="C317" s="16"/>
      <c r="D317" s="16"/>
    </row>
    <row r="318" spans="2:11">
      <c r="C318" s="16"/>
      <c r="D318" s="16"/>
    </row>
    <row r="319" spans="2:11">
      <c r="C319" s="16"/>
      <c r="D319" s="16"/>
    </row>
    <row r="320" spans="2:11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6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7">
        <v>45106</v>
      </c>
    </row>
    <row r="2" spans="2:78" s="1" customFormat="1">
      <c r="B2" s="2" t="s">
        <v>1</v>
      </c>
      <c r="C2" s="12" t="s">
        <v>1761</v>
      </c>
    </row>
    <row r="3" spans="2:78" s="1" customFormat="1">
      <c r="B3" s="2" t="s">
        <v>2</v>
      </c>
      <c r="C3" s="88" t="s">
        <v>1762</v>
      </c>
    </row>
    <row r="4" spans="2:78" s="1" customFormat="1">
      <c r="B4" s="2" t="s">
        <v>3</v>
      </c>
      <c r="C4" s="89" t="s">
        <v>197</v>
      </c>
    </row>
    <row r="6" spans="2:78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</row>
    <row r="7" spans="2:78" ht="26.25" customHeight="1">
      <c r="B7" s="113" t="s">
        <v>145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1220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1221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1222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1223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1224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1225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1226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1220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1221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1222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1223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1224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1225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1226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224</v>
      </c>
      <c r="D40" s="16"/>
    </row>
    <row r="41" spans="2:17">
      <c r="B41" t="s">
        <v>255</v>
      </c>
      <c r="D41" s="16"/>
    </row>
    <row r="42" spans="2:17">
      <c r="B42" t="s">
        <v>256</v>
      </c>
      <c r="D42" s="16"/>
    </row>
    <row r="43" spans="2:17">
      <c r="B43" t="s">
        <v>257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7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1761</v>
      </c>
    </row>
    <row r="3" spans="2:60" s="1" customFormat="1">
      <c r="B3" s="2" t="s">
        <v>2</v>
      </c>
      <c r="C3" s="88" t="s">
        <v>1762</v>
      </c>
    </row>
    <row r="4" spans="2:60" s="1" customFormat="1">
      <c r="B4" s="2" t="s">
        <v>3</v>
      </c>
      <c r="C4" s="89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13" t="s">
        <v>146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5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1728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210</v>
      </c>
      <c r="D14" t="s">
        <v>210</v>
      </c>
      <c r="F14" t="s">
        <v>210</v>
      </c>
      <c r="I14" s="77">
        <v>0</v>
      </c>
      <c r="J14" t="s">
        <v>210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1729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210</v>
      </c>
      <c r="D16" t="s">
        <v>210</v>
      </c>
      <c r="F16" t="s">
        <v>210</v>
      </c>
      <c r="I16" s="77">
        <v>0</v>
      </c>
      <c r="J16" t="s">
        <v>210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1730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1731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210</v>
      </c>
      <c r="D20" t="s">
        <v>210</v>
      </c>
      <c r="F20" t="s">
        <v>210</v>
      </c>
      <c r="I20" s="77">
        <v>0</v>
      </c>
      <c r="J20" t="s">
        <v>210</v>
      </c>
      <c r="K20" t="s">
        <v>210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1732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210</v>
      </c>
      <c r="D22" t="s">
        <v>210</v>
      </c>
      <c r="F22" t="s">
        <v>210</v>
      </c>
      <c r="I22" s="77">
        <v>0</v>
      </c>
      <c r="J22" t="s">
        <v>210</v>
      </c>
      <c r="K22" t="s">
        <v>210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1733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1734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210</v>
      </c>
      <c r="D25" t="s">
        <v>210</v>
      </c>
      <c r="F25" t="s">
        <v>210</v>
      </c>
      <c r="I25" s="77">
        <v>0</v>
      </c>
      <c r="J25" t="s">
        <v>210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1735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210</v>
      </c>
      <c r="D27" t="s">
        <v>210</v>
      </c>
      <c r="F27" t="s">
        <v>210</v>
      </c>
      <c r="I27" s="77">
        <v>0</v>
      </c>
      <c r="J27" t="s">
        <v>210</v>
      </c>
      <c r="K27" t="s">
        <v>210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1736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210</v>
      </c>
      <c r="D29" t="s">
        <v>210</v>
      </c>
      <c r="F29" t="s">
        <v>210</v>
      </c>
      <c r="I29" s="77">
        <v>0</v>
      </c>
      <c r="J29" t="s">
        <v>210</v>
      </c>
      <c r="K29" t="s">
        <v>210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1737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210</v>
      </c>
      <c r="D31" t="s">
        <v>210</v>
      </c>
      <c r="F31" t="s">
        <v>210</v>
      </c>
      <c r="I31" s="77">
        <v>0</v>
      </c>
      <c r="J31" t="s">
        <v>210</v>
      </c>
      <c r="K31" t="s">
        <v>210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222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1738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210</v>
      </c>
      <c r="D34" t="s">
        <v>210</v>
      </c>
      <c r="F34" t="s">
        <v>210</v>
      </c>
      <c r="I34" s="77">
        <v>0</v>
      </c>
      <c r="J34" t="s">
        <v>210</v>
      </c>
      <c r="K34" t="s">
        <v>210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1730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210</v>
      </c>
      <c r="D36" t="s">
        <v>210</v>
      </c>
      <c r="F36" t="s">
        <v>210</v>
      </c>
      <c r="I36" s="77">
        <v>0</v>
      </c>
      <c r="J36" t="s">
        <v>210</v>
      </c>
      <c r="K36" t="s">
        <v>210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1731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210</v>
      </c>
      <c r="D38" t="s">
        <v>210</v>
      </c>
      <c r="F38" t="s">
        <v>210</v>
      </c>
      <c r="I38" s="77">
        <v>0</v>
      </c>
      <c r="J38" t="s">
        <v>210</v>
      </c>
      <c r="K38" t="s">
        <v>210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1737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210</v>
      </c>
      <c r="D40" t="s">
        <v>210</v>
      </c>
      <c r="F40" t="s">
        <v>210</v>
      </c>
      <c r="I40" s="77">
        <v>0</v>
      </c>
      <c r="J40" t="s">
        <v>210</v>
      </c>
      <c r="K40" t="s">
        <v>210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224</v>
      </c>
    </row>
    <row r="42" spans="2:18">
      <c r="B42" t="s">
        <v>255</v>
      </c>
    </row>
    <row r="43" spans="2:18">
      <c r="B43" t="s">
        <v>256</v>
      </c>
    </row>
    <row r="44" spans="2:18">
      <c r="B44" t="s">
        <v>257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7">
        <v>45106</v>
      </c>
    </row>
    <row r="2" spans="2:64" s="1" customFormat="1">
      <c r="B2" s="2" t="s">
        <v>1</v>
      </c>
      <c r="C2" s="12" t="s">
        <v>1761</v>
      </c>
    </row>
    <row r="3" spans="2:64" s="1" customFormat="1">
      <c r="B3" s="2" t="s">
        <v>2</v>
      </c>
      <c r="C3" s="88" t="s">
        <v>1762</v>
      </c>
    </row>
    <row r="4" spans="2:64" s="1" customFormat="1">
      <c r="B4" s="2" t="s">
        <v>3</v>
      </c>
      <c r="C4" s="89" t="s">
        <v>197</v>
      </c>
    </row>
    <row r="5" spans="2:64">
      <c r="B5" s="2"/>
    </row>
    <row r="7" spans="2:64" ht="26.25" customHeight="1">
      <c r="B7" s="113" t="s">
        <v>153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1232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1233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1739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1740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263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224</v>
      </c>
    </row>
    <row r="26" spans="2:15">
      <c r="B26" t="s">
        <v>255</v>
      </c>
    </row>
    <row r="27" spans="2:15">
      <c r="B27" t="s">
        <v>256</v>
      </c>
    </row>
    <row r="28" spans="2:15">
      <c r="B28" t="s">
        <v>257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7">
        <v>45106</v>
      </c>
    </row>
    <row r="2" spans="2:55" s="1" customFormat="1">
      <c r="B2" s="2" t="s">
        <v>1</v>
      </c>
      <c r="C2" s="12" t="s">
        <v>1761</v>
      </c>
    </row>
    <row r="3" spans="2:55" s="1" customFormat="1">
      <c r="B3" s="2" t="s">
        <v>2</v>
      </c>
      <c r="C3" s="88" t="s">
        <v>1762</v>
      </c>
    </row>
    <row r="4" spans="2:55" s="1" customFormat="1">
      <c r="B4" s="2" t="s">
        <v>3</v>
      </c>
      <c r="C4" s="89" t="s">
        <v>197</v>
      </c>
    </row>
    <row r="5" spans="2:55">
      <c r="B5" s="2"/>
    </row>
    <row r="7" spans="2:55" ht="26.25" customHeight="1">
      <c r="B7" s="113" t="s">
        <v>156</v>
      </c>
      <c r="C7" s="114"/>
      <c r="D7" s="114"/>
      <c r="E7" s="114"/>
      <c r="F7" s="114"/>
      <c r="G7" s="114"/>
      <c r="H7" s="114"/>
      <c r="I7" s="114"/>
      <c r="J7" s="11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1741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210</v>
      </c>
      <c r="E14" s="78">
        <v>0</v>
      </c>
      <c r="F14" t="s">
        <v>210</v>
      </c>
      <c r="G14" s="77">
        <v>0</v>
      </c>
      <c r="H14" s="78">
        <v>0</v>
      </c>
      <c r="I14" s="78">
        <v>0</v>
      </c>
    </row>
    <row r="15" spans="2:55">
      <c r="B15" s="79" t="s">
        <v>1742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210</v>
      </c>
      <c r="E16" s="78">
        <v>0</v>
      </c>
      <c r="F16" t="s">
        <v>210</v>
      </c>
      <c r="G16" s="77">
        <v>0</v>
      </c>
      <c r="H16" s="78">
        <v>0</v>
      </c>
      <c r="I16" s="78">
        <v>0</v>
      </c>
    </row>
    <row r="17" spans="2:9">
      <c r="B17" s="79" t="s">
        <v>222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1741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210</v>
      </c>
      <c r="E19" s="78">
        <v>0</v>
      </c>
      <c r="F19" t="s">
        <v>210</v>
      </c>
      <c r="G19" s="77">
        <v>0</v>
      </c>
      <c r="H19" s="78">
        <v>0</v>
      </c>
      <c r="I19" s="78">
        <v>0</v>
      </c>
    </row>
    <row r="20" spans="2:9">
      <c r="B20" s="79" t="s">
        <v>1742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210</v>
      </c>
      <c r="E21" s="78">
        <v>0</v>
      </c>
      <c r="F21" t="s">
        <v>210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1761</v>
      </c>
    </row>
    <row r="3" spans="2:60" s="1" customFormat="1">
      <c r="B3" s="2" t="s">
        <v>2</v>
      </c>
      <c r="C3" s="88" t="s">
        <v>1762</v>
      </c>
    </row>
    <row r="4" spans="2:60" s="1" customFormat="1">
      <c r="B4" s="2" t="s">
        <v>3</v>
      </c>
      <c r="C4" s="89" t="s">
        <v>197</v>
      </c>
    </row>
    <row r="5" spans="2:60">
      <c r="B5" s="2"/>
      <c r="C5" s="2"/>
    </row>
    <row r="7" spans="2:60" ht="26.25" customHeight="1">
      <c r="B7" s="113" t="s">
        <v>162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1761</v>
      </c>
    </row>
    <row r="3" spans="2:60" s="1" customFormat="1">
      <c r="B3" s="2" t="s">
        <v>2</v>
      </c>
      <c r="C3" s="88" t="s">
        <v>1762</v>
      </c>
    </row>
    <row r="4" spans="2:60" s="1" customFormat="1">
      <c r="B4" s="2" t="s">
        <v>3</v>
      </c>
      <c r="C4" s="89" t="s">
        <v>197</v>
      </c>
    </row>
    <row r="5" spans="2:60">
      <c r="B5" s="2"/>
    </row>
    <row r="7" spans="2:60" ht="26.25" customHeight="1">
      <c r="B7" s="113" t="s">
        <v>167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5977.7353043078201</v>
      </c>
      <c r="J11" s="76">
        <v>1</v>
      </c>
      <c r="K11" s="76">
        <v>6.7000000000000002E-3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1743</v>
      </c>
      <c r="C12" s="15"/>
      <c r="D12" s="15"/>
      <c r="E12" s="15"/>
      <c r="F12" s="15"/>
      <c r="G12" s="15"/>
      <c r="H12" s="80">
        <v>0</v>
      </c>
      <c r="I12" s="81">
        <v>5977.7353043078201</v>
      </c>
      <c r="J12" s="80">
        <v>1</v>
      </c>
      <c r="K12" s="80">
        <v>6.7000000000000002E-3</v>
      </c>
    </row>
    <row r="13" spans="2:60">
      <c r="B13" t="s">
        <v>1744</v>
      </c>
      <c r="C13" t="s">
        <v>210</v>
      </c>
      <c r="D13" t="s">
        <v>210</v>
      </c>
      <c r="E13" t="s">
        <v>211</v>
      </c>
      <c r="F13" s="78">
        <v>0</v>
      </c>
      <c r="G13" t="s">
        <v>210</v>
      </c>
      <c r="H13" s="78">
        <v>0</v>
      </c>
      <c r="I13" s="77">
        <v>-371.65</v>
      </c>
      <c r="J13" s="78">
        <v>-6.2199999999999998E-2</v>
      </c>
      <c r="K13" s="78">
        <v>-4.0000000000000002E-4</v>
      </c>
    </row>
    <row r="14" spans="2:60">
      <c r="B14" t="s">
        <v>1745</v>
      </c>
      <c r="C14" t="s">
        <v>210</v>
      </c>
      <c r="D14" t="s">
        <v>210</v>
      </c>
      <c r="E14" t="s">
        <v>211</v>
      </c>
      <c r="F14" s="78">
        <v>0</v>
      </c>
      <c r="G14" t="s">
        <v>210</v>
      </c>
      <c r="H14" s="78">
        <v>0</v>
      </c>
      <c r="I14" s="77">
        <v>-55.62</v>
      </c>
      <c r="J14" s="78">
        <v>-9.2999999999999992E-3</v>
      </c>
      <c r="K14" s="78">
        <v>-1E-4</v>
      </c>
    </row>
    <row r="15" spans="2:60">
      <c r="B15" t="s">
        <v>1746</v>
      </c>
      <c r="C15" t="s">
        <v>210</v>
      </c>
      <c r="D15" t="s">
        <v>210</v>
      </c>
      <c r="E15" t="s">
        <v>211</v>
      </c>
      <c r="F15" s="78">
        <v>0</v>
      </c>
      <c r="G15" t="s">
        <v>210</v>
      </c>
      <c r="H15" s="78">
        <v>0</v>
      </c>
      <c r="I15" s="77">
        <v>4.1399999999999997</v>
      </c>
      <c r="J15" s="78">
        <v>6.9999999999999999E-4</v>
      </c>
      <c r="K15" s="78">
        <v>0</v>
      </c>
    </row>
    <row r="16" spans="2:60">
      <c r="B16" t="s">
        <v>1747</v>
      </c>
      <c r="C16" t="s">
        <v>1748</v>
      </c>
      <c r="D16" t="s">
        <v>210</v>
      </c>
      <c r="E16" t="s">
        <v>211</v>
      </c>
      <c r="F16" s="78">
        <v>0</v>
      </c>
      <c r="G16" t="s">
        <v>106</v>
      </c>
      <c r="H16" s="78">
        <v>0</v>
      </c>
      <c r="I16" s="77">
        <v>54.319399160000003</v>
      </c>
      <c r="J16" s="78">
        <v>9.1000000000000004E-3</v>
      </c>
      <c r="K16" s="78">
        <v>1E-4</v>
      </c>
    </row>
    <row r="17" spans="2:11">
      <c r="B17" t="s">
        <v>1749</v>
      </c>
      <c r="C17" t="s">
        <v>1750</v>
      </c>
      <c r="D17" t="s">
        <v>210</v>
      </c>
      <c r="E17" t="s">
        <v>211</v>
      </c>
      <c r="F17" s="78">
        <v>0</v>
      </c>
      <c r="G17" t="s">
        <v>102</v>
      </c>
      <c r="H17" s="78">
        <v>0</v>
      </c>
      <c r="I17" s="77">
        <v>10.491250000000001</v>
      </c>
      <c r="J17" s="78">
        <v>1.8E-3</v>
      </c>
      <c r="K17" s="78">
        <v>0</v>
      </c>
    </row>
    <row r="18" spans="2:11">
      <c r="B18" t="s">
        <v>1751</v>
      </c>
      <c r="C18" t="s">
        <v>1752</v>
      </c>
      <c r="D18" t="s">
        <v>210</v>
      </c>
      <c r="E18" t="s">
        <v>211</v>
      </c>
      <c r="F18" s="78">
        <v>0</v>
      </c>
      <c r="G18" t="s">
        <v>102</v>
      </c>
      <c r="H18" s="78">
        <v>0</v>
      </c>
      <c r="I18" s="77">
        <v>-33.697029999999998</v>
      </c>
      <c r="J18" s="78">
        <v>-5.5999999999999999E-3</v>
      </c>
      <c r="K18" s="78">
        <v>0</v>
      </c>
    </row>
    <row r="19" spans="2:11">
      <c r="B19" t="s">
        <v>1753</v>
      </c>
      <c r="C19" t="s">
        <v>1754</v>
      </c>
      <c r="D19" t="s">
        <v>210</v>
      </c>
      <c r="E19" t="s">
        <v>211</v>
      </c>
      <c r="F19" s="78">
        <v>0</v>
      </c>
      <c r="G19" t="s">
        <v>106</v>
      </c>
      <c r="H19" s="78">
        <v>0</v>
      </c>
      <c r="I19" s="77">
        <v>6854.9866850400003</v>
      </c>
      <c r="J19" s="78">
        <v>1.1468</v>
      </c>
      <c r="K19" s="78">
        <v>7.7000000000000002E-3</v>
      </c>
    </row>
    <row r="20" spans="2:11">
      <c r="B20" t="s">
        <v>1755</v>
      </c>
      <c r="C20" t="s">
        <v>1756</v>
      </c>
      <c r="D20" t="s">
        <v>210</v>
      </c>
      <c r="E20" t="s">
        <v>211</v>
      </c>
      <c r="F20" s="78">
        <v>0</v>
      </c>
      <c r="G20" t="s">
        <v>200</v>
      </c>
      <c r="H20" s="78">
        <v>0</v>
      </c>
      <c r="I20" s="77">
        <v>-98.688889892180001</v>
      </c>
      <c r="J20" s="78">
        <v>-1.6500000000000001E-2</v>
      </c>
      <c r="K20" s="78">
        <v>-1E-4</v>
      </c>
    </row>
    <row r="21" spans="2:11">
      <c r="B21" t="s">
        <v>1757</v>
      </c>
      <c r="C21" t="s">
        <v>1758</v>
      </c>
      <c r="D21" t="s">
        <v>206</v>
      </c>
      <c r="E21" t="s">
        <v>207</v>
      </c>
      <c r="F21" s="78">
        <v>0</v>
      </c>
      <c r="G21" t="s">
        <v>106</v>
      </c>
      <c r="H21" s="78">
        <v>0</v>
      </c>
      <c r="I21" s="77">
        <v>-1181.44</v>
      </c>
      <c r="J21" s="78">
        <v>-0.1976</v>
      </c>
      <c r="K21" s="78">
        <v>-1.2999999999999999E-3</v>
      </c>
    </row>
    <row r="22" spans="2:11">
      <c r="B22" t="s">
        <v>1759</v>
      </c>
      <c r="C22" t="s">
        <v>1760</v>
      </c>
      <c r="D22" t="s">
        <v>206</v>
      </c>
      <c r="E22" t="s">
        <v>207</v>
      </c>
      <c r="F22" s="78">
        <v>0</v>
      </c>
      <c r="G22" t="s">
        <v>102</v>
      </c>
      <c r="H22" s="78">
        <v>0</v>
      </c>
      <c r="I22" s="77">
        <v>794.89389000000006</v>
      </c>
      <c r="J22" s="78">
        <v>0.13300000000000001</v>
      </c>
      <c r="K22" s="78">
        <v>8.9999999999999998E-4</v>
      </c>
    </row>
    <row r="23" spans="2:11">
      <c r="B23" s="79" t="s">
        <v>222</v>
      </c>
      <c r="D23" s="19"/>
      <c r="E23" s="19"/>
      <c r="F23" s="19"/>
      <c r="G23" s="19"/>
      <c r="H23" s="80">
        <v>0</v>
      </c>
      <c r="I23" s="81">
        <v>0</v>
      </c>
      <c r="J23" s="80">
        <v>0</v>
      </c>
      <c r="K23" s="80">
        <v>0</v>
      </c>
    </row>
    <row r="24" spans="2:11">
      <c r="B24" t="s">
        <v>210</v>
      </c>
      <c r="C24" t="s">
        <v>210</v>
      </c>
      <c r="D24" t="s">
        <v>210</v>
      </c>
      <c r="E24" s="19"/>
      <c r="F24" s="78">
        <v>0</v>
      </c>
      <c r="G24" t="s">
        <v>210</v>
      </c>
      <c r="H24" s="78">
        <v>0</v>
      </c>
      <c r="I24" s="77">
        <v>0</v>
      </c>
      <c r="J24" s="78">
        <v>0</v>
      </c>
      <c r="K24" s="78">
        <v>0</v>
      </c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7"/>
  <sheetViews>
    <sheetView rightToLeft="1" workbookViewId="0">
      <selection activeCell="H21" sqref="H21:H2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7">
        <v>45106</v>
      </c>
    </row>
    <row r="2" spans="2:17" s="1" customFormat="1">
      <c r="B2" s="2" t="s">
        <v>1</v>
      </c>
      <c r="C2" s="12" t="s">
        <v>1761</v>
      </c>
    </row>
    <row r="3" spans="2:17" s="1" customFormat="1">
      <c r="B3" s="2" t="s">
        <v>2</v>
      </c>
      <c r="C3" s="88" t="s">
        <v>1762</v>
      </c>
    </row>
    <row r="4" spans="2:17" s="1" customFormat="1">
      <c r="B4" s="2" t="s">
        <v>3</v>
      </c>
      <c r="C4" s="89" t="s">
        <v>197</v>
      </c>
    </row>
    <row r="5" spans="2:17">
      <c r="B5" s="2"/>
    </row>
    <row r="7" spans="2:17" ht="26.25" customHeight="1">
      <c r="B7" s="113" t="s">
        <v>169</v>
      </c>
      <c r="C7" s="114"/>
      <c r="D7" s="11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C12+C22</f>
        <v>7683.725334380807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1">
        <f>SUM(C13:C21)</f>
        <v>1556.5368140818427</v>
      </c>
    </row>
    <row r="13" spans="2:17">
      <c r="B13" t="s">
        <v>1795</v>
      </c>
      <c r="C13" s="98">
        <v>41.913156000000001</v>
      </c>
      <c r="D13" s="97">
        <v>45291</v>
      </c>
    </row>
    <row r="14" spans="2:17">
      <c r="B14" t="s">
        <v>1794</v>
      </c>
      <c r="C14" s="96">
        <v>27.737466990000001</v>
      </c>
      <c r="D14" s="97">
        <v>45563</v>
      </c>
    </row>
    <row r="15" spans="2:17">
      <c r="B15" t="s">
        <v>1797</v>
      </c>
      <c r="C15" s="98">
        <v>99.890105293248411</v>
      </c>
      <c r="D15" s="97">
        <v>48212</v>
      </c>
    </row>
    <row r="16" spans="2:17">
      <c r="B16" t="s">
        <v>1798</v>
      </c>
      <c r="C16" s="98">
        <v>128.65614206885601</v>
      </c>
      <c r="D16" s="97">
        <v>48212</v>
      </c>
    </row>
    <row r="17" spans="2:4">
      <c r="B17" t="s">
        <v>1799</v>
      </c>
      <c r="C17" s="98">
        <v>415.38398743159547</v>
      </c>
      <c r="D17" s="97">
        <v>48233</v>
      </c>
    </row>
    <row r="18" spans="2:4">
      <c r="B18" t="s">
        <v>1796</v>
      </c>
      <c r="C18" s="98">
        <v>165.33061539650978</v>
      </c>
      <c r="D18" s="97">
        <v>48274</v>
      </c>
    </row>
    <row r="19" spans="2:4">
      <c r="B19" t="s">
        <v>1291</v>
      </c>
      <c r="C19" s="98">
        <v>99.838255293995488</v>
      </c>
      <c r="D19" s="97">
        <v>48274</v>
      </c>
    </row>
    <row r="20" spans="2:4">
      <c r="B20" t="s">
        <v>1800</v>
      </c>
      <c r="C20" s="96">
        <v>577.78708560763766</v>
      </c>
      <c r="D20" s="97">
        <v>48297</v>
      </c>
    </row>
    <row r="21" spans="2:4">
      <c r="B21"/>
      <c r="C21" s="77"/>
    </row>
    <row r="22" spans="2:4">
      <c r="B22" s="79" t="s">
        <v>222</v>
      </c>
      <c r="C22" s="81">
        <f>SUM(C23:C34)</f>
        <v>6127.1885202989642</v>
      </c>
    </row>
    <row r="23" spans="2:4">
      <c r="B23" t="s">
        <v>1802</v>
      </c>
      <c r="C23" s="98">
        <v>371.79039430857421</v>
      </c>
      <c r="D23" s="97">
        <v>47848</v>
      </c>
    </row>
    <row r="24" spans="2:4">
      <c r="B24" t="s">
        <v>1289</v>
      </c>
      <c r="C24" s="98">
        <v>170.43929719188952</v>
      </c>
      <c r="D24" s="97">
        <v>47848</v>
      </c>
    </row>
    <row r="25" spans="2:4">
      <c r="B25" t="s">
        <v>1801</v>
      </c>
      <c r="C25" s="96">
        <v>1.4936085847784946</v>
      </c>
      <c r="D25" s="97">
        <v>48122</v>
      </c>
    </row>
    <row r="26" spans="2:4">
      <c r="B26" t="s">
        <v>1293</v>
      </c>
      <c r="C26" s="98">
        <v>404.73815390439722</v>
      </c>
      <c r="D26" s="97">
        <v>48180</v>
      </c>
    </row>
    <row r="27" spans="2:4">
      <c r="B27" t="s">
        <v>1803</v>
      </c>
      <c r="C27" s="98">
        <v>701.8056949200419</v>
      </c>
      <c r="D27" s="97">
        <v>48332</v>
      </c>
    </row>
    <row r="28" spans="2:4">
      <c r="B28" t="s">
        <v>1804</v>
      </c>
      <c r="C28" s="98">
        <v>481.48937735998766</v>
      </c>
      <c r="D28" s="97">
        <v>48395</v>
      </c>
    </row>
    <row r="29" spans="2:4">
      <c r="B29" t="s">
        <v>1284</v>
      </c>
      <c r="C29" s="98">
        <v>228.70740460126598</v>
      </c>
      <c r="D29" s="97">
        <v>48395</v>
      </c>
    </row>
    <row r="30" spans="2:4">
      <c r="B30" t="s">
        <v>1806</v>
      </c>
      <c r="C30" s="98">
        <v>992.45772635152707</v>
      </c>
      <c r="D30" s="97">
        <v>48669</v>
      </c>
    </row>
    <row r="31" spans="2:4">
      <c r="B31" t="s">
        <v>1807</v>
      </c>
      <c r="C31" s="98">
        <v>1545.2340382344273</v>
      </c>
      <c r="D31" s="97">
        <v>48693</v>
      </c>
    </row>
    <row r="32" spans="2:4">
      <c r="B32" t="s">
        <v>1805</v>
      </c>
      <c r="C32" s="98">
        <v>542.83252249374584</v>
      </c>
      <c r="D32" s="97">
        <v>48757</v>
      </c>
    </row>
    <row r="33" spans="2:4">
      <c r="B33" t="s">
        <v>1808</v>
      </c>
      <c r="C33" s="96">
        <v>686.20030234832882</v>
      </c>
      <c r="D33" s="97">
        <v>48760</v>
      </c>
    </row>
    <row r="34" spans="2:4">
      <c r="B34"/>
      <c r="C34" s="77"/>
    </row>
    <row r="36" spans="2:4">
      <c r="B36"/>
      <c r="C36" s="90"/>
      <c r="D36"/>
    </row>
    <row r="37" spans="2:4">
      <c r="B37"/>
      <c r="C37" s="90"/>
      <c r="D37"/>
    </row>
  </sheetData>
  <sortState xmlns:xlrd2="http://schemas.microsoft.com/office/spreadsheetml/2017/richdata2" ref="A23:BI44">
    <sortCondition ref="D23:D44"/>
  </sortState>
  <mergeCells count="1">
    <mergeCell ref="B7:D7"/>
  </mergeCells>
  <dataValidations count="1">
    <dataValidation allowBlank="1" showInputMessage="1" showErrorMessage="1" sqref="C1:C4 B38:D1048576 E25:XFD1048576 A5:XFD24 A25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7">
        <v>45106</v>
      </c>
    </row>
    <row r="2" spans="2:18" s="1" customFormat="1">
      <c r="B2" s="2" t="s">
        <v>1</v>
      </c>
      <c r="C2" s="12" t="s">
        <v>1761</v>
      </c>
    </row>
    <row r="3" spans="2:18" s="1" customFormat="1">
      <c r="B3" s="2" t="s">
        <v>2</v>
      </c>
      <c r="C3" s="88" t="s">
        <v>1762</v>
      </c>
    </row>
    <row r="4" spans="2:18" s="1" customFormat="1">
      <c r="B4" s="2" t="s">
        <v>3</v>
      </c>
      <c r="C4" s="89" t="s">
        <v>197</v>
      </c>
    </row>
    <row r="5" spans="2:18">
      <c r="B5" s="2"/>
    </row>
    <row r="7" spans="2:18" ht="26.25" customHeight="1">
      <c r="B7" s="113" t="s">
        <v>173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259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224</v>
      </c>
      <c r="D26" s="16"/>
    </row>
    <row r="27" spans="2:16">
      <c r="B27" t="s">
        <v>255</v>
      </c>
      <c r="D27" s="16"/>
    </row>
    <row r="28" spans="2:16">
      <c r="B28" t="s">
        <v>257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7">
        <v>45106</v>
      </c>
    </row>
    <row r="2" spans="2:18" s="1" customFormat="1">
      <c r="B2" s="2" t="s">
        <v>1</v>
      </c>
      <c r="C2" s="12" t="s">
        <v>1761</v>
      </c>
    </row>
    <row r="3" spans="2:18" s="1" customFormat="1">
      <c r="B3" s="2" t="s">
        <v>2</v>
      </c>
      <c r="C3" s="88" t="s">
        <v>1762</v>
      </c>
    </row>
    <row r="4" spans="2:18" s="1" customFormat="1">
      <c r="B4" s="2" t="s">
        <v>3</v>
      </c>
      <c r="C4" s="89" t="s">
        <v>197</v>
      </c>
    </row>
    <row r="5" spans="2:18">
      <c r="B5" s="2"/>
    </row>
    <row r="7" spans="2:18" ht="26.25" customHeight="1">
      <c r="B7" s="113" t="s">
        <v>177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1232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1233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224</v>
      </c>
      <c r="D26" s="16"/>
    </row>
    <row r="27" spans="2:16">
      <c r="B27" t="s">
        <v>255</v>
      </c>
      <c r="D27" s="16"/>
    </row>
    <row r="28" spans="2:16">
      <c r="B28" t="s">
        <v>257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7">
        <v>45106</v>
      </c>
    </row>
    <row r="2" spans="2:23" s="1" customFormat="1">
      <c r="B2" s="2" t="s">
        <v>1</v>
      </c>
      <c r="C2" s="12" t="s">
        <v>1761</v>
      </c>
    </row>
    <row r="3" spans="2:23" s="1" customFormat="1">
      <c r="B3" s="2" t="s">
        <v>2</v>
      </c>
      <c r="C3" s="88" t="s">
        <v>1762</v>
      </c>
    </row>
    <row r="4" spans="2:23" s="1" customFormat="1">
      <c r="B4" s="2" t="s">
        <v>3</v>
      </c>
      <c r="C4" s="89" t="s">
        <v>197</v>
      </c>
    </row>
    <row r="5" spans="2:23">
      <c r="B5" s="2"/>
    </row>
    <row r="7" spans="2:23" ht="26.25" customHeight="1">
      <c r="B7" s="113" t="s">
        <v>179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1232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1233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263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261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262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224</v>
      </c>
      <c r="D26" s="16"/>
    </row>
    <row r="27" spans="2:23">
      <c r="B27" t="s">
        <v>255</v>
      </c>
      <c r="D27" s="16"/>
    </row>
    <row r="28" spans="2:23">
      <c r="B28" t="s">
        <v>256</v>
      </c>
      <c r="D28" s="16"/>
    </row>
    <row r="29" spans="2:23">
      <c r="B29" t="s">
        <v>257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2023-09-07T11:10:36Z</dcterms:modified>
</cp:coreProperties>
</file>