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רשימות נכסים\2023\06-23\דיווח סופי לאינטרנט 06-23\"/>
    </mc:Choice>
  </mc:AlternateContent>
  <xr:revisionPtr revIDLastSave="0" documentId="8_{5C36FD3F-2136-432B-881B-2D2AA0AEEBAB}" xr6:coauthVersionLast="47" xr6:coauthVersionMax="47" xr10:uidLastSave="{00000000-0000-0000-0000-000000000000}"/>
  <workbookProtection lockStructure="1"/>
  <bookViews>
    <workbookView xWindow="-120" yWindow="-120" windowWidth="23280" windowHeight="12600" tabRatio="938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קונצרני'!$B$8:$U$374</definedName>
    <definedName name="_xlnm._FilterDatabase" localSheetId="9" hidden="1">אופציות!$B$8:$L$100</definedName>
    <definedName name="_xlnm._FilterDatabase" localSheetId="21" hidden="1">הלוואות!$B$7:$R$980</definedName>
    <definedName name="_xlnm._FilterDatabase" localSheetId="25" hidden="1">'השקעות אחרות '!$B$7:$K$613</definedName>
    <definedName name="_xlnm._FilterDatabase" localSheetId="23" hidden="1">'זכויות מקרקעין'!$B$7:$I$862</definedName>
    <definedName name="_xlnm._FilterDatabase" localSheetId="10" hidden="1">'חוזים עתידיים'!$B$8:$K$99</definedName>
    <definedName name="_xlnm._FilterDatabase" localSheetId="8" hidden="1">'כתבי אופציה'!$B$8:$L$100</definedName>
    <definedName name="_xlnm._FilterDatabase" localSheetId="12" hidden="1">'לא סחיר- תעודות התחייבות ממשלתי'!$B$8:$P$1000</definedName>
    <definedName name="_xlnm._FilterDatabase" localSheetId="14" hidden="1">'לא סחיר - אג"ח קונצרני'!$B$8:$S$100</definedName>
    <definedName name="_xlnm._FilterDatabase" localSheetId="18" hidden="1">'לא סחיר - אופציות'!$B$8:$L$100</definedName>
    <definedName name="_xlnm._FilterDatabase" localSheetId="19" hidden="1">'לא סחיר - חוזים עתידיים'!$B$8:$K$1000</definedName>
    <definedName name="_xlnm._FilterDatabase" localSheetId="17" hidden="1">'לא סחיר - כתבי אופציה'!$B$8:$L$100</definedName>
    <definedName name="_xlnm._FilterDatabase" localSheetId="15" hidden="1">'לא סחיר - מניות'!$B$8:$M$198</definedName>
    <definedName name="_xlnm._FilterDatabase" localSheetId="16" hidden="1">'לא סחיר - קרנות השקעה'!$B$8:$K$400</definedName>
    <definedName name="_xlnm._FilterDatabase" localSheetId="1" hidden="1">מזומנים!$B$7:$L$190</definedName>
    <definedName name="_xlnm._FilterDatabase" localSheetId="5" hidden="1">מניות!$B$217:$O$264</definedName>
    <definedName name="_xlnm._FilterDatabase" localSheetId="28" hidden="1">'עלות מתואמת אג"ח קונצרני ל.סחיר'!$B$7:$P$13</definedName>
    <definedName name="_xlnm._FilterDatabase" localSheetId="29" hidden="1">'עלות מתואמת מסגרות אשראי ללווים'!$B$7:$P$13</definedName>
    <definedName name="_xlnm._FilterDatabase" localSheetId="22" hidden="1">'פקדונות מעל 3 חודשים'!$B$7:$O$14</definedName>
    <definedName name="_xlnm._FilterDatabase" localSheetId="7" hidden="1">'קרנות נאמנות'!$B$8:$O$200</definedName>
    <definedName name="_xlnm._FilterDatabase" localSheetId="6" hidden="1">'קרנות סל'!$B$8:$N$200</definedName>
    <definedName name="_xlnm._FilterDatabase" localSheetId="2" hidden="1">'תעודות התחייבות ממשלתיות'!$B$8:$R$199</definedName>
    <definedName name="_new1">[1]הערות!$E$55</definedName>
    <definedName name="_new2">[2]הערות!$E$55</definedName>
    <definedName name="a">#REF!</definedName>
    <definedName name="adi_1212" localSheetId="2">'תעודות התחייבות ממשלתיות'!$B$6:$R$27</definedName>
    <definedName name="currency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ates">#REF!</definedName>
    <definedName name="list_dates">#REF!</definedName>
    <definedName name="Market">#REF!</definedName>
    <definedName name="mess28">[3]הערות!$E$53</definedName>
    <definedName name="nomoremess">[4]הערות!$E$55</definedName>
    <definedName name="print_adi" localSheetId="18">'לא סחיר - אופציות'!$B$6:$L$44</definedName>
    <definedName name="Print_Area" localSheetId="4">'אג"ח קונצרני'!$B$6:$U$32</definedName>
    <definedName name="Print_Area" localSheetId="9">אופציות!$B$6:$L$41</definedName>
    <definedName name="Print_Area" localSheetId="21">הלוואות!$B$6:$Q$53</definedName>
    <definedName name="Print_Area" localSheetId="24">'השקעה בחברות מוחזקות'!$B$6:$K$17</definedName>
    <definedName name="Print_Area" localSheetId="25">'השקעות אחרות '!$B$6:$K$17</definedName>
    <definedName name="Print_Area" localSheetId="23">'זכויות מקרקעין'!$B$6:$J$24</definedName>
    <definedName name="Print_Area" localSheetId="10">'חוזים עתידיים'!$B$6:$I$18</definedName>
    <definedName name="Print_Area" localSheetId="26">'יתרת התחייבות להשקעה'!$B$6:$D$16</definedName>
    <definedName name="Print_Area" localSheetId="8">'כתבי אופציה'!$B$6:$L$20</definedName>
    <definedName name="Print_Area" localSheetId="12">'לא סחיר- תעודות התחייבות ממשלתי'!$B$6:$P$19</definedName>
    <definedName name="Print_Area" localSheetId="14">'לא סחיר - אג"ח קונצרני'!$B$6:$S$32</definedName>
    <definedName name="Print_Area" localSheetId="18">'לא סחיר - אופציות'!$B$12:$B$43</definedName>
    <definedName name="Print_Area" localSheetId="19">'לא סחיר - חוזים עתידיים'!$B$6:$K$41</definedName>
    <definedName name="Print_Area" localSheetId="17">'לא סחיר - כתבי אופציה'!$B$6:$L$19</definedName>
    <definedName name="Print_Area" localSheetId="20">'לא סחיר - מוצרים מובנים'!$B$6:$Q$36</definedName>
    <definedName name="Print_Area" localSheetId="15">'לא סחיר - מניות'!$B$6:$M$20</definedName>
    <definedName name="Print_Area" localSheetId="16">'לא סחיר - קרנות השקעה'!$B$6:$K$38</definedName>
    <definedName name="Print_Area" localSheetId="13">'לא סחיר - תעודות חוב מסחריות'!$B$6:$S$32</definedName>
    <definedName name="Print_Area" localSheetId="11">'מוצרים מובנים'!$B$6:$Q$37</definedName>
    <definedName name="Print_Area" localSheetId="1">מזומנים!$B$6:$K$40</definedName>
    <definedName name="Print_Area" localSheetId="5">מניות!$B$6:$O$32</definedName>
    <definedName name="Print_Area" localSheetId="0">'סכום נכסי הקרן'!$B$6:$D$49</definedName>
    <definedName name="Print_Area" localSheetId="22">'פקדונות מעל 3 חודשים'!$B$6:$O$30</definedName>
    <definedName name="Print_Area" localSheetId="7">'קרנות נאמנות'!$B$6:$O$38</definedName>
    <definedName name="Print_Area" localSheetId="6">'קרנות סל'!$B$6:$N$44</definedName>
    <definedName name="Print_Area" localSheetId="2">'תעודות התחייבות ממשלתיות'!$B$8:$R$12</definedName>
    <definedName name="Print_Area" localSheetId="3">'תעודות חוב מסחריות '!$B$6:$T$29</definedName>
    <definedName name="range_data">#REF!</definedName>
    <definedName name="Raters">#REF!</definedName>
    <definedName name="Rating">#REF!</definedName>
    <definedName name="table_company">#REF!</definedName>
    <definedName name="Type_Business">#REF!</definedName>
    <definedName name="val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58" l="1"/>
  <c r="J49" i="58"/>
  <c r="J48" i="58" l="1"/>
  <c r="J12" i="58" l="1"/>
  <c r="J11" i="58" s="1"/>
  <c r="J10" i="58" s="1"/>
  <c r="K48" i="58" l="1"/>
  <c r="K49" i="58"/>
  <c r="C11" i="88"/>
  <c r="P33" i="78" l="1"/>
  <c r="P12" i="78"/>
  <c r="O25" i="78"/>
  <c r="P22" i="71" l="1"/>
  <c r="P31" i="71"/>
  <c r="L188" i="62"/>
  <c r="L217" i="62"/>
  <c r="L115" i="62"/>
  <c r="L12" i="62" s="1"/>
  <c r="L11" i="62" s="1"/>
  <c r="C16" i="88" s="1"/>
  <c r="R13" i="61"/>
  <c r="R12" i="61" s="1"/>
  <c r="R11" i="61" s="1"/>
  <c r="C15" i="88" s="1"/>
  <c r="I11" i="81"/>
  <c r="I10" i="81" l="1"/>
  <c r="J11" i="81" s="1"/>
  <c r="J13" i="81" l="1"/>
  <c r="J12" i="81"/>
  <c r="J10" i="81"/>
  <c r="C43" i="88" l="1"/>
  <c r="C12" i="88"/>
  <c r="C37" i="88"/>
  <c r="Q340" i="78" l="1"/>
  <c r="Q339" i="78"/>
  <c r="Q338" i="78"/>
  <c r="Q337" i="78"/>
  <c r="Q336" i="78"/>
  <c r="Q335" i="78"/>
  <c r="Q334" i="78"/>
  <c r="Q333" i="78"/>
  <c r="Q332" i="78"/>
  <c r="Q331" i="78"/>
  <c r="Q330" i="78"/>
  <c r="Q329" i="78"/>
  <c r="Q328" i="78"/>
  <c r="Q327" i="78"/>
  <c r="Q326" i="78"/>
  <c r="Q325" i="78"/>
  <c r="Q324" i="78"/>
  <c r="Q323" i="78"/>
  <c r="Q322" i="78"/>
  <c r="Q321" i="78"/>
  <c r="Q320" i="78"/>
  <c r="Q319" i="78"/>
  <c r="Q318" i="78"/>
  <c r="Q317" i="78"/>
  <c r="Q316" i="78"/>
  <c r="Q315" i="78"/>
  <c r="Q314" i="78"/>
  <c r="Q313" i="78"/>
  <c r="Q312" i="78"/>
  <c r="Q311" i="78"/>
  <c r="Q310" i="78"/>
  <c r="Q309" i="78"/>
  <c r="Q308" i="78"/>
  <c r="Q307" i="78"/>
  <c r="Q306" i="78"/>
  <c r="Q305" i="78"/>
  <c r="Q304" i="78"/>
  <c r="Q303" i="78"/>
  <c r="Q302" i="78"/>
  <c r="Q301" i="78"/>
  <c r="Q300" i="78"/>
  <c r="Q299" i="78"/>
  <c r="Q298" i="78"/>
  <c r="Q297" i="78"/>
  <c r="Q296" i="78"/>
  <c r="Q295" i="78"/>
  <c r="Q294" i="78"/>
  <c r="Q293" i="78"/>
  <c r="Q292" i="78"/>
  <c r="Q291" i="78"/>
  <c r="Q290" i="78"/>
  <c r="Q289" i="78"/>
  <c r="Q288" i="78"/>
  <c r="Q287" i="78"/>
  <c r="Q286" i="78"/>
  <c r="Q285" i="78"/>
  <c r="Q284" i="78"/>
  <c r="Q283" i="78"/>
  <c r="Q282" i="78"/>
  <c r="Q281" i="78"/>
  <c r="Q280" i="78"/>
  <c r="Q279" i="78"/>
  <c r="Q278" i="78"/>
  <c r="Q277" i="78"/>
  <c r="Q276" i="78"/>
  <c r="Q275" i="78"/>
  <c r="Q274" i="78"/>
  <c r="Q273" i="78"/>
  <c r="Q272" i="78"/>
  <c r="Q271" i="78"/>
  <c r="Q270" i="78"/>
  <c r="Q269" i="78"/>
  <c r="Q268" i="78"/>
  <c r="Q267" i="78"/>
  <c r="Q266" i="78"/>
  <c r="Q265" i="78"/>
  <c r="Q264" i="78"/>
  <c r="Q263" i="78"/>
  <c r="Q262" i="78"/>
  <c r="Q261" i="78"/>
  <c r="Q260" i="78"/>
  <c r="Q259" i="78"/>
  <c r="Q258" i="78"/>
  <c r="Q257" i="78"/>
  <c r="Q256" i="78"/>
  <c r="Q255" i="78"/>
  <c r="Q254" i="78"/>
  <c r="Q253" i="78"/>
  <c r="Q252" i="78"/>
  <c r="Q250" i="78"/>
  <c r="Q249" i="78"/>
  <c r="Q248" i="78"/>
  <c r="Q247" i="78"/>
  <c r="Q246" i="78"/>
  <c r="Q245" i="78"/>
  <c r="Q244" i="78"/>
  <c r="Q243" i="78"/>
  <c r="Q242" i="78"/>
  <c r="Q241" i="78"/>
  <c r="Q240" i="78"/>
  <c r="Q239" i="78"/>
  <c r="Q238" i="78"/>
  <c r="Q237" i="78"/>
  <c r="Q236" i="78"/>
  <c r="Q235" i="78"/>
  <c r="Q234" i="78"/>
  <c r="Q233" i="78"/>
  <c r="Q232" i="78"/>
  <c r="Q231" i="78"/>
  <c r="Q230" i="78"/>
  <c r="Q229" i="78"/>
  <c r="Q228" i="78"/>
  <c r="Q227" i="78"/>
  <c r="Q226" i="78"/>
  <c r="Q225" i="78"/>
  <c r="Q224" i="78"/>
  <c r="Q223" i="78"/>
  <c r="Q222" i="78"/>
  <c r="Q221" i="78"/>
  <c r="Q220" i="78"/>
  <c r="Q219" i="78"/>
  <c r="Q218" i="78"/>
  <c r="Q217" i="78"/>
  <c r="Q216" i="78"/>
  <c r="Q215" i="78"/>
  <c r="Q214" i="78"/>
  <c r="Q213" i="78"/>
  <c r="Q212" i="78"/>
  <c r="Q211" i="78"/>
  <c r="Q210" i="78"/>
  <c r="Q209" i="78"/>
  <c r="Q208" i="78"/>
  <c r="Q207" i="78"/>
  <c r="Q206" i="78"/>
  <c r="Q205" i="78"/>
  <c r="Q204" i="78"/>
  <c r="Q203" i="78"/>
  <c r="Q202" i="78"/>
  <c r="Q201" i="78"/>
  <c r="Q200" i="78"/>
  <c r="Q199" i="78"/>
  <c r="Q198" i="78"/>
  <c r="Q197" i="78"/>
  <c r="Q196" i="78"/>
  <c r="Q195" i="78"/>
  <c r="Q194" i="78"/>
  <c r="Q193" i="78"/>
  <c r="Q192" i="78"/>
  <c r="Q191" i="78"/>
  <c r="Q190" i="78"/>
  <c r="Q189" i="78"/>
  <c r="Q188" i="78"/>
  <c r="Q187" i="78"/>
  <c r="Q186" i="78"/>
  <c r="Q185" i="78"/>
  <c r="Q184" i="78"/>
  <c r="Q183" i="78"/>
  <c r="Q182" i="78"/>
  <c r="Q181" i="78"/>
  <c r="Q180" i="78"/>
  <c r="Q179" i="78"/>
  <c r="Q178" i="78"/>
  <c r="Q177" i="78"/>
  <c r="Q176" i="78"/>
  <c r="Q175" i="78"/>
  <c r="Q174" i="78"/>
  <c r="Q173" i="78"/>
  <c r="Q172" i="78"/>
  <c r="Q171" i="78"/>
  <c r="Q170" i="78"/>
  <c r="Q169" i="78"/>
  <c r="Q168" i="78"/>
  <c r="Q167" i="78"/>
  <c r="Q166" i="78"/>
  <c r="Q165" i="78"/>
  <c r="Q164" i="78"/>
  <c r="Q163" i="78"/>
  <c r="Q162" i="78"/>
  <c r="Q161" i="78"/>
  <c r="Q160" i="78"/>
  <c r="Q159" i="78"/>
  <c r="Q158" i="78"/>
  <c r="Q157" i="78"/>
  <c r="Q156" i="78"/>
  <c r="Q155" i="78"/>
  <c r="Q154" i="78"/>
  <c r="Q153" i="78"/>
  <c r="Q152" i="78"/>
  <c r="Q151" i="78"/>
  <c r="Q150" i="78"/>
  <c r="Q149" i="78"/>
  <c r="Q148" i="78"/>
  <c r="Q147" i="78"/>
  <c r="Q146" i="78"/>
  <c r="Q145" i="78"/>
  <c r="Q144" i="78"/>
  <c r="Q143" i="78"/>
  <c r="Q142" i="78"/>
  <c r="Q141" i="78"/>
  <c r="Q140" i="78"/>
  <c r="Q139" i="78"/>
  <c r="Q138" i="78"/>
  <c r="Q137" i="78"/>
  <c r="Q136" i="78"/>
  <c r="Q135" i="78"/>
  <c r="Q134" i="78"/>
  <c r="Q133" i="78"/>
  <c r="Q132" i="78"/>
  <c r="Q131" i="78"/>
  <c r="Q130" i="78"/>
  <c r="Q129" i="78"/>
  <c r="Q128" i="78"/>
  <c r="Q127" i="78"/>
  <c r="Q126" i="78"/>
  <c r="Q125" i="78"/>
  <c r="Q124" i="78"/>
  <c r="Q123" i="78"/>
  <c r="Q122" i="78"/>
  <c r="Q121" i="78"/>
  <c r="Q120" i="78"/>
  <c r="Q119" i="78"/>
  <c r="Q118" i="78"/>
  <c r="Q117" i="78"/>
  <c r="Q116" i="78"/>
  <c r="Q115" i="78"/>
  <c r="Q114" i="78"/>
  <c r="Q113" i="78"/>
  <c r="Q112" i="78"/>
  <c r="Q111" i="78"/>
  <c r="Q110" i="78"/>
  <c r="Q109" i="78"/>
  <c r="Q108" i="78"/>
  <c r="Q107" i="78"/>
  <c r="Q106" i="78"/>
  <c r="Q105" i="78"/>
  <c r="Q104" i="78"/>
  <c r="Q103" i="78"/>
  <c r="Q102" i="78"/>
  <c r="Q101" i="78"/>
  <c r="Q100" i="78"/>
  <c r="Q99" i="78"/>
  <c r="Q98" i="78"/>
  <c r="Q97" i="78"/>
  <c r="Q96" i="78"/>
  <c r="Q95" i="78"/>
  <c r="Q94" i="78"/>
  <c r="Q93" i="78"/>
  <c r="Q92" i="78"/>
  <c r="Q91" i="78"/>
  <c r="Q90" i="78"/>
  <c r="Q89" i="78"/>
  <c r="Q88" i="78"/>
  <c r="Q87" i="78"/>
  <c r="Q86" i="78"/>
  <c r="Q85" i="78"/>
  <c r="Q84" i="78"/>
  <c r="Q83" i="78"/>
  <c r="Q82" i="78"/>
  <c r="Q81" i="78"/>
  <c r="Q80" i="78"/>
  <c r="Q79" i="78"/>
  <c r="Q78" i="78"/>
  <c r="Q77" i="78"/>
  <c r="Q76" i="78"/>
  <c r="Q75" i="78"/>
  <c r="Q74" i="78"/>
  <c r="Q73" i="78"/>
  <c r="Q72" i="78"/>
  <c r="Q71" i="78"/>
  <c r="Q70" i="78"/>
  <c r="Q69" i="78"/>
  <c r="Q68" i="78"/>
  <c r="Q67" i="78"/>
  <c r="Q66" i="78"/>
  <c r="Q65" i="78"/>
  <c r="Q64" i="78"/>
  <c r="Q63" i="78"/>
  <c r="Q62" i="78"/>
  <c r="Q61" i="78"/>
  <c r="Q60" i="78"/>
  <c r="Q59" i="78"/>
  <c r="Q58" i="78"/>
  <c r="Q57" i="78"/>
  <c r="Q56" i="78"/>
  <c r="Q55" i="78"/>
  <c r="Q54" i="78"/>
  <c r="Q53" i="78"/>
  <c r="Q52" i="78"/>
  <c r="Q51" i="78"/>
  <c r="Q50" i="78"/>
  <c r="Q49" i="78"/>
  <c r="Q48" i="78"/>
  <c r="Q47" i="78"/>
  <c r="Q46" i="78"/>
  <c r="Q45" i="78"/>
  <c r="Q44" i="78"/>
  <c r="Q43" i="78"/>
  <c r="Q42" i="78"/>
  <c r="Q41" i="78"/>
  <c r="Q40" i="78"/>
  <c r="Q39" i="78"/>
  <c r="Q38" i="78"/>
  <c r="Q37" i="78"/>
  <c r="Q36" i="78"/>
  <c r="Q35" i="78"/>
  <c r="Q34" i="78"/>
  <c r="Q33" i="78"/>
  <c r="Q31" i="78"/>
  <c r="Q30" i="78"/>
  <c r="Q29" i="78"/>
  <c r="Q28" i="78"/>
  <c r="Q27" i="78"/>
  <c r="Q26" i="78"/>
  <c r="Q25" i="78"/>
  <c r="Q24" i="78"/>
  <c r="Q23" i="78"/>
  <c r="Q22" i="78"/>
  <c r="Q21" i="78"/>
  <c r="Q20" i="78"/>
  <c r="Q19" i="78"/>
  <c r="Q18" i="78"/>
  <c r="Q17" i="78"/>
  <c r="Q16" i="78"/>
  <c r="Q15" i="78"/>
  <c r="Q14" i="78"/>
  <c r="Q13" i="78"/>
  <c r="Q12" i="78"/>
  <c r="Q11" i="78"/>
  <c r="Q10" i="78"/>
  <c r="J377" i="76"/>
  <c r="J376" i="76"/>
  <c r="J375" i="76"/>
  <c r="J374" i="76"/>
  <c r="J373" i="76"/>
  <c r="J372" i="76"/>
  <c r="J371" i="76"/>
  <c r="J370" i="76"/>
  <c r="J369" i="76"/>
  <c r="J368" i="76"/>
  <c r="J367" i="76"/>
  <c r="J365" i="76"/>
  <c r="J364" i="76"/>
  <c r="J362" i="76"/>
  <c r="J361" i="76"/>
  <c r="J360" i="76"/>
  <c r="J359" i="76"/>
  <c r="J358" i="76"/>
  <c r="J357" i="76"/>
  <c r="J356" i="76"/>
  <c r="J355" i="76"/>
  <c r="J354" i="76"/>
  <c r="J353" i="76"/>
  <c r="J352" i="76"/>
  <c r="J351" i="76"/>
  <c r="J350" i="76"/>
  <c r="J349" i="76"/>
  <c r="J348" i="76"/>
  <c r="J347" i="76"/>
  <c r="J346" i="76"/>
  <c r="J345" i="76"/>
  <c r="J344" i="76"/>
  <c r="J343" i="76"/>
  <c r="J342" i="76"/>
  <c r="J341" i="76"/>
  <c r="J340" i="76"/>
  <c r="J339" i="76"/>
  <c r="J338" i="76"/>
  <c r="J337" i="76"/>
  <c r="J336" i="76"/>
  <c r="J335" i="76"/>
  <c r="J334" i="76"/>
  <c r="J333" i="76"/>
  <c r="J332" i="76"/>
  <c r="J331" i="76"/>
  <c r="J330" i="76"/>
  <c r="J329" i="76"/>
  <c r="J328" i="76"/>
  <c r="J327" i="76"/>
  <c r="J326" i="76"/>
  <c r="J325" i="76"/>
  <c r="J324" i="76"/>
  <c r="J323" i="76"/>
  <c r="J322" i="76"/>
  <c r="J321" i="76"/>
  <c r="J320" i="76"/>
  <c r="J319" i="76"/>
  <c r="J318" i="76"/>
  <c r="J317" i="76"/>
  <c r="J316" i="76"/>
  <c r="J315" i="76"/>
  <c r="J314" i="76"/>
  <c r="J313" i="76"/>
  <c r="J312" i="76"/>
  <c r="J311" i="76"/>
  <c r="J310" i="76"/>
  <c r="J309" i="76"/>
  <c r="J308" i="76"/>
  <c r="J307" i="76"/>
  <c r="J306" i="76"/>
  <c r="J305" i="76"/>
  <c r="J304" i="76"/>
  <c r="J303" i="76"/>
  <c r="J302" i="76"/>
  <c r="J301" i="76"/>
  <c r="J300" i="76"/>
  <c r="J299" i="76"/>
  <c r="J298" i="76"/>
  <c r="J297" i="76"/>
  <c r="J296" i="76"/>
  <c r="J295" i="76"/>
  <c r="J294" i="76"/>
  <c r="J293" i="76"/>
  <c r="J292" i="76"/>
  <c r="J291" i="76"/>
  <c r="J290" i="76"/>
  <c r="J289" i="76"/>
  <c r="J288" i="76"/>
  <c r="J287" i="76"/>
  <c r="J286" i="76"/>
  <c r="J285" i="76"/>
  <c r="J284" i="76"/>
  <c r="J283" i="76"/>
  <c r="J282" i="76"/>
  <c r="J281" i="76"/>
  <c r="J280" i="76"/>
  <c r="J279" i="76"/>
  <c r="J278" i="76"/>
  <c r="J276" i="76"/>
  <c r="J275" i="76"/>
  <c r="J274" i="76"/>
  <c r="J273" i="76"/>
  <c r="J272" i="76"/>
  <c r="J271" i="76"/>
  <c r="J270" i="76"/>
  <c r="J269" i="76"/>
  <c r="J268" i="76"/>
  <c r="J267" i="76"/>
  <c r="J266" i="76"/>
  <c r="J265" i="76"/>
  <c r="J264" i="76"/>
  <c r="J263" i="76"/>
  <c r="J262" i="76"/>
  <c r="J261" i="76"/>
  <c r="J260" i="76"/>
  <c r="J259" i="76"/>
  <c r="J258" i="76"/>
  <c r="J257" i="76"/>
  <c r="J256" i="76"/>
  <c r="J255" i="76"/>
  <c r="J254" i="76"/>
  <c r="J253" i="76"/>
  <c r="J252" i="76"/>
  <c r="J251" i="76"/>
  <c r="J250" i="76"/>
  <c r="J249" i="76"/>
  <c r="J248" i="76"/>
  <c r="J247" i="76"/>
  <c r="J246" i="76"/>
  <c r="J245" i="76"/>
  <c r="J244" i="76"/>
  <c r="J243" i="76"/>
  <c r="J242" i="76"/>
  <c r="J241" i="76"/>
  <c r="J240" i="76"/>
  <c r="J239" i="76"/>
  <c r="J238" i="76"/>
  <c r="J237" i="76"/>
  <c r="J236" i="76"/>
  <c r="J235" i="76"/>
  <c r="J234" i="76"/>
  <c r="J233" i="76"/>
  <c r="J232" i="76"/>
  <c r="J231" i="76"/>
  <c r="J230" i="76"/>
  <c r="J229" i="76"/>
  <c r="J228" i="76"/>
  <c r="J227" i="76"/>
  <c r="J226" i="76"/>
  <c r="J225" i="76"/>
  <c r="J224" i="76"/>
  <c r="J223" i="76"/>
  <c r="J222" i="76"/>
  <c r="J221" i="76"/>
  <c r="J220" i="76"/>
  <c r="J219" i="76"/>
  <c r="J218" i="76"/>
  <c r="J217" i="76"/>
  <c r="J216" i="76"/>
  <c r="J215" i="76"/>
  <c r="J214" i="76"/>
  <c r="J213" i="76"/>
  <c r="J212" i="76"/>
  <c r="J211" i="76"/>
  <c r="J210" i="76"/>
  <c r="J209" i="76"/>
  <c r="J208" i="76"/>
  <c r="J207" i="76"/>
  <c r="J206" i="76"/>
  <c r="J205" i="76"/>
  <c r="J204" i="76"/>
  <c r="J203" i="76"/>
  <c r="J202" i="76"/>
  <c r="J201" i="76"/>
  <c r="J200" i="76"/>
  <c r="J199" i="76"/>
  <c r="J198" i="76"/>
  <c r="J197" i="76"/>
  <c r="J196" i="76"/>
  <c r="J195" i="76"/>
  <c r="J194" i="76"/>
  <c r="J193" i="76"/>
  <c r="J192" i="76"/>
  <c r="J191" i="76"/>
  <c r="J190" i="76"/>
  <c r="J189" i="76"/>
  <c r="J188" i="76"/>
  <c r="J187" i="76"/>
  <c r="J186" i="76"/>
  <c r="J185" i="76"/>
  <c r="J184" i="76"/>
  <c r="J183" i="76"/>
  <c r="J182" i="76"/>
  <c r="J181" i="76"/>
  <c r="J180" i="76"/>
  <c r="J179" i="76"/>
  <c r="J178" i="76"/>
  <c r="J177" i="76"/>
  <c r="J176" i="76"/>
  <c r="J175" i="76"/>
  <c r="J174" i="76"/>
  <c r="J173" i="76"/>
  <c r="J172" i="76"/>
  <c r="J171" i="76"/>
  <c r="J170" i="76"/>
  <c r="J169" i="76"/>
  <c r="J168" i="76"/>
  <c r="J167" i="76"/>
  <c r="J166" i="76"/>
  <c r="J165" i="76"/>
  <c r="J164" i="76"/>
  <c r="J163" i="76"/>
  <c r="J162" i="76"/>
  <c r="J161" i="76"/>
  <c r="J160" i="76"/>
  <c r="J159" i="76"/>
  <c r="J158" i="76"/>
  <c r="J157" i="76"/>
  <c r="J156" i="76"/>
  <c r="J155" i="76"/>
  <c r="J154" i="76"/>
  <c r="J153" i="76"/>
  <c r="J152" i="76"/>
  <c r="J151" i="76"/>
  <c r="J150" i="76"/>
  <c r="J149" i="76"/>
  <c r="J148" i="76"/>
  <c r="J147" i="76"/>
  <c r="J146" i="76"/>
  <c r="J145" i="76"/>
  <c r="J144" i="76"/>
  <c r="J143" i="76"/>
  <c r="J142" i="76"/>
  <c r="J141" i="76"/>
  <c r="J140" i="76"/>
  <c r="J139" i="76"/>
  <c r="J138" i="76"/>
  <c r="J137" i="76"/>
  <c r="J136" i="76"/>
  <c r="J135" i="76"/>
  <c r="J134" i="76"/>
  <c r="J133" i="76"/>
  <c r="J132" i="76"/>
  <c r="J131" i="76"/>
  <c r="J130" i="76"/>
  <c r="J129" i="76"/>
  <c r="J128" i="76"/>
  <c r="J127" i="76"/>
  <c r="J126" i="76"/>
  <c r="J125" i="76"/>
  <c r="J124" i="76"/>
  <c r="J123" i="76"/>
  <c r="J122" i="76"/>
  <c r="J121" i="76"/>
  <c r="J120" i="76"/>
  <c r="J119" i="76"/>
  <c r="J118" i="76"/>
  <c r="J117" i="76"/>
  <c r="J116" i="76"/>
  <c r="J115" i="76"/>
  <c r="J114" i="76"/>
  <c r="J113" i="76"/>
  <c r="J112" i="76"/>
  <c r="J111" i="76"/>
  <c r="J110" i="76"/>
  <c r="J109" i="76"/>
  <c r="J108" i="76"/>
  <c r="J107" i="76"/>
  <c r="J106" i="76"/>
  <c r="J105" i="76"/>
  <c r="J104" i="76"/>
  <c r="J103" i="76"/>
  <c r="J102" i="76"/>
  <c r="J101" i="76"/>
  <c r="J100" i="76"/>
  <c r="J99" i="76"/>
  <c r="J98" i="76"/>
  <c r="J97" i="76"/>
  <c r="J96" i="76"/>
  <c r="J95" i="76"/>
  <c r="J94" i="76"/>
  <c r="J93" i="76"/>
  <c r="J92" i="76"/>
  <c r="J91" i="76"/>
  <c r="J90" i="76"/>
  <c r="J89" i="76"/>
  <c r="J88" i="76"/>
  <c r="J87" i="76"/>
  <c r="J86" i="76"/>
  <c r="J85" i="76"/>
  <c r="J84" i="76"/>
  <c r="J83" i="76"/>
  <c r="J82" i="76"/>
  <c r="J81" i="76"/>
  <c r="J80" i="76"/>
  <c r="J79" i="76"/>
  <c r="J78" i="76"/>
  <c r="J77" i="76"/>
  <c r="J76" i="76"/>
  <c r="J75" i="76"/>
  <c r="J74" i="76"/>
  <c r="J73" i="76"/>
  <c r="J72" i="76"/>
  <c r="J71" i="76"/>
  <c r="J70" i="76"/>
  <c r="J69" i="76"/>
  <c r="J68" i="76"/>
  <c r="J67" i="76"/>
  <c r="J66" i="76"/>
  <c r="J65" i="76"/>
  <c r="J64" i="76"/>
  <c r="J63" i="76"/>
  <c r="J62" i="76"/>
  <c r="J61" i="76"/>
  <c r="J60" i="76"/>
  <c r="J59" i="76"/>
  <c r="J58" i="76"/>
  <c r="J57" i="76"/>
  <c r="J56" i="76"/>
  <c r="J55" i="76"/>
  <c r="J54" i="76"/>
  <c r="J53" i="76"/>
  <c r="J52" i="76"/>
  <c r="J51" i="76"/>
  <c r="J50" i="76"/>
  <c r="J49" i="76"/>
  <c r="J48" i="76"/>
  <c r="J47" i="76"/>
  <c r="J46" i="76"/>
  <c r="J45" i="76"/>
  <c r="J44" i="76"/>
  <c r="J43" i="76"/>
  <c r="J42" i="76"/>
  <c r="J41" i="76"/>
  <c r="J40" i="76"/>
  <c r="J39" i="76"/>
  <c r="J38" i="76"/>
  <c r="J37" i="76"/>
  <c r="J36" i="76"/>
  <c r="J35" i="76"/>
  <c r="J34" i="76"/>
  <c r="J33" i="76"/>
  <c r="J32" i="76"/>
  <c r="J31" i="76"/>
  <c r="J30" i="76"/>
  <c r="J29" i="76"/>
  <c r="J28" i="76"/>
  <c r="J27" i="76"/>
  <c r="J26" i="76"/>
  <c r="J25" i="76"/>
  <c r="J24" i="76"/>
  <c r="J22" i="76"/>
  <c r="J21" i="76"/>
  <c r="J20" i="76"/>
  <c r="J19" i="76"/>
  <c r="J18" i="76"/>
  <c r="J17" i="76"/>
  <c r="J16" i="76"/>
  <c r="J15" i="76"/>
  <c r="J14" i="76"/>
  <c r="J13" i="76"/>
  <c r="J12" i="76"/>
  <c r="J11" i="76"/>
  <c r="K17" i="75"/>
  <c r="K16" i="75"/>
  <c r="K15" i="75"/>
  <c r="K14" i="75"/>
  <c r="K13" i="75"/>
  <c r="K12" i="75"/>
  <c r="K11" i="75"/>
  <c r="K15" i="74"/>
  <c r="K14" i="74"/>
  <c r="K13" i="74"/>
  <c r="K12" i="74"/>
  <c r="K11" i="74"/>
  <c r="J51" i="73"/>
  <c r="J50" i="73"/>
  <c r="J49" i="73"/>
  <c r="J48" i="73"/>
  <c r="J47" i="73"/>
  <c r="J46" i="73"/>
  <c r="J45" i="73"/>
  <c r="J44" i="73"/>
  <c r="J43" i="73"/>
  <c r="J42" i="73"/>
  <c r="J41" i="73"/>
  <c r="J40" i="73"/>
  <c r="J39" i="73"/>
  <c r="J38" i="73"/>
  <c r="J37" i="73"/>
  <c r="J36" i="73"/>
  <c r="J35" i="73"/>
  <c r="J34" i="73"/>
  <c r="J33" i="73"/>
  <c r="J32" i="73"/>
  <c r="J31" i="73"/>
  <c r="J30" i="73"/>
  <c r="J28" i="73"/>
  <c r="J27" i="73"/>
  <c r="J25" i="73"/>
  <c r="J24" i="73"/>
  <c r="J23" i="73"/>
  <c r="J22" i="73"/>
  <c r="J21" i="73"/>
  <c r="J19" i="73"/>
  <c r="J18" i="73"/>
  <c r="J16" i="73"/>
  <c r="J15" i="73"/>
  <c r="J14" i="73"/>
  <c r="J13" i="73"/>
  <c r="J12" i="73"/>
  <c r="J11" i="73"/>
  <c r="L21" i="72"/>
  <c r="L20" i="72"/>
  <c r="L19" i="72"/>
  <c r="L18" i="72"/>
  <c r="L17" i="72"/>
  <c r="L16" i="72"/>
  <c r="L15" i="72"/>
  <c r="L14" i="72"/>
  <c r="L13" i="72"/>
  <c r="L12" i="72"/>
  <c r="L11" i="72"/>
  <c r="R37" i="71"/>
  <c r="R36" i="71"/>
  <c r="R35" i="71"/>
  <c r="R34" i="71"/>
  <c r="R24" i="71"/>
  <c r="R23" i="71"/>
  <c r="R32" i="71"/>
  <c r="R31" i="71"/>
  <c r="R29" i="71"/>
  <c r="R28" i="71"/>
  <c r="R27" i="71"/>
  <c r="R26" i="71"/>
  <c r="R25" i="71"/>
  <c r="R22" i="71"/>
  <c r="R20" i="71"/>
  <c r="R19" i="71"/>
  <c r="R18" i="71"/>
  <c r="R17" i="71"/>
  <c r="R16" i="71"/>
  <c r="R15" i="71"/>
  <c r="R14" i="71"/>
  <c r="R13" i="71"/>
  <c r="R12" i="71"/>
  <c r="R11" i="71"/>
  <c r="J19" i="67"/>
  <c r="J18" i="67"/>
  <c r="J17" i="67"/>
  <c r="J16" i="67"/>
  <c r="J15" i="67"/>
  <c r="J14" i="67"/>
  <c r="J13" i="67"/>
  <c r="J12" i="67"/>
  <c r="J11" i="67"/>
  <c r="K17" i="66"/>
  <c r="K16" i="66"/>
  <c r="K15" i="66"/>
  <c r="K14" i="66"/>
  <c r="K13" i="66"/>
  <c r="K12" i="66"/>
  <c r="K11" i="66"/>
  <c r="K20" i="65"/>
  <c r="K19" i="65"/>
  <c r="K18" i="65"/>
  <c r="K17" i="65"/>
  <c r="K15" i="65"/>
  <c r="K14" i="65"/>
  <c r="K13" i="65"/>
  <c r="K12" i="65"/>
  <c r="K11" i="65"/>
  <c r="N26" i="64"/>
  <c r="N25" i="64"/>
  <c r="N24" i="64"/>
  <c r="N23" i="64"/>
  <c r="N22" i="64"/>
  <c r="N20" i="64"/>
  <c r="N19" i="64"/>
  <c r="N18" i="64"/>
  <c r="N17" i="64"/>
  <c r="N16" i="64"/>
  <c r="N15" i="64"/>
  <c r="N14" i="64"/>
  <c r="N13" i="64"/>
  <c r="N12" i="64"/>
  <c r="N11" i="64"/>
  <c r="M73" i="63"/>
  <c r="M72" i="63"/>
  <c r="M70" i="63"/>
  <c r="M69" i="63"/>
  <c r="M68" i="63"/>
  <c r="M67" i="63"/>
  <c r="M66" i="63"/>
  <c r="M65" i="63"/>
  <c r="M64" i="63"/>
  <c r="M63" i="63"/>
  <c r="M62" i="63"/>
  <c r="M61" i="63"/>
  <c r="M60" i="63"/>
  <c r="M59" i="63"/>
  <c r="M58" i="63"/>
  <c r="M57" i="63"/>
  <c r="M56" i="63"/>
  <c r="M55" i="63"/>
  <c r="M54" i="63"/>
  <c r="M53" i="63"/>
  <c r="M52" i="63"/>
  <c r="M51" i="63"/>
  <c r="M50" i="63"/>
  <c r="M49" i="63"/>
  <c r="M48" i="63"/>
  <c r="M47" i="63"/>
  <c r="M46" i="63"/>
  <c r="M45" i="63"/>
  <c r="M44" i="63"/>
  <c r="M43" i="63"/>
  <c r="M42" i="63"/>
  <c r="M41" i="63"/>
  <c r="M40" i="63"/>
  <c r="M39" i="63"/>
  <c r="M38" i="63"/>
  <c r="M37" i="63"/>
  <c r="M36" i="63"/>
  <c r="M35" i="63"/>
  <c r="M34" i="63"/>
  <c r="M33" i="63"/>
  <c r="M32" i="63"/>
  <c r="M31" i="63"/>
  <c r="M30" i="63"/>
  <c r="M28" i="63"/>
  <c r="M27" i="63"/>
  <c r="M26" i="63"/>
  <c r="M25" i="63"/>
  <c r="M24" i="63"/>
  <c r="M22" i="63"/>
  <c r="M21" i="63"/>
  <c r="M20" i="63"/>
  <c r="M19" i="63"/>
  <c r="M18" i="63"/>
  <c r="M17" i="63"/>
  <c r="M16" i="63"/>
  <c r="M15" i="63"/>
  <c r="M14" i="63"/>
  <c r="M13" i="63"/>
  <c r="M12" i="63"/>
  <c r="M11" i="63"/>
  <c r="N264" i="62"/>
  <c r="N263" i="62"/>
  <c r="N262" i="62"/>
  <c r="N261" i="62"/>
  <c r="N260" i="62"/>
  <c r="N259" i="62"/>
  <c r="N258" i="62"/>
  <c r="N256" i="62"/>
  <c r="N255" i="62"/>
  <c r="N254" i="62"/>
  <c r="N253" i="62"/>
  <c r="N252" i="62"/>
  <c r="N251" i="62"/>
  <c r="N250" i="62"/>
  <c r="N249" i="62"/>
  <c r="N247" i="62"/>
  <c r="N246" i="62"/>
  <c r="N245" i="62"/>
  <c r="N244" i="62"/>
  <c r="N243" i="62"/>
  <c r="N242" i="62"/>
  <c r="N240" i="62"/>
  <c r="N239" i="62"/>
  <c r="N238" i="62"/>
  <c r="N236" i="62"/>
  <c r="N235" i="62"/>
  <c r="N234" i="62"/>
  <c r="N233" i="62"/>
  <c r="N232" i="62"/>
  <c r="N231" i="62"/>
  <c r="N230" i="62"/>
  <c r="N229" i="62"/>
  <c r="N228" i="62"/>
  <c r="N227" i="62"/>
  <c r="N226" i="62"/>
  <c r="N225" i="62"/>
  <c r="N224" i="62"/>
  <c r="N223" i="62"/>
  <c r="N222" i="62"/>
  <c r="N221" i="62"/>
  <c r="N220" i="62"/>
  <c r="N219" i="62"/>
  <c r="N218" i="62"/>
  <c r="N217" i="62"/>
  <c r="N215" i="62"/>
  <c r="N214" i="62"/>
  <c r="N213" i="62"/>
  <c r="N212" i="62"/>
  <c r="N211" i="62"/>
  <c r="N210" i="62"/>
  <c r="N209" i="62"/>
  <c r="N208" i="62"/>
  <c r="N207" i="62"/>
  <c r="N206" i="62"/>
  <c r="N205" i="62"/>
  <c r="N204" i="62"/>
  <c r="N203" i="62"/>
  <c r="N202" i="62"/>
  <c r="N201" i="62"/>
  <c r="N200" i="62"/>
  <c r="N199" i="62"/>
  <c r="N198" i="62"/>
  <c r="N197" i="62"/>
  <c r="N196" i="62"/>
  <c r="N195" i="62"/>
  <c r="N194" i="62"/>
  <c r="N193" i="62"/>
  <c r="N192" i="62"/>
  <c r="N191" i="62"/>
  <c r="N190" i="62"/>
  <c r="N189" i="62"/>
  <c r="N188" i="62"/>
  <c r="N187" i="62"/>
  <c r="N185" i="62"/>
  <c r="N184" i="62"/>
  <c r="N183" i="62"/>
  <c r="N182" i="62"/>
  <c r="N181" i="62"/>
  <c r="N180" i="62"/>
  <c r="N179" i="62"/>
  <c r="N178" i="62"/>
  <c r="N177" i="62"/>
  <c r="N176" i="62"/>
  <c r="N175" i="62"/>
  <c r="N174" i="62"/>
  <c r="N173" i="62"/>
  <c r="N172" i="62"/>
  <c r="N171" i="62"/>
  <c r="N170" i="62"/>
  <c r="N169" i="62"/>
  <c r="N168" i="62"/>
  <c r="N167" i="62"/>
  <c r="N166" i="62"/>
  <c r="N165" i="62"/>
  <c r="N164" i="62"/>
  <c r="N163" i="62"/>
  <c r="N162" i="62"/>
  <c r="N161" i="62"/>
  <c r="N160" i="62"/>
  <c r="N159" i="62"/>
  <c r="N158" i="62"/>
  <c r="N157" i="62"/>
  <c r="N156" i="62"/>
  <c r="N155" i="62"/>
  <c r="N154" i="62"/>
  <c r="N153" i="62"/>
  <c r="N152" i="62"/>
  <c r="N151" i="62"/>
  <c r="N150" i="62"/>
  <c r="N149" i="62"/>
  <c r="N148" i="62"/>
  <c r="N147" i="62"/>
  <c r="N146" i="62"/>
  <c r="N145" i="62"/>
  <c r="N144" i="62"/>
  <c r="N143" i="62"/>
  <c r="N142" i="62"/>
  <c r="N141" i="62"/>
  <c r="N140" i="62"/>
  <c r="N139" i="62"/>
  <c r="N138" i="62"/>
  <c r="N137" i="62"/>
  <c r="N136" i="62"/>
  <c r="N135" i="62"/>
  <c r="N134" i="62"/>
  <c r="N133" i="62"/>
  <c r="N132" i="62"/>
  <c r="N131" i="62"/>
  <c r="N130" i="62"/>
  <c r="N129" i="62"/>
  <c r="N128" i="62"/>
  <c r="N127" i="62"/>
  <c r="N126" i="62"/>
  <c r="N125" i="62"/>
  <c r="N124" i="62"/>
  <c r="N123" i="62"/>
  <c r="N122" i="62"/>
  <c r="N121" i="62"/>
  <c r="N120" i="62"/>
  <c r="N119" i="62"/>
  <c r="N118" i="62"/>
  <c r="N117" i="62"/>
  <c r="N116" i="62"/>
  <c r="N115" i="62"/>
  <c r="N113" i="62"/>
  <c r="N112" i="62"/>
  <c r="N111" i="62"/>
  <c r="N110" i="62"/>
  <c r="N109" i="62"/>
  <c r="N108" i="62"/>
  <c r="N107" i="62"/>
  <c r="N106" i="62"/>
  <c r="N105" i="62"/>
  <c r="N104" i="62"/>
  <c r="N103" i="62"/>
  <c r="N102" i="62"/>
  <c r="N101" i="62"/>
  <c r="N100" i="62"/>
  <c r="N99" i="62"/>
  <c r="N98" i="62"/>
  <c r="N97" i="62"/>
  <c r="N96" i="62"/>
  <c r="N95" i="62"/>
  <c r="N94" i="62"/>
  <c r="N93" i="62"/>
  <c r="N92" i="62"/>
  <c r="N91" i="62"/>
  <c r="N90" i="62"/>
  <c r="N89" i="62"/>
  <c r="N88" i="62"/>
  <c r="N87" i="62"/>
  <c r="N86" i="62"/>
  <c r="N85" i="62"/>
  <c r="N84" i="62"/>
  <c r="N83" i="62"/>
  <c r="N82" i="62"/>
  <c r="N81" i="62"/>
  <c r="N80" i="62"/>
  <c r="N79" i="62"/>
  <c r="N78" i="62"/>
  <c r="N77" i="62"/>
  <c r="N76" i="62"/>
  <c r="N75" i="62"/>
  <c r="N74" i="62"/>
  <c r="N73" i="62"/>
  <c r="N72" i="62"/>
  <c r="N71" i="62"/>
  <c r="N70" i="62"/>
  <c r="N69" i="62"/>
  <c r="N68" i="62"/>
  <c r="N67" i="62"/>
  <c r="N66" i="62"/>
  <c r="N65" i="62"/>
  <c r="N64" i="62"/>
  <c r="N63" i="62"/>
  <c r="N62" i="62"/>
  <c r="N61" i="62"/>
  <c r="N60" i="62"/>
  <c r="N59" i="62"/>
  <c r="N58" i="62"/>
  <c r="N57" i="62"/>
  <c r="N56" i="62"/>
  <c r="N55" i="62"/>
  <c r="N54" i="62"/>
  <c r="N53" i="62"/>
  <c r="N52" i="62"/>
  <c r="N51" i="62"/>
  <c r="N50" i="62"/>
  <c r="N49" i="62"/>
  <c r="N47" i="62"/>
  <c r="N46" i="62"/>
  <c r="N45" i="62"/>
  <c r="N44" i="62"/>
  <c r="N43" i="62"/>
  <c r="N42" i="62"/>
  <c r="N41" i="62"/>
  <c r="N40" i="62"/>
  <c r="N39" i="62"/>
  <c r="N38" i="62"/>
  <c r="N37" i="62"/>
  <c r="N36" i="62"/>
  <c r="N35" i="62"/>
  <c r="N34" i="62"/>
  <c r="N33" i="62"/>
  <c r="N32" i="62"/>
  <c r="N31" i="62"/>
  <c r="N30" i="62"/>
  <c r="N29" i="62"/>
  <c r="N28" i="62"/>
  <c r="N27" i="62"/>
  <c r="N26" i="62"/>
  <c r="N25" i="62"/>
  <c r="N24" i="62"/>
  <c r="N23" i="62"/>
  <c r="N22" i="62"/>
  <c r="N21" i="62"/>
  <c r="N20" i="62"/>
  <c r="N19" i="62"/>
  <c r="N18" i="62"/>
  <c r="N17" i="62"/>
  <c r="N16" i="62"/>
  <c r="N15" i="62"/>
  <c r="N14" i="62"/>
  <c r="N13" i="62"/>
  <c r="N12" i="62"/>
  <c r="N11" i="62"/>
  <c r="T374" i="61"/>
  <c r="T373" i="61"/>
  <c r="T372" i="61"/>
  <c r="T371" i="61"/>
  <c r="T370" i="61"/>
  <c r="T369" i="61"/>
  <c r="T368" i="61"/>
  <c r="T367" i="61"/>
  <c r="T366" i="61"/>
  <c r="T365" i="61"/>
  <c r="T364" i="61"/>
  <c r="T363" i="61"/>
  <c r="T362" i="61"/>
  <c r="T361" i="61"/>
  <c r="T360" i="61"/>
  <c r="T359" i="61"/>
  <c r="T358" i="61"/>
  <c r="T357" i="61"/>
  <c r="T356" i="61"/>
  <c r="T355" i="61"/>
  <c r="T354" i="61"/>
  <c r="T353" i="61"/>
  <c r="T352" i="61"/>
  <c r="T351" i="61"/>
  <c r="T350" i="61"/>
  <c r="T349" i="61"/>
  <c r="T348" i="61"/>
  <c r="T347" i="61"/>
  <c r="T346" i="61"/>
  <c r="T345" i="61"/>
  <c r="T344" i="61"/>
  <c r="T343" i="61"/>
  <c r="T342" i="61"/>
  <c r="T341" i="61"/>
  <c r="T340" i="61"/>
  <c r="T339" i="61"/>
  <c r="T338" i="61"/>
  <c r="T337" i="61"/>
  <c r="T336" i="61"/>
  <c r="T335" i="61"/>
  <c r="T334" i="61"/>
  <c r="T333" i="61"/>
  <c r="T332" i="61"/>
  <c r="T331" i="61"/>
  <c r="T330" i="61"/>
  <c r="T329" i="61"/>
  <c r="T328" i="61"/>
  <c r="T327" i="61"/>
  <c r="T326" i="61"/>
  <c r="T325" i="61"/>
  <c r="T324" i="61"/>
  <c r="T323" i="61"/>
  <c r="T322" i="61"/>
  <c r="T321" i="61"/>
  <c r="T320" i="61"/>
  <c r="T319" i="61"/>
  <c r="T318" i="61"/>
  <c r="T317" i="61"/>
  <c r="T316" i="61"/>
  <c r="T315" i="61"/>
  <c r="T314" i="61"/>
  <c r="T313" i="61"/>
  <c r="T312" i="61"/>
  <c r="T311" i="61"/>
  <c r="T310" i="61"/>
  <c r="T309" i="61"/>
  <c r="T308" i="61"/>
  <c r="T307" i="61"/>
  <c r="T306" i="61"/>
  <c r="T305" i="61"/>
  <c r="T304" i="61"/>
  <c r="T303" i="61"/>
  <c r="T302" i="61"/>
  <c r="T301" i="61"/>
  <c r="T300" i="61"/>
  <c r="T299" i="61"/>
  <c r="T298" i="61"/>
  <c r="T297" i="61"/>
  <c r="T296" i="61"/>
  <c r="T295" i="61"/>
  <c r="T294" i="61"/>
  <c r="T293" i="61"/>
  <c r="T292" i="61"/>
  <c r="T291" i="61"/>
  <c r="T290" i="61"/>
  <c r="T289" i="61"/>
  <c r="T288" i="61"/>
  <c r="T287" i="61"/>
  <c r="T286" i="61"/>
  <c r="T285" i="61"/>
  <c r="T284" i="61"/>
  <c r="T283" i="61"/>
  <c r="T282" i="61"/>
  <c r="T281" i="61"/>
  <c r="T280" i="61"/>
  <c r="T279" i="61"/>
  <c r="T278" i="61"/>
  <c r="T277" i="61"/>
  <c r="T276" i="61"/>
  <c r="T275" i="61"/>
  <c r="T274" i="61"/>
  <c r="T273" i="61"/>
  <c r="T271" i="61"/>
  <c r="T270" i="61"/>
  <c r="T269" i="61"/>
  <c r="T268" i="61"/>
  <c r="T267" i="61"/>
  <c r="T266" i="61"/>
  <c r="T265" i="61"/>
  <c r="T264" i="61"/>
  <c r="T263" i="61"/>
  <c r="T262" i="61"/>
  <c r="T261" i="61"/>
  <c r="T260" i="61"/>
  <c r="T259" i="61"/>
  <c r="T257" i="61"/>
  <c r="T256" i="61"/>
  <c r="T255" i="61"/>
  <c r="T254" i="61"/>
  <c r="T253" i="61"/>
  <c r="T252" i="61"/>
  <c r="T251" i="61"/>
  <c r="T249" i="61"/>
  <c r="T248" i="61"/>
  <c r="T247" i="61"/>
  <c r="T246" i="61"/>
  <c r="T245" i="61"/>
  <c r="T244" i="61"/>
  <c r="T243" i="61"/>
  <c r="T242" i="61"/>
  <c r="T241" i="61"/>
  <c r="T240" i="61"/>
  <c r="T239" i="61"/>
  <c r="T238" i="61"/>
  <c r="T237" i="61"/>
  <c r="T236" i="61"/>
  <c r="T235" i="61"/>
  <c r="T234" i="61"/>
  <c r="T233" i="61"/>
  <c r="T232" i="61"/>
  <c r="T231" i="61"/>
  <c r="T230" i="61"/>
  <c r="T229" i="61"/>
  <c r="T228" i="61"/>
  <c r="T227" i="61"/>
  <c r="T226" i="61"/>
  <c r="T225" i="61"/>
  <c r="T224" i="61"/>
  <c r="T223" i="61"/>
  <c r="T222" i="61"/>
  <c r="T221" i="61"/>
  <c r="T220" i="61"/>
  <c r="T219" i="61"/>
  <c r="T218" i="61"/>
  <c r="T217" i="61"/>
  <c r="T216" i="61"/>
  <c r="T215" i="61"/>
  <c r="T214" i="61"/>
  <c r="T213" i="61"/>
  <c r="T212" i="61"/>
  <c r="T211" i="61"/>
  <c r="T210" i="61"/>
  <c r="T209" i="61"/>
  <c r="T208" i="61"/>
  <c r="T207" i="61"/>
  <c r="T206" i="61"/>
  <c r="T205" i="61"/>
  <c r="T204" i="61"/>
  <c r="T203" i="61"/>
  <c r="T202" i="61"/>
  <c r="T201" i="61"/>
  <c r="T200" i="61"/>
  <c r="T199" i="61"/>
  <c r="T198" i="61"/>
  <c r="T197" i="61"/>
  <c r="T196" i="61"/>
  <c r="T195" i="61"/>
  <c r="T194" i="61"/>
  <c r="T193" i="61"/>
  <c r="T192" i="61"/>
  <c r="T191" i="61"/>
  <c r="T190" i="61"/>
  <c r="T189" i="61"/>
  <c r="T188" i="61"/>
  <c r="T187" i="61"/>
  <c r="T186" i="61"/>
  <c r="T185" i="61"/>
  <c r="T184" i="61"/>
  <c r="T183" i="61"/>
  <c r="T182" i="61"/>
  <c r="T181" i="61"/>
  <c r="T180" i="61"/>
  <c r="T179" i="61"/>
  <c r="T178" i="61"/>
  <c r="T177" i="61"/>
  <c r="T176" i="61"/>
  <c r="T175" i="61"/>
  <c r="T174" i="61"/>
  <c r="T173" i="61"/>
  <c r="T172" i="61"/>
  <c r="T171" i="61"/>
  <c r="T170" i="61"/>
  <c r="T169" i="61"/>
  <c r="T167" i="61"/>
  <c r="T166" i="61"/>
  <c r="T165" i="61"/>
  <c r="T164" i="61"/>
  <c r="T163" i="61"/>
  <c r="T162" i="61"/>
  <c r="T161" i="61"/>
  <c r="T160" i="61"/>
  <c r="T159" i="61"/>
  <c r="T158" i="61"/>
  <c r="T157" i="61"/>
  <c r="T156" i="61"/>
  <c r="T155" i="61"/>
  <c r="T154" i="61"/>
  <c r="T153" i="61"/>
  <c r="T152" i="61"/>
  <c r="T151" i="61"/>
  <c r="T150" i="61"/>
  <c r="T149" i="61"/>
  <c r="T148" i="61"/>
  <c r="T147" i="61"/>
  <c r="T146" i="61"/>
  <c r="T145" i="61"/>
  <c r="T144" i="61"/>
  <c r="T143" i="61"/>
  <c r="T142" i="61"/>
  <c r="T141" i="61"/>
  <c r="T140" i="61"/>
  <c r="T139" i="61"/>
  <c r="T138" i="61"/>
  <c r="T137" i="61"/>
  <c r="T136" i="61"/>
  <c r="T135" i="61"/>
  <c r="T134" i="61"/>
  <c r="T133" i="61"/>
  <c r="T132" i="61"/>
  <c r="T131" i="61"/>
  <c r="T130" i="61"/>
  <c r="T129" i="61"/>
  <c r="T128" i="61"/>
  <c r="T127" i="61"/>
  <c r="T126" i="61"/>
  <c r="T125" i="61"/>
  <c r="T124" i="61"/>
  <c r="T123" i="61"/>
  <c r="T122" i="61"/>
  <c r="T121" i="61"/>
  <c r="T120" i="61"/>
  <c r="T119" i="61"/>
  <c r="T118" i="61"/>
  <c r="T117" i="61"/>
  <c r="T116" i="61"/>
  <c r="T115" i="61"/>
  <c r="T114" i="61"/>
  <c r="T113" i="61"/>
  <c r="T112" i="61"/>
  <c r="T111" i="61"/>
  <c r="T110" i="61"/>
  <c r="T109" i="61"/>
  <c r="T108" i="61"/>
  <c r="T107" i="61"/>
  <c r="T106" i="61"/>
  <c r="T105" i="61"/>
  <c r="T104" i="61"/>
  <c r="T103" i="61"/>
  <c r="T102" i="61"/>
  <c r="T101" i="61"/>
  <c r="T100" i="61"/>
  <c r="T99" i="61"/>
  <c r="T98" i="61"/>
  <c r="T97" i="61"/>
  <c r="T96" i="61"/>
  <c r="T95" i="61"/>
  <c r="T94" i="61"/>
  <c r="T93" i="61"/>
  <c r="T92" i="61"/>
  <c r="T91" i="61"/>
  <c r="T90" i="61"/>
  <c r="T89" i="61"/>
  <c r="T88" i="61"/>
  <c r="T87" i="61"/>
  <c r="T86" i="61"/>
  <c r="T85" i="61"/>
  <c r="T84" i="61"/>
  <c r="T83" i="61"/>
  <c r="T82" i="61"/>
  <c r="T81" i="61"/>
  <c r="T80" i="61"/>
  <c r="T79" i="61"/>
  <c r="T78" i="61"/>
  <c r="T77" i="61"/>
  <c r="T76" i="61"/>
  <c r="T75" i="61"/>
  <c r="T74" i="61"/>
  <c r="T73" i="61"/>
  <c r="T72" i="61"/>
  <c r="T71" i="61"/>
  <c r="T70" i="61"/>
  <c r="T69" i="61"/>
  <c r="T68" i="61"/>
  <c r="T67" i="61"/>
  <c r="T66" i="61"/>
  <c r="T65" i="61"/>
  <c r="T64" i="61"/>
  <c r="T63" i="61"/>
  <c r="T62" i="61"/>
  <c r="T61" i="61"/>
  <c r="T60" i="61"/>
  <c r="T59" i="61"/>
  <c r="T58" i="61"/>
  <c r="T57" i="61"/>
  <c r="T56" i="61"/>
  <c r="T55" i="61"/>
  <c r="T54" i="61"/>
  <c r="T53" i="61"/>
  <c r="T52" i="61"/>
  <c r="T51" i="61"/>
  <c r="T50" i="61"/>
  <c r="T49" i="61"/>
  <c r="T48" i="61"/>
  <c r="T47" i="61"/>
  <c r="T46" i="61"/>
  <c r="T45" i="61"/>
  <c r="T44" i="61"/>
  <c r="T43" i="61"/>
  <c r="T42" i="61"/>
  <c r="T41" i="61"/>
  <c r="T40" i="61"/>
  <c r="T39" i="61"/>
  <c r="T38" i="61"/>
  <c r="T37" i="61"/>
  <c r="T36" i="61"/>
  <c r="T35" i="61"/>
  <c r="T34" i="61"/>
  <c r="T33" i="61"/>
  <c r="T32" i="61"/>
  <c r="T31" i="61"/>
  <c r="T30" i="61"/>
  <c r="T29" i="61"/>
  <c r="T28" i="61"/>
  <c r="T27" i="61"/>
  <c r="T26" i="61"/>
  <c r="T25" i="61"/>
  <c r="T24" i="61"/>
  <c r="T23" i="61"/>
  <c r="T22" i="61"/>
  <c r="T21" i="61"/>
  <c r="T20" i="61"/>
  <c r="T19" i="61"/>
  <c r="T18" i="61"/>
  <c r="T17" i="61"/>
  <c r="T16" i="61"/>
  <c r="T15" i="61"/>
  <c r="T14" i="61"/>
  <c r="T13" i="61"/>
  <c r="T12" i="61"/>
  <c r="T11" i="61"/>
  <c r="Q48" i="59"/>
  <c r="Q47" i="59"/>
  <c r="Q46" i="59"/>
  <c r="Q44" i="59"/>
  <c r="Q43" i="59"/>
  <c r="Q42" i="59"/>
  <c r="Q41" i="59"/>
  <c r="Q40" i="59"/>
  <c r="Q39" i="59"/>
  <c r="Q38" i="59"/>
  <c r="Q37" i="59"/>
  <c r="Q36" i="59"/>
  <c r="Q35" i="59"/>
  <c r="Q34" i="59"/>
  <c r="Q33" i="59"/>
  <c r="Q32" i="59"/>
  <c r="Q31" i="59"/>
  <c r="Q30" i="59"/>
  <c r="Q29" i="59"/>
  <c r="Q28" i="59"/>
  <c r="Q27" i="59"/>
  <c r="Q25" i="59"/>
  <c r="Q24" i="59"/>
  <c r="Q23" i="59"/>
  <c r="Q22" i="59"/>
  <c r="Q21" i="59"/>
  <c r="Q20" i="59"/>
  <c r="Q19" i="59"/>
  <c r="Q18" i="59"/>
  <c r="Q17" i="59"/>
  <c r="Q16" i="59"/>
  <c r="Q15" i="59"/>
  <c r="Q14" i="59"/>
  <c r="Q13" i="59"/>
  <c r="Q12" i="59"/>
  <c r="Q11" i="59"/>
  <c r="K52" i="58"/>
  <c r="K51" i="58"/>
  <c r="K50" i="58"/>
  <c r="K46" i="58"/>
  <c r="K45" i="58"/>
  <c r="K44" i="58"/>
  <c r="K43" i="58"/>
  <c r="K42" i="58"/>
  <c r="K41" i="58"/>
  <c r="K40" i="58"/>
  <c r="K39" i="58"/>
  <c r="K38" i="58"/>
  <c r="K37" i="58"/>
  <c r="K36" i="58"/>
  <c r="K35" i="58"/>
  <c r="K34" i="58"/>
  <c r="K33" i="58"/>
  <c r="K32" i="58"/>
  <c r="K31" i="58"/>
  <c r="K30" i="58"/>
  <c r="K29" i="58"/>
  <c r="K28" i="58"/>
  <c r="K27" i="58"/>
  <c r="K26" i="58"/>
  <c r="K25" i="58"/>
  <c r="K24" i="58"/>
  <c r="K23" i="58"/>
  <c r="K22" i="58"/>
  <c r="K21" i="58"/>
  <c r="K20" i="58"/>
  <c r="K19" i="58"/>
  <c r="K17" i="58"/>
  <c r="K16" i="58"/>
  <c r="K15" i="58"/>
  <c r="K14" i="58"/>
  <c r="K13" i="58"/>
  <c r="K12" i="58"/>
  <c r="K11" i="58"/>
  <c r="K10" i="58"/>
  <c r="M13" i="69"/>
  <c r="M12" i="69" s="1"/>
  <c r="M11" i="69" s="1"/>
  <c r="C24" i="88" s="1"/>
  <c r="C23" i="88" s="1"/>
  <c r="C10" i="88" s="1"/>
  <c r="C42" i="88" l="1"/>
  <c r="O12" i="69"/>
  <c r="O14" i="69"/>
  <c r="O11" i="69"/>
  <c r="O13" i="69"/>
  <c r="P11" i="69" l="1"/>
  <c r="L49" i="58"/>
  <c r="L48" i="58"/>
  <c r="P13" i="69"/>
  <c r="P12" i="69"/>
  <c r="K10" i="81"/>
  <c r="K13" i="81"/>
  <c r="K12" i="81"/>
  <c r="K11" i="81"/>
  <c r="D38" i="88"/>
  <c r="D30" i="88"/>
  <c r="D26" i="88"/>
  <c r="D20" i="88"/>
  <c r="D16" i="88"/>
  <c r="D11" i="88"/>
  <c r="D24" i="88"/>
  <c r="D19" i="88"/>
  <c r="D15" i="88"/>
  <c r="D13" i="88"/>
  <c r="D42" i="88"/>
  <c r="D27" i="88"/>
  <c r="D21" i="88"/>
  <c r="D17" i="88"/>
  <c r="D12" i="88"/>
  <c r="D29" i="88"/>
  <c r="D28" i="88"/>
  <c r="D23" i="88"/>
  <c r="D18" i="88"/>
  <c r="D33" i="88"/>
  <c r="D31" i="88"/>
  <c r="D37" i="88"/>
  <c r="R339" i="78"/>
  <c r="R337" i="78"/>
  <c r="R335" i="78"/>
  <c r="R333" i="78"/>
  <c r="R331" i="78"/>
  <c r="R329" i="78"/>
  <c r="R327" i="78"/>
  <c r="R325" i="78"/>
  <c r="R323" i="78"/>
  <c r="R321" i="78"/>
  <c r="R319" i="78"/>
  <c r="R317" i="78"/>
  <c r="R315" i="78"/>
  <c r="R313" i="78"/>
  <c r="R311" i="78"/>
  <c r="R309" i="78"/>
  <c r="R307" i="78"/>
  <c r="R305" i="78"/>
  <c r="R303" i="78"/>
  <c r="R301" i="78"/>
  <c r="R299" i="78"/>
  <c r="R297" i="78"/>
  <c r="R295" i="78"/>
  <c r="R293" i="78"/>
  <c r="R291" i="78"/>
  <c r="R289" i="78"/>
  <c r="R287" i="78"/>
  <c r="R285" i="78"/>
  <c r="R283" i="78"/>
  <c r="R281" i="78"/>
  <c r="R279" i="78"/>
  <c r="R277" i="78"/>
  <c r="R275" i="78"/>
  <c r="R273" i="78"/>
  <c r="R271" i="78"/>
  <c r="R269" i="78"/>
  <c r="R267" i="78"/>
  <c r="R265" i="78"/>
  <c r="R263" i="78"/>
  <c r="R261" i="78"/>
  <c r="R259" i="78"/>
  <c r="R257" i="78"/>
  <c r="R255" i="78"/>
  <c r="R253" i="78"/>
  <c r="R250" i="78"/>
  <c r="R248" i="78"/>
  <c r="R246" i="78"/>
  <c r="R244" i="78"/>
  <c r="R242" i="78"/>
  <c r="R240" i="78"/>
  <c r="R238" i="78"/>
  <c r="R236" i="78"/>
  <c r="R234" i="78"/>
  <c r="R232" i="78"/>
  <c r="R230" i="78"/>
  <c r="R228" i="78"/>
  <c r="R226" i="78"/>
  <c r="R224" i="78"/>
  <c r="R222" i="78"/>
  <c r="R220" i="78"/>
  <c r="R218" i="78"/>
  <c r="R216" i="78"/>
  <c r="R214" i="78"/>
  <c r="R212" i="78"/>
  <c r="R210" i="78"/>
  <c r="R208" i="78"/>
  <c r="R206" i="78"/>
  <c r="R204" i="78"/>
  <c r="R202" i="78"/>
  <c r="R200" i="78"/>
  <c r="R198" i="78"/>
  <c r="R196" i="78"/>
  <c r="R194" i="78"/>
  <c r="R192" i="78"/>
  <c r="R340" i="78"/>
  <c r="R338" i="78"/>
  <c r="R336" i="78"/>
  <c r="R334" i="78"/>
  <c r="R332" i="78"/>
  <c r="R330" i="78"/>
  <c r="R328" i="78"/>
  <c r="R326" i="78"/>
  <c r="R324" i="78"/>
  <c r="R322" i="78"/>
  <c r="R320" i="78"/>
  <c r="R318" i="78"/>
  <c r="R316" i="78"/>
  <c r="R314" i="78"/>
  <c r="R312" i="78"/>
  <c r="R310" i="78"/>
  <c r="R308" i="78"/>
  <c r="R306" i="78"/>
  <c r="R304" i="78"/>
  <c r="R302" i="78"/>
  <c r="R300" i="78"/>
  <c r="R298" i="78"/>
  <c r="R296" i="78"/>
  <c r="R294" i="78"/>
  <c r="R292" i="78"/>
  <c r="R290" i="78"/>
  <c r="R288" i="78"/>
  <c r="R286" i="78"/>
  <c r="R284" i="78"/>
  <c r="R282" i="78"/>
  <c r="R280" i="78"/>
  <c r="R278" i="78"/>
  <c r="R276" i="78"/>
  <c r="R274" i="78"/>
  <c r="R272" i="78"/>
  <c r="R270" i="78"/>
  <c r="R268" i="78"/>
  <c r="R266" i="78"/>
  <c r="R264" i="78"/>
  <c r="R262" i="78"/>
  <c r="R260" i="78"/>
  <c r="R258" i="78"/>
  <c r="R256" i="78"/>
  <c r="R254" i="78"/>
  <c r="R252" i="78"/>
  <c r="R249" i="78"/>
  <c r="R247" i="78"/>
  <c r="R245" i="78"/>
  <c r="R243" i="78"/>
  <c r="R241" i="78"/>
  <c r="R239" i="78"/>
  <c r="R237" i="78"/>
  <c r="R235" i="78"/>
  <c r="R233" i="78"/>
  <c r="R231" i="78"/>
  <c r="R229" i="78"/>
  <c r="R227" i="78"/>
  <c r="R225" i="78"/>
  <c r="R223" i="78"/>
  <c r="R221" i="78"/>
  <c r="R219" i="78"/>
  <c r="R217" i="78"/>
  <c r="R215" i="78"/>
  <c r="R213" i="78"/>
  <c r="R211" i="78"/>
  <c r="R209" i="78"/>
  <c r="R207" i="78"/>
  <c r="R205" i="78"/>
  <c r="R203" i="78"/>
  <c r="R201" i="78"/>
  <c r="R199" i="78"/>
  <c r="R197" i="78"/>
  <c r="R195" i="78"/>
  <c r="R193" i="78"/>
  <c r="K19" i="67"/>
  <c r="K17" i="67"/>
  <c r="K15" i="67"/>
  <c r="K13" i="67"/>
  <c r="K11" i="67"/>
  <c r="L16" i="66"/>
  <c r="L14" i="66"/>
  <c r="L12" i="66"/>
  <c r="L20" i="65"/>
  <c r="R191" i="78"/>
  <c r="R189" i="78"/>
  <c r="R187" i="78"/>
  <c r="R185" i="78"/>
  <c r="R183" i="78"/>
  <c r="R181" i="78"/>
  <c r="R179" i="78"/>
  <c r="R177" i="78"/>
  <c r="R175" i="78"/>
  <c r="R173" i="78"/>
  <c r="R171" i="78"/>
  <c r="R169" i="78"/>
  <c r="R167" i="78"/>
  <c r="R165" i="78"/>
  <c r="R163" i="78"/>
  <c r="R161" i="78"/>
  <c r="R159" i="78"/>
  <c r="R157" i="78"/>
  <c r="R155" i="78"/>
  <c r="R153" i="78"/>
  <c r="R151" i="78"/>
  <c r="R149" i="78"/>
  <c r="R147" i="78"/>
  <c r="R145" i="78"/>
  <c r="R143" i="78"/>
  <c r="R141" i="78"/>
  <c r="R139" i="78"/>
  <c r="R137" i="78"/>
  <c r="R135" i="78"/>
  <c r="R133" i="78"/>
  <c r="R131" i="78"/>
  <c r="R129" i="78"/>
  <c r="R127" i="78"/>
  <c r="R125" i="78"/>
  <c r="R123" i="78"/>
  <c r="R121" i="78"/>
  <c r="R119" i="78"/>
  <c r="R117" i="78"/>
  <c r="R115" i="78"/>
  <c r="R113" i="78"/>
  <c r="R111" i="78"/>
  <c r="R109" i="78"/>
  <c r="R107" i="78"/>
  <c r="R105" i="78"/>
  <c r="R103" i="78"/>
  <c r="R101" i="78"/>
  <c r="R99" i="78"/>
  <c r="R97" i="78"/>
  <c r="R95" i="78"/>
  <c r="R93" i="78"/>
  <c r="R91" i="78"/>
  <c r="R89" i="78"/>
  <c r="R87" i="78"/>
  <c r="R85" i="78"/>
  <c r="R83" i="78"/>
  <c r="R81" i="78"/>
  <c r="R79" i="78"/>
  <c r="R77" i="78"/>
  <c r="R75" i="78"/>
  <c r="R73" i="78"/>
  <c r="R71" i="78"/>
  <c r="R69" i="78"/>
  <c r="R67" i="78"/>
  <c r="R65" i="78"/>
  <c r="R63" i="78"/>
  <c r="R61" i="78"/>
  <c r="R59" i="78"/>
  <c r="R57" i="78"/>
  <c r="R55" i="78"/>
  <c r="R53" i="78"/>
  <c r="R51" i="78"/>
  <c r="R49" i="78"/>
  <c r="R47" i="78"/>
  <c r="R45" i="78"/>
  <c r="R43" i="78"/>
  <c r="R41" i="78"/>
  <c r="R39" i="78"/>
  <c r="R37" i="78"/>
  <c r="R35" i="78"/>
  <c r="R33" i="78"/>
  <c r="R30" i="78"/>
  <c r="R28" i="78"/>
  <c r="R26" i="78"/>
  <c r="R24" i="78"/>
  <c r="R22" i="78"/>
  <c r="R190" i="78"/>
  <c r="R188" i="78"/>
  <c r="R186" i="78"/>
  <c r="R184" i="78"/>
  <c r="R178" i="78"/>
  <c r="R170" i="78"/>
  <c r="R162" i="78"/>
  <c r="R154" i="78"/>
  <c r="R146" i="78"/>
  <c r="R138" i="78"/>
  <c r="R130" i="78"/>
  <c r="R122" i="78"/>
  <c r="R114" i="78"/>
  <c r="R106" i="78"/>
  <c r="R98" i="78"/>
  <c r="R90" i="78"/>
  <c r="R82" i="78"/>
  <c r="R74" i="78"/>
  <c r="R66" i="78"/>
  <c r="R58" i="78"/>
  <c r="R50" i="78"/>
  <c r="R42" i="78"/>
  <c r="R34" i="78"/>
  <c r="R25" i="78"/>
  <c r="R180" i="78"/>
  <c r="R172" i="78"/>
  <c r="R164" i="78"/>
  <c r="R156" i="78"/>
  <c r="R148" i="78"/>
  <c r="R140" i="78"/>
  <c r="R132" i="78"/>
  <c r="R124" i="78"/>
  <c r="R116" i="78"/>
  <c r="R108" i="78"/>
  <c r="R100" i="78"/>
  <c r="R92" i="78"/>
  <c r="R84" i="78"/>
  <c r="R76" i="78"/>
  <c r="R68" i="78"/>
  <c r="R60" i="78"/>
  <c r="R52" i="78"/>
  <c r="R44" i="78"/>
  <c r="R36" i="78"/>
  <c r="R27" i="78"/>
  <c r="K12" i="67"/>
  <c r="L13" i="66"/>
  <c r="L18" i="65"/>
  <c r="L15" i="65"/>
  <c r="L13" i="65"/>
  <c r="L11" i="65"/>
  <c r="O25" i="64"/>
  <c r="O23" i="64"/>
  <c r="O20" i="64"/>
  <c r="O18" i="64"/>
  <c r="O16" i="64"/>
  <c r="O14" i="64"/>
  <c r="O12" i="64"/>
  <c r="N73" i="63"/>
  <c r="N70" i="63"/>
  <c r="N68" i="63"/>
  <c r="N66" i="63"/>
  <c r="N64" i="63"/>
  <c r="N62" i="63"/>
  <c r="N60" i="63"/>
  <c r="N58" i="63"/>
  <c r="N56" i="63"/>
  <c r="N54" i="63"/>
  <c r="N52" i="63"/>
  <c r="N50" i="63"/>
  <c r="N48" i="63"/>
  <c r="N46" i="63"/>
  <c r="N44" i="63"/>
  <c r="N42" i="63"/>
  <c r="N40" i="63"/>
  <c r="N38" i="63"/>
  <c r="N36" i="63"/>
  <c r="N34" i="63"/>
  <c r="N32" i="63"/>
  <c r="N30" i="63"/>
  <c r="N27" i="63"/>
  <c r="N25" i="63"/>
  <c r="N22" i="63"/>
  <c r="N20" i="63"/>
  <c r="N18" i="63"/>
  <c r="N16" i="63"/>
  <c r="N14" i="63"/>
  <c r="N12" i="63"/>
  <c r="O264" i="62"/>
  <c r="R182" i="78"/>
  <c r="R174" i="78"/>
  <c r="R166" i="78"/>
  <c r="R158" i="78"/>
  <c r="R150" i="78"/>
  <c r="R142" i="78"/>
  <c r="R134" i="78"/>
  <c r="R126" i="78"/>
  <c r="R118" i="78"/>
  <c r="R110" i="78"/>
  <c r="R102" i="78"/>
  <c r="R94" i="78"/>
  <c r="R86" i="78"/>
  <c r="R78" i="78"/>
  <c r="R70" i="78"/>
  <c r="R62" i="78"/>
  <c r="R54" i="78"/>
  <c r="R46" i="78"/>
  <c r="R38" i="78"/>
  <c r="R29" i="78"/>
  <c r="R21" i="78"/>
  <c r="R19" i="78"/>
  <c r="R17" i="78"/>
  <c r="R15" i="78"/>
  <c r="R13" i="78"/>
  <c r="R11" i="78"/>
  <c r="K377" i="76"/>
  <c r="K375" i="76"/>
  <c r="K373" i="76"/>
  <c r="K371" i="76"/>
  <c r="K369" i="76"/>
  <c r="K367" i="76"/>
  <c r="K364" i="76"/>
  <c r="K361" i="76"/>
  <c r="K359" i="76"/>
  <c r="K357" i="76"/>
  <c r="K355" i="76"/>
  <c r="K353" i="76"/>
  <c r="K351" i="76"/>
  <c r="K349" i="76"/>
  <c r="K347" i="76"/>
  <c r="K345" i="76"/>
  <c r="K343" i="76"/>
  <c r="K341" i="76"/>
  <c r="K339" i="76"/>
  <c r="K337" i="76"/>
  <c r="K335" i="76"/>
  <c r="K333" i="76"/>
  <c r="K331" i="76"/>
  <c r="K329" i="76"/>
  <c r="K327" i="76"/>
  <c r="K325" i="76"/>
  <c r="K323" i="76"/>
  <c r="K321" i="76"/>
  <c r="K319" i="76"/>
  <c r="K317" i="76"/>
  <c r="K315" i="76"/>
  <c r="K313" i="76"/>
  <c r="K311" i="76"/>
  <c r="K309" i="76"/>
  <c r="K307" i="76"/>
  <c r="K305" i="76"/>
  <c r="K303" i="76"/>
  <c r="K301" i="76"/>
  <c r="K299" i="76"/>
  <c r="K297" i="76"/>
  <c r="K295" i="76"/>
  <c r="K293" i="76"/>
  <c r="K291" i="76"/>
  <c r="K289" i="76"/>
  <c r="K287" i="76"/>
  <c r="K285" i="76"/>
  <c r="K283" i="76"/>
  <c r="K281" i="76"/>
  <c r="K279" i="76"/>
  <c r="K276" i="76"/>
  <c r="K274" i="76"/>
  <c r="K272" i="76"/>
  <c r="K270" i="76"/>
  <c r="K268" i="76"/>
  <c r="K266" i="76"/>
  <c r="K264" i="76"/>
  <c r="K262" i="76"/>
  <c r="K260" i="76"/>
  <c r="K258" i="76"/>
  <c r="R176" i="78"/>
  <c r="R144" i="78"/>
  <c r="R112" i="78"/>
  <c r="R80" i="78"/>
  <c r="R48" i="78"/>
  <c r="R14" i="78"/>
  <c r="K374" i="76"/>
  <c r="K365" i="76"/>
  <c r="K356" i="76"/>
  <c r="K348" i="76"/>
  <c r="K340" i="76"/>
  <c r="K332" i="76"/>
  <c r="K324" i="76"/>
  <c r="K316" i="76"/>
  <c r="K308" i="76"/>
  <c r="K300" i="76"/>
  <c r="K292" i="76"/>
  <c r="K284" i="76"/>
  <c r="K275" i="76"/>
  <c r="K267" i="76"/>
  <c r="K259" i="76"/>
  <c r="L15" i="66"/>
  <c r="L19" i="65"/>
  <c r="O26" i="64"/>
  <c r="O17" i="64"/>
  <c r="N72" i="63"/>
  <c r="N63" i="63"/>
  <c r="N55" i="63"/>
  <c r="N47" i="63"/>
  <c r="N39" i="63"/>
  <c r="N31" i="63"/>
  <c r="N21" i="63"/>
  <c r="N13" i="63"/>
  <c r="O262" i="62"/>
  <c r="O260" i="62"/>
  <c r="O258" i="62"/>
  <c r="O255" i="62"/>
  <c r="O253" i="62"/>
  <c r="O251" i="62"/>
  <c r="O249" i="62"/>
  <c r="O246" i="62"/>
  <c r="O244" i="62"/>
  <c r="O242" i="62"/>
  <c r="O239" i="62"/>
  <c r="O236" i="62"/>
  <c r="O234" i="62"/>
  <c r="O232" i="62"/>
  <c r="O230" i="62"/>
  <c r="O228" i="62"/>
  <c r="O226" i="62"/>
  <c r="O224" i="62"/>
  <c r="O222" i="62"/>
  <c r="O220" i="62"/>
  <c r="O218" i="62"/>
  <c r="O215" i="62"/>
  <c r="O213" i="62"/>
  <c r="O211" i="62"/>
  <c r="O209" i="62"/>
  <c r="O207" i="62"/>
  <c r="O204" i="62"/>
  <c r="O203" i="62"/>
  <c r="O201" i="62"/>
  <c r="O198" i="62"/>
  <c r="O196" i="62"/>
  <c r="O194" i="62"/>
  <c r="O193" i="62"/>
  <c r="O191" i="62"/>
  <c r="O189" i="62"/>
  <c r="O187" i="62"/>
  <c r="O184" i="62"/>
  <c r="O182" i="62"/>
  <c r="O180" i="62"/>
  <c r="R168" i="78"/>
  <c r="R136" i="78"/>
  <c r="R104" i="78"/>
  <c r="R72" i="78"/>
  <c r="R40" i="78"/>
  <c r="R16" i="78"/>
  <c r="K376" i="76"/>
  <c r="K368" i="76"/>
  <c r="K358" i="76"/>
  <c r="K350" i="76"/>
  <c r="K342" i="76"/>
  <c r="K334" i="76"/>
  <c r="K326" i="76"/>
  <c r="K318" i="76"/>
  <c r="K310" i="76"/>
  <c r="K302" i="76"/>
  <c r="K294" i="76"/>
  <c r="K286" i="76"/>
  <c r="K278" i="76"/>
  <c r="K269" i="76"/>
  <c r="K261" i="76"/>
  <c r="K256" i="76"/>
  <c r="K254" i="76"/>
  <c r="K252" i="76"/>
  <c r="K250" i="76"/>
  <c r="K248" i="76"/>
  <c r="K246" i="76"/>
  <c r="K244" i="76"/>
  <c r="K242" i="76"/>
  <c r="K240" i="76"/>
  <c r="K238" i="76"/>
  <c r="K236" i="76"/>
  <c r="K234" i="76"/>
  <c r="K232" i="76"/>
  <c r="K230" i="76"/>
  <c r="K228" i="76"/>
  <c r="K226" i="76"/>
  <c r="K224" i="76"/>
  <c r="K222" i="76"/>
  <c r="K220" i="76"/>
  <c r="K218" i="76"/>
  <c r="K216" i="76"/>
  <c r="K214" i="76"/>
  <c r="K212" i="76"/>
  <c r="K210" i="76"/>
  <c r="K208" i="76"/>
  <c r="K206" i="76"/>
  <c r="K204" i="76"/>
  <c r="K202" i="76"/>
  <c r="K200" i="76"/>
  <c r="K198" i="76"/>
  <c r="K196" i="76"/>
  <c r="K194" i="76"/>
  <c r="K192" i="76"/>
  <c r="K190" i="76"/>
  <c r="K188" i="76"/>
  <c r="K186" i="76"/>
  <c r="K184" i="76"/>
  <c r="K182" i="76"/>
  <c r="K180" i="76"/>
  <c r="K178" i="76"/>
  <c r="K176" i="76"/>
  <c r="K174" i="76"/>
  <c r="K172" i="76"/>
  <c r="K170" i="76"/>
  <c r="K168" i="76"/>
  <c r="K166" i="76"/>
  <c r="K164" i="76"/>
  <c r="K162" i="76"/>
  <c r="K160" i="76"/>
  <c r="K158" i="76"/>
  <c r="K156" i="76"/>
  <c r="K154" i="76"/>
  <c r="K152" i="76"/>
  <c r="K150" i="76"/>
  <c r="K148" i="76"/>
  <c r="K146" i="76"/>
  <c r="K144" i="76"/>
  <c r="K142" i="76"/>
  <c r="K140" i="76"/>
  <c r="K138" i="76"/>
  <c r="K136" i="76"/>
  <c r="K134" i="76"/>
  <c r="K132" i="76"/>
  <c r="K130" i="76"/>
  <c r="K128" i="76"/>
  <c r="K126" i="76"/>
  <c r="K124" i="76"/>
  <c r="K122" i="76"/>
  <c r="K120" i="76"/>
  <c r="K118" i="76"/>
  <c r="K116" i="76"/>
  <c r="K114" i="76"/>
  <c r="K112" i="76"/>
  <c r="K110" i="76"/>
  <c r="K108" i="76"/>
  <c r="K106" i="76"/>
  <c r="K104" i="76"/>
  <c r="K102" i="76"/>
  <c r="K100" i="76"/>
  <c r="R160" i="78"/>
  <c r="R128" i="78"/>
  <c r="R96" i="78"/>
  <c r="R64" i="78"/>
  <c r="R31" i="78"/>
  <c r="R18" i="78"/>
  <c r="R10" i="78"/>
  <c r="K370" i="76"/>
  <c r="K360" i="76"/>
  <c r="K352" i="76"/>
  <c r="K344" i="76"/>
  <c r="K336" i="76"/>
  <c r="K328" i="76"/>
  <c r="K320" i="76"/>
  <c r="K312" i="76"/>
  <c r="K304" i="76"/>
  <c r="K296" i="76"/>
  <c r="K288" i="76"/>
  <c r="K280" i="76"/>
  <c r="K271" i="76"/>
  <c r="K263" i="76"/>
  <c r="K16" i="67"/>
  <c r="L14" i="65"/>
  <c r="O22" i="64"/>
  <c r="O13" i="64"/>
  <c r="N67" i="63"/>
  <c r="N59" i="63"/>
  <c r="N51" i="63"/>
  <c r="N43" i="63"/>
  <c r="N35" i="63"/>
  <c r="N26" i="63"/>
  <c r="N17" i="63"/>
  <c r="O263" i="62"/>
  <c r="O261" i="62"/>
  <c r="O259" i="62"/>
  <c r="O256" i="62"/>
  <c r="O254" i="62"/>
  <c r="O252" i="62"/>
  <c r="O250" i="62"/>
  <c r="O247" i="62"/>
  <c r="O245" i="62"/>
  <c r="O243" i="62"/>
  <c r="O240" i="62"/>
  <c r="O238" i="62"/>
  <c r="O235" i="62"/>
  <c r="O233" i="62"/>
  <c r="O231" i="62"/>
  <c r="O229" i="62"/>
  <c r="O227" i="62"/>
  <c r="O225" i="62"/>
  <c r="O223" i="62"/>
  <c r="O221" i="62"/>
  <c r="O219" i="62"/>
  <c r="O217" i="62"/>
  <c r="O214" i="62"/>
  <c r="O212" i="62"/>
  <c r="O210" i="62"/>
  <c r="O208" i="62"/>
  <c r="O206" i="62"/>
  <c r="O205" i="62"/>
  <c r="O202" i="62"/>
  <c r="O200" i="62"/>
  <c r="O199" i="62"/>
  <c r="O197" i="62"/>
  <c r="R152" i="78"/>
  <c r="R120" i="78"/>
  <c r="R88" i="78"/>
  <c r="R56" i="78"/>
  <c r="R23" i="78"/>
  <c r="R20" i="78"/>
  <c r="R12" i="78"/>
  <c r="K372" i="76"/>
  <c r="K362" i="76"/>
  <c r="K354" i="76"/>
  <c r="K346" i="76"/>
  <c r="K338" i="76"/>
  <c r="K330" i="76"/>
  <c r="K322" i="76"/>
  <c r="K314" i="76"/>
  <c r="K306" i="76"/>
  <c r="K298" i="76"/>
  <c r="K290" i="76"/>
  <c r="K282" i="76"/>
  <c r="K273" i="76"/>
  <c r="K265" i="76"/>
  <c r="K257" i="76"/>
  <c r="K255" i="76"/>
  <c r="K253" i="76"/>
  <c r="K251" i="76"/>
  <c r="K249" i="76"/>
  <c r="K247" i="76"/>
  <c r="K245" i="76"/>
  <c r="K243" i="76"/>
  <c r="K241" i="76"/>
  <c r="K239" i="76"/>
  <c r="K237" i="76"/>
  <c r="K235" i="76"/>
  <c r="K233" i="76"/>
  <c r="K231" i="76"/>
  <c r="K229" i="76"/>
  <c r="K227" i="76"/>
  <c r="K225" i="76"/>
  <c r="K223" i="76"/>
  <c r="K221" i="76"/>
  <c r="K219" i="76"/>
  <c r="K217" i="76"/>
  <c r="K215" i="76"/>
  <c r="K213" i="76"/>
  <c r="K211" i="76"/>
  <c r="K209" i="76"/>
  <c r="K207" i="76"/>
  <c r="K205" i="76"/>
  <c r="K203" i="76"/>
  <c r="K201" i="76"/>
  <c r="K199" i="76"/>
  <c r="K197" i="76"/>
  <c r="K195" i="76"/>
  <c r="K193" i="76"/>
  <c r="K191" i="76"/>
  <c r="K189" i="76"/>
  <c r="K187" i="76"/>
  <c r="K185" i="76"/>
  <c r="K183" i="76"/>
  <c r="K181" i="76"/>
  <c r="K179" i="76"/>
  <c r="K177" i="76"/>
  <c r="K175" i="76"/>
  <c r="K173" i="76"/>
  <c r="K171" i="76"/>
  <c r="K169" i="76"/>
  <c r="K167" i="76"/>
  <c r="K165" i="76"/>
  <c r="K163" i="76"/>
  <c r="K161" i="76"/>
  <c r="K159" i="76"/>
  <c r="K157" i="76"/>
  <c r="K155" i="76"/>
  <c r="K153" i="76"/>
  <c r="K151" i="76"/>
  <c r="K149" i="76"/>
  <c r="K147" i="76"/>
  <c r="K145" i="76"/>
  <c r="K143" i="76"/>
  <c r="K141" i="76"/>
  <c r="K139" i="76"/>
  <c r="K137" i="76"/>
  <c r="K135" i="76"/>
  <c r="K133" i="76"/>
  <c r="K131" i="76"/>
  <c r="K123" i="76"/>
  <c r="K115" i="76"/>
  <c r="K107" i="76"/>
  <c r="K99" i="76"/>
  <c r="K97" i="76"/>
  <c r="K95" i="76"/>
  <c r="K93" i="76"/>
  <c r="K91" i="76"/>
  <c r="K89" i="76"/>
  <c r="K87" i="76"/>
  <c r="K85" i="76"/>
  <c r="K83" i="76"/>
  <c r="K81" i="76"/>
  <c r="K79" i="76"/>
  <c r="K77" i="76"/>
  <c r="K75" i="76"/>
  <c r="K73" i="76"/>
  <c r="K71" i="76"/>
  <c r="K125" i="76"/>
  <c r="K117" i="76"/>
  <c r="K109" i="76"/>
  <c r="K101" i="76"/>
  <c r="K14" i="67"/>
  <c r="L12" i="65"/>
  <c r="O11" i="64"/>
  <c r="N57" i="63"/>
  <c r="N41" i="63"/>
  <c r="N24" i="63"/>
  <c r="O195" i="62"/>
  <c r="O188" i="62"/>
  <c r="O179" i="62"/>
  <c r="O177" i="62"/>
  <c r="O175" i="62"/>
  <c r="O173" i="62"/>
  <c r="O171" i="62"/>
  <c r="O169" i="62"/>
  <c r="O167" i="62"/>
  <c r="O165" i="62"/>
  <c r="O163" i="62"/>
  <c r="O161" i="62"/>
  <c r="O159" i="62"/>
  <c r="O158" i="62"/>
  <c r="O156" i="62"/>
  <c r="O154" i="62"/>
  <c r="O152" i="62"/>
  <c r="O150" i="62"/>
  <c r="O148" i="62"/>
  <c r="O146" i="62"/>
  <c r="O144" i="62"/>
  <c r="O142" i="62"/>
  <c r="O140" i="62"/>
  <c r="O138" i="62"/>
  <c r="O136" i="62"/>
  <c r="O134" i="62"/>
  <c r="O132" i="62"/>
  <c r="O130" i="62"/>
  <c r="O128" i="62"/>
  <c r="O126" i="62"/>
  <c r="O124" i="62"/>
  <c r="O122" i="62"/>
  <c r="O120" i="62"/>
  <c r="O118" i="62"/>
  <c r="O116" i="62"/>
  <c r="O113" i="62"/>
  <c r="O111" i="62"/>
  <c r="O109" i="62"/>
  <c r="O107" i="62"/>
  <c r="O105" i="62"/>
  <c r="O103" i="62"/>
  <c r="O101" i="62"/>
  <c r="O99" i="62"/>
  <c r="O97" i="62"/>
  <c r="O95" i="62"/>
  <c r="O93" i="62"/>
  <c r="O91" i="62"/>
  <c r="O89" i="62"/>
  <c r="O87" i="62"/>
  <c r="O85" i="62"/>
  <c r="O83" i="62"/>
  <c r="O81" i="62"/>
  <c r="O79" i="62"/>
  <c r="O77" i="62"/>
  <c r="O75" i="62"/>
  <c r="O73" i="62"/>
  <c r="O71" i="62"/>
  <c r="O69" i="62"/>
  <c r="O67" i="62"/>
  <c r="O65" i="62"/>
  <c r="O63" i="62"/>
  <c r="O61" i="62"/>
  <c r="O59" i="62"/>
  <c r="O57" i="62"/>
  <c r="O55" i="62"/>
  <c r="O53" i="62"/>
  <c r="O51" i="62"/>
  <c r="O49" i="62"/>
  <c r="O46" i="62"/>
  <c r="O44" i="62"/>
  <c r="O42" i="62"/>
  <c r="O40" i="62"/>
  <c r="O38" i="62"/>
  <c r="O36" i="62"/>
  <c r="O34" i="62"/>
  <c r="O32" i="62"/>
  <c r="O30" i="62"/>
  <c r="O28" i="62"/>
  <c r="O26" i="62"/>
  <c r="O24" i="62"/>
  <c r="O22" i="62"/>
  <c r="O20" i="62"/>
  <c r="O18" i="62"/>
  <c r="O16" i="62"/>
  <c r="O14" i="62"/>
  <c r="O12" i="62"/>
  <c r="U374" i="61"/>
  <c r="U372" i="61"/>
  <c r="U370" i="61"/>
  <c r="U368" i="61"/>
  <c r="U366" i="61"/>
  <c r="U364" i="61"/>
  <c r="U362" i="61"/>
  <c r="U360" i="61"/>
  <c r="U358" i="61"/>
  <c r="U356" i="61"/>
  <c r="U354" i="61"/>
  <c r="U352" i="61"/>
  <c r="U350" i="61"/>
  <c r="U348" i="61"/>
  <c r="U346" i="61"/>
  <c r="U344" i="61"/>
  <c r="U342" i="61"/>
  <c r="U340" i="61"/>
  <c r="U338" i="61"/>
  <c r="U336" i="61"/>
  <c r="U334" i="61"/>
  <c r="U332" i="61"/>
  <c r="U330" i="61"/>
  <c r="U328" i="61"/>
  <c r="U326" i="61"/>
  <c r="U324" i="61"/>
  <c r="U322" i="61"/>
  <c r="U320" i="61"/>
  <c r="U318" i="61"/>
  <c r="U316" i="61"/>
  <c r="U314" i="61"/>
  <c r="U312" i="61"/>
  <c r="U310" i="61"/>
  <c r="U308" i="61"/>
  <c r="U306" i="61"/>
  <c r="U304" i="61"/>
  <c r="U302" i="61"/>
  <c r="U300" i="61"/>
  <c r="U298" i="61"/>
  <c r="U296" i="61"/>
  <c r="U294" i="61"/>
  <c r="U292" i="61"/>
  <c r="U290" i="61"/>
  <c r="U288" i="61"/>
  <c r="U286" i="61"/>
  <c r="U284" i="61"/>
  <c r="U282" i="61"/>
  <c r="U280" i="61"/>
  <c r="U278" i="61"/>
  <c r="U276" i="61"/>
  <c r="U274" i="61"/>
  <c r="U271" i="61"/>
  <c r="U269" i="61"/>
  <c r="U267" i="61"/>
  <c r="U265" i="61"/>
  <c r="U263" i="61"/>
  <c r="U261" i="61"/>
  <c r="U259" i="61"/>
  <c r="U256" i="61"/>
  <c r="U254" i="61"/>
  <c r="U252" i="61"/>
  <c r="U249" i="61"/>
  <c r="U247" i="61"/>
  <c r="U245" i="61"/>
  <c r="U243" i="61"/>
  <c r="U241" i="61"/>
  <c r="U239" i="61"/>
  <c r="U237" i="61"/>
  <c r="U235" i="61"/>
  <c r="U233" i="61"/>
  <c r="U231" i="61"/>
  <c r="U229" i="61"/>
  <c r="U227" i="61"/>
  <c r="U225" i="61"/>
  <c r="K127" i="76"/>
  <c r="K119" i="76"/>
  <c r="K111" i="76"/>
  <c r="K103" i="76"/>
  <c r="K98" i="76"/>
  <c r="K96" i="76"/>
  <c r="K94" i="76"/>
  <c r="K92" i="76"/>
  <c r="K90" i="76"/>
  <c r="K88" i="76"/>
  <c r="K86" i="76"/>
  <c r="K84" i="76"/>
  <c r="K82" i="76"/>
  <c r="K80" i="76"/>
  <c r="K78" i="76"/>
  <c r="K76" i="76"/>
  <c r="K74" i="76"/>
  <c r="K72" i="76"/>
  <c r="K70" i="76"/>
  <c r="K68" i="76"/>
  <c r="K66" i="76"/>
  <c r="K64" i="76"/>
  <c r="K62" i="76"/>
  <c r="K60" i="76"/>
  <c r="K58" i="76"/>
  <c r="K56" i="76"/>
  <c r="K54" i="76"/>
  <c r="K52" i="76"/>
  <c r="K50" i="76"/>
  <c r="K48" i="76"/>
  <c r="K46" i="76"/>
  <c r="K44" i="76"/>
  <c r="K42" i="76"/>
  <c r="K40" i="76"/>
  <c r="K38" i="76"/>
  <c r="K36" i="76"/>
  <c r="K34" i="76"/>
  <c r="K32" i="76"/>
  <c r="K30" i="76"/>
  <c r="K28" i="76"/>
  <c r="K26" i="76"/>
  <c r="K24" i="76"/>
  <c r="K21" i="76"/>
  <c r="K19" i="76"/>
  <c r="K17" i="76"/>
  <c r="K15" i="76"/>
  <c r="K13" i="76"/>
  <c r="K11" i="76"/>
  <c r="L16" i="75"/>
  <c r="L14" i="75"/>
  <c r="L12" i="75"/>
  <c r="L15" i="74"/>
  <c r="L13" i="74"/>
  <c r="L11" i="74"/>
  <c r="K50" i="73"/>
  <c r="K48" i="73"/>
  <c r="K129" i="76"/>
  <c r="K121" i="76"/>
  <c r="K113" i="76"/>
  <c r="K105" i="76"/>
  <c r="L11" i="66"/>
  <c r="O19" i="64"/>
  <c r="N65" i="63"/>
  <c r="N49" i="63"/>
  <c r="N33" i="63"/>
  <c r="N15" i="63"/>
  <c r="O192" i="62"/>
  <c r="O183" i="62"/>
  <c r="O178" i="62"/>
  <c r="O176" i="62"/>
  <c r="O174" i="62"/>
  <c r="O172" i="62"/>
  <c r="O170" i="62"/>
  <c r="O168" i="62"/>
  <c r="O166" i="62"/>
  <c r="O164" i="62"/>
  <c r="O162" i="62"/>
  <c r="O160" i="62"/>
  <c r="O157" i="62"/>
  <c r="O155" i="62"/>
  <c r="O153" i="62"/>
  <c r="O151" i="62"/>
  <c r="O149" i="62"/>
  <c r="O147" i="62"/>
  <c r="O145" i="62"/>
  <c r="O143" i="62"/>
  <c r="O141" i="62"/>
  <c r="O139" i="62"/>
  <c r="O137" i="62"/>
  <c r="O135" i="62"/>
  <c r="O133" i="62"/>
  <c r="O131" i="62"/>
  <c r="O129" i="62"/>
  <c r="O127" i="62"/>
  <c r="O125" i="62"/>
  <c r="O123" i="62"/>
  <c r="O121" i="62"/>
  <c r="O119" i="62"/>
  <c r="O117" i="62"/>
  <c r="O115" i="62"/>
  <c r="O112" i="62"/>
  <c r="O110" i="62"/>
  <c r="O108" i="62"/>
  <c r="O106" i="62"/>
  <c r="O104" i="62"/>
  <c r="O102" i="62"/>
  <c r="O100" i="62"/>
  <c r="O98" i="62"/>
  <c r="O96" i="62"/>
  <c r="O94" i="62"/>
  <c r="O92" i="62"/>
  <c r="O90" i="62"/>
  <c r="O88" i="62"/>
  <c r="O86" i="62"/>
  <c r="O84" i="62"/>
  <c r="O82" i="62"/>
  <c r="O80" i="62"/>
  <c r="O78" i="62"/>
  <c r="O76" i="62"/>
  <c r="O74" i="62"/>
  <c r="O72" i="62"/>
  <c r="O70" i="62"/>
  <c r="O68" i="62"/>
  <c r="O66" i="62"/>
  <c r="O64" i="62"/>
  <c r="O62" i="62"/>
  <c r="O60" i="62"/>
  <c r="O58" i="62"/>
  <c r="O56" i="62"/>
  <c r="O54" i="62"/>
  <c r="O52" i="62"/>
  <c r="O50" i="62"/>
  <c r="O47" i="62"/>
  <c r="O45" i="62"/>
  <c r="O43" i="62"/>
  <c r="O41" i="62"/>
  <c r="O39" i="62"/>
  <c r="O37" i="62"/>
  <c r="O35" i="62"/>
  <c r="O33" i="62"/>
  <c r="O31" i="62"/>
  <c r="O29" i="62"/>
  <c r="O27" i="62"/>
  <c r="O25" i="62"/>
  <c r="O23" i="62"/>
  <c r="O21" i="62"/>
  <c r="O19" i="62"/>
  <c r="O17" i="62"/>
  <c r="O15" i="62"/>
  <c r="O13" i="62"/>
  <c r="O11" i="62"/>
  <c r="U373" i="61"/>
  <c r="U371" i="61"/>
  <c r="U369" i="61"/>
  <c r="U367" i="61"/>
  <c r="U365" i="61"/>
  <c r="U363" i="61"/>
  <c r="U361" i="61"/>
  <c r="U359" i="61"/>
  <c r="U357" i="61"/>
  <c r="U355" i="61"/>
  <c r="U353" i="61"/>
  <c r="U351" i="61"/>
  <c r="U349" i="61"/>
  <c r="U347" i="61"/>
  <c r="U345" i="61"/>
  <c r="U343" i="61"/>
  <c r="U341" i="61"/>
  <c r="U339" i="61"/>
  <c r="U337" i="61"/>
  <c r="U335" i="61"/>
  <c r="U333" i="61"/>
  <c r="U331" i="61"/>
  <c r="U329" i="61"/>
  <c r="U327" i="61"/>
  <c r="U325" i="61"/>
  <c r="U323" i="61"/>
  <c r="U321" i="61"/>
  <c r="U319" i="61"/>
  <c r="U317" i="61"/>
  <c r="U315" i="61"/>
  <c r="U313" i="61"/>
  <c r="U311" i="61"/>
  <c r="U309" i="61"/>
  <c r="U307" i="61"/>
  <c r="U305" i="61"/>
  <c r="U303" i="61"/>
  <c r="U301" i="61"/>
  <c r="U299" i="61"/>
  <c r="U297" i="61"/>
  <c r="U295" i="61"/>
  <c r="U293" i="61"/>
  <c r="U291" i="61"/>
  <c r="U289" i="61"/>
  <c r="U287" i="61"/>
  <c r="U285" i="61"/>
  <c r="U283" i="61"/>
  <c r="U281" i="61"/>
  <c r="U279" i="61"/>
  <c r="U277" i="61"/>
  <c r="U275" i="61"/>
  <c r="U273" i="61"/>
  <c r="U270" i="61"/>
  <c r="U268" i="61"/>
  <c r="U266" i="61"/>
  <c r="U264" i="61"/>
  <c r="U262" i="61"/>
  <c r="U260" i="61"/>
  <c r="U257" i="61"/>
  <c r="U255" i="61"/>
  <c r="U253" i="61"/>
  <c r="U251" i="61"/>
  <c r="U248" i="61"/>
  <c r="U246" i="61"/>
  <c r="U244" i="61"/>
  <c r="U242" i="61"/>
  <c r="U240" i="61"/>
  <c r="U238" i="61"/>
  <c r="U236" i="61"/>
  <c r="U234" i="61"/>
  <c r="U232" i="61"/>
  <c r="U230" i="61"/>
  <c r="U228" i="61"/>
  <c r="U226" i="61"/>
  <c r="U224" i="61"/>
  <c r="K63" i="76"/>
  <c r="K55" i="76"/>
  <c r="K47" i="76"/>
  <c r="K39" i="76"/>
  <c r="K31" i="76"/>
  <c r="K22" i="76"/>
  <c r="K14" i="76"/>
  <c r="L13" i="75"/>
  <c r="K51" i="73"/>
  <c r="K46" i="73"/>
  <c r="K44" i="73"/>
  <c r="K42" i="73"/>
  <c r="K40" i="73"/>
  <c r="K38" i="73"/>
  <c r="K36" i="73"/>
  <c r="K34" i="73"/>
  <c r="K32" i="73"/>
  <c r="K30" i="73"/>
  <c r="K27" i="73"/>
  <c r="K24" i="73"/>
  <c r="K22" i="73"/>
  <c r="K19" i="73"/>
  <c r="K16" i="73"/>
  <c r="K14" i="73"/>
  <c r="K12" i="73"/>
  <c r="M21" i="72"/>
  <c r="M19" i="72"/>
  <c r="M17" i="72"/>
  <c r="M15" i="72"/>
  <c r="M13" i="72"/>
  <c r="M12" i="72"/>
  <c r="S37" i="71"/>
  <c r="S35" i="71"/>
  <c r="S24" i="71"/>
  <c r="S32" i="71"/>
  <c r="S29" i="71"/>
  <c r="S27" i="71"/>
  <c r="S25" i="71"/>
  <c r="S20" i="71"/>
  <c r="S18" i="71"/>
  <c r="S16" i="71"/>
  <c r="S14" i="71"/>
  <c r="S12" i="71"/>
  <c r="P14" i="69"/>
  <c r="L17" i="65"/>
  <c r="N61" i="63"/>
  <c r="N28" i="63"/>
  <c r="O181" i="62"/>
  <c r="U132" i="61"/>
  <c r="U122" i="61"/>
  <c r="U116" i="61"/>
  <c r="U112" i="61"/>
  <c r="U108" i="61"/>
  <c r="U104" i="61"/>
  <c r="U100" i="61"/>
  <c r="U96" i="61"/>
  <c r="U92" i="61"/>
  <c r="U88" i="61"/>
  <c r="U84" i="61"/>
  <c r="U82" i="61"/>
  <c r="U78" i="61"/>
  <c r="U74" i="61"/>
  <c r="U70" i="61"/>
  <c r="U66" i="61"/>
  <c r="U64" i="61"/>
  <c r="U60" i="61"/>
  <c r="U56" i="61"/>
  <c r="U52" i="61"/>
  <c r="U48" i="61"/>
  <c r="U44" i="61"/>
  <c r="U40" i="61"/>
  <c r="U36" i="61"/>
  <c r="U32" i="61"/>
  <c r="U28" i="61"/>
  <c r="U24" i="61"/>
  <c r="U20" i="61"/>
  <c r="U16" i="61"/>
  <c r="U12" i="61"/>
  <c r="R46" i="59"/>
  <c r="R41" i="59"/>
  <c r="R39" i="59"/>
  <c r="R35" i="59"/>
  <c r="R31" i="59"/>
  <c r="R24" i="59"/>
  <c r="R22" i="59"/>
  <c r="R16" i="59"/>
  <c r="R12" i="59"/>
  <c r="L50" i="58"/>
  <c r="L45" i="58"/>
  <c r="L41" i="58"/>
  <c r="L37" i="58"/>
  <c r="L33" i="58"/>
  <c r="L29" i="58"/>
  <c r="L25" i="58"/>
  <c r="L21" i="58"/>
  <c r="L16" i="58"/>
  <c r="L12" i="58"/>
  <c r="L10" i="58"/>
  <c r="R25" i="59"/>
  <c r="L51" i="58"/>
  <c r="L42" i="58"/>
  <c r="L34" i="58"/>
  <c r="L28" i="58"/>
  <c r="L22" i="58"/>
  <c r="L13" i="58"/>
  <c r="K65" i="76"/>
  <c r="K57" i="76"/>
  <c r="K49" i="76"/>
  <c r="K41" i="76"/>
  <c r="K33" i="76"/>
  <c r="K25" i="76"/>
  <c r="K16" i="76"/>
  <c r="L15" i="75"/>
  <c r="L12" i="74"/>
  <c r="L17" i="66"/>
  <c r="O24" i="64"/>
  <c r="N53" i="63"/>
  <c r="N19" i="63"/>
  <c r="U222" i="61"/>
  <c r="U220" i="61"/>
  <c r="U218" i="61"/>
  <c r="U216" i="61"/>
  <c r="U214" i="61"/>
  <c r="U212" i="61"/>
  <c r="U210" i="61"/>
  <c r="U208" i="61"/>
  <c r="U206" i="61"/>
  <c r="U204" i="61"/>
  <c r="U202" i="61"/>
  <c r="U200" i="61"/>
  <c r="U198" i="61"/>
  <c r="U196" i="61"/>
  <c r="U194" i="61"/>
  <c r="U192" i="61"/>
  <c r="U190" i="61"/>
  <c r="U188" i="61"/>
  <c r="U186" i="61"/>
  <c r="U184" i="61"/>
  <c r="U182" i="61"/>
  <c r="U180" i="61"/>
  <c r="U178" i="61"/>
  <c r="U176" i="61"/>
  <c r="U174" i="61"/>
  <c r="U172" i="61"/>
  <c r="U170" i="61"/>
  <c r="U167" i="61"/>
  <c r="U165" i="61"/>
  <c r="U163" i="61"/>
  <c r="U161" i="61"/>
  <c r="U160" i="61"/>
  <c r="U158" i="61"/>
  <c r="U156" i="61"/>
  <c r="U154" i="61"/>
  <c r="U152" i="61"/>
  <c r="U150" i="61"/>
  <c r="U148" i="61"/>
  <c r="U146" i="61"/>
  <c r="U144" i="61"/>
  <c r="U142" i="61"/>
  <c r="U140" i="61"/>
  <c r="U138" i="61"/>
  <c r="U136" i="61"/>
  <c r="U134" i="61"/>
  <c r="U130" i="61"/>
  <c r="U128" i="61"/>
  <c r="U126" i="61"/>
  <c r="U124" i="61"/>
  <c r="U120" i="61"/>
  <c r="U118" i="61"/>
  <c r="U114" i="61"/>
  <c r="U110" i="61"/>
  <c r="U106" i="61"/>
  <c r="U102" i="61"/>
  <c r="U98" i="61"/>
  <c r="U94" i="61"/>
  <c r="U90" i="61"/>
  <c r="U86" i="61"/>
  <c r="U80" i="61"/>
  <c r="U76" i="61"/>
  <c r="U72" i="61"/>
  <c r="U68" i="61"/>
  <c r="U62" i="61"/>
  <c r="U58" i="61"/>
  <c r="U54" i="61"/>
  <c r="U50" i="61"/>
  <c r="U46" i="61"/>
  <c r="U42" i="61"/>
  <c r="U38" i="61"/>
  <c r="U34" i="61"/>
  <c r="U30" i="61"/>
  <c r="U26" i="61"/>
  <c r="U22" i="61"/>
  <c r="U18" i="61"/>
  <c r="U14" i="61"/>
  <c r="R48" i="59"/>
  <c r="R43" i="59"/>
  <c r="R37" i="59"/>
  <c r="R33" i="59"/>
  <c r="R29" i="59"/>
  <c r="R27" i="59"/>
  <c r="R20" i="59"/>
  <c r="R18" i="59"/>
  <c r="R14" i="59"/>
  <c r="L52" i="58"/>
  <c r="L43" i="58"/>
  <c r="L39" i="58"/>
  <c r="L35" i="58"/>
  <c r="L31" i="58"/>
  <c r="L27" i="58"/>
  <c r="L23" i="58"/>
  <c r="L19" i="58"/>
  <c r="L14" i="58"/>
  <c r="R30" i="59"/>
  <c r="R15" i="59"/>
  <c r="L44" i="58"/>
  <c r="L36" i="58"/>
  <c r="L30" i="58"/>
  <c r="L20" i="58"/>
  <c r="L11" i="58"/>
  <c r="K67" i="76"/>
  <c r="K59" i="76"/>
  <c r="K51" i="76"/>
  <c r="K43" i="76"/>
  <c r="K35" i="76"/>
  <c r="K27" i="76"/>
  <c r="K18" i="76"/>
  <c r="L17" i="75"/>
  <c r="L14" i="74"/>
  <c r="K47" i="73"/>
  <c r="K45" i="73"/>
  <c r="K43" i="73"/>
  <c r="K41" i="73"/>
  <c r="K39" i="73"/>
  <c r="K37" i="73"/>
  <c r="K35" i="73"/>
  <c r="K33" i="73"/>
  <c r="K31" i="73"/>
  <c r="K28" i="73"/>
  <c r="K25" i="73"/>
  <c r="K23" i="73"/>
  <c r="K21" i="73"/>
  <c r="K18" i="73"/>
  <c r="K15" i="73"/>
  <c r="K13" i="73"/>
  <c r="K11" i="73"/>
  <c r="M20" i="72"/>
  <c r="M18" i="72"/>
  <c r="M16" i="72"/>
  <c r="M14" i="72"/>
  <c r="M11" i="72"/>
  <c r="S36" i="71"/>
  <c r="S34" i="71"/>
  <c r="S23" i="71"/>
  <c r="S31" i="71"/>
  <c r="S28" i="71"/>
  <c r="S26" i="71"/>
  <c r="S22" i="71"/>
  <c r="S19" i="71"/>
  <c r="S17" i="71"/>
  <c r="S15" i="71"/>
  <c r="S13" i="71"/>
  <c r="S11" i="71"/>
  <c r="K18" i="67"/>
  <c r="O15" i="64"/>
  <c r="N45" i="63"/>
  <c r="N11" i="63"/>
  <c r="O190" i="62"/>
  <c r="U111" i="61"/>
  <c r="U99" i="61"/>
  <c r="U95" i="61"/>
  <c r="U91" i="61"/>
  <c r="U87" i="61"/>
  <c r="U83" i="61"/>
  <c r="U79" i="61"/>
  <c r="U75" i="61"/>
  <c r="U71" i="61"/>
  <c r="U69" i="61"/>
  <c r="U65" i="61"/>
  <c r="U61" i="61"/>
  <c r="U57" i="61"/>
  <c r="U53" i="61"/>
  <c r="U51" i="61"/>
  <c r="U47" i="61"/>
  <c r="U43" i="61"/>
  <c r="U39" i="61"/>
  <c r="U35" i="61"/>
  <c r="U31" i="61"/>
  <c r="U27" i="61"/>
  <c r="U23" i="61"/>
  <c r="U19" i="61"/>
  <c r="U15" i="61"/>
  <c r="U11" i="61"/>
  <c r="R44" i="59"/>
  <c r="R40" i="59"/>
  <c r="R36" i="59"/>
  <c r="R32" i="59"/>
  <c r="R23" i="59"/>
  <c r="R19" i="59"/>
  <c r="R13" i="59"/>
  <c r="L46" i="58"/>
  <c r="L38" i="58"/>
  <c r="L32" i="58"/>
  <c r="L24" i="58"/>
  <c r="L15" i="58"/>
  <c r="K69" i="76"/>
  <c r="K61" i="76"/>
  <c r="K53" i="76"/>
  <c r="K45" i="76"/>
  <c r="K37" i="76"/>
  <c r="K29" i="76"/>
  <c r="K20" i="76"/>
  <c r="K12" i="76"/>
  <c r="L11" i="75"/>
  <c r="K49" i="73"/>
  <c r="N69" i="63"/>
  <c r="N37" i="63"/>
  <c r="O185" i="62"/>
  <c r="U223" i="61"/>
  <c r="U221" i="61"/>
  <c r="U219" i="61"/>
  <c r="U217" i="61"/>
  <c r="U215" i="61"/>
  <c r="U213" i="61"/>
  <c r="U211" i="61"/>
  <c r="U209" i="61"/>
  <c r="U207" i="61"/>
  <c r="U205" i="61"/>
  <c r="U203" i="61"/>
  <c r="U201" i="61"/>
  <c r="U199" i="61"/>
  <c r="U197" i="61"/>
  <c r="U195" i="61"/>
  <c r="U193" i="61"/>
  <c r="U191" i="61"/>
  <c r="U189" i="61"/>
  <c r="U187" i="61"/>
  <c r="U185" i="61"/>
  <c r="U183" i="61"/>
  <c r="U181" i="61"/>
  <c r="U179" i="61"/>
  <c r="U177" i="61"/>
  <c r="U175" i="61"/>
  <c r="U173" i="61"/>
  <c r="U171" i="61"/>
  <c r="U169" i="61"/>
  <c r="U166" i="61"/>
  <c r="U164" i="61"/>
  <c r="U162" i="61"/>
  <c r="U159" i="61"/>
  <c r="U157" i="61"/>
  <c r="U155" i="61"/>
  <c r="U153" i="61"/>
  <c r="U151" i="61"/>
  <c r="U149" i="61"/>
  <c r="U147" i="61"/>
  <c r="U145" i="61"/>
  <c r="U143" i="61"/>
  <c r="U141" i="61"/>
  <c r="U139" i="61"/>
  <c r="U137" i="61"/>
  <c r="U135" i="61"/>
  <c r="U133" i="61"/>
  <c r="U131" i="61"/>
  <c r="U129" i="61"/>
  <c r="U127" i="61"/>
  <c r="U125" i="61"/>
  <c r="U123" i="61"/>
  <c r="U121" i="61"/>
  <c r="U119" i="61"/>
  <c r="U117" i="61"/>
  <c r="U115" i="61"/>
  <c r="U113" i="61"/>
  <c r="U109" i="61"/>
  <c r="U107" i="61"/>
  <c r="U105" i="61"/>
  <c r="U103" i="61"/>
  <c r="U101" i="61"/>
  <c r="U97" i="61"/>
  <c r="U93" i="61"/>
  <c r="U89" i="61"/>
  <c r="U85" i="61"/>
  <c r="U81" i="61"/>
  <c r="U77" i="61"/>
  <c r="U73" i="61"/>
  <c r="U67" i="61"/>
  <c r="U63" i="61"/>
  <c r="U59" i="61"/>
  <c r="U55" i="61"/>
  <c r="U49" i="61"/>
  <c r="U45" i="61"/>
  <c r="U41" i="61"/>
  <c r="U37" i="61"/>
  <c r="U33" i="61"/>
  <c r="U29" i="61"/>
  <c r="U25" i="61"/>
  <c r="U21" i="61"/>
  <c r="U17" i="61"/>
  <c r="U13" i="61"/>
  <c r="R47" i="59"/>
  <c r="R42" i="59"/>
  <c r="R38" i="59"/>
  <c r="R34" i="59"/>
  <c r="R28" i="59"/>
  <c r="R21" i="59"/>
  <c r="R17" i="59"/>
  <c r="R11" i="59"/>
  <c r="L40" i="58"/>
  <c r="L26" i="58"/>
  <c r="L17" i="58"/>
  <c r="D10" i="88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3">
    <s v="Migdal Hashkaot Neches Boded"/>
    <s v="{[Time].[Hie Time].[Yom].&amp;[20230630]}"/>
    <s v="{[Medida].[Medida].&amp;[2]}"/>
    <s v="{[Keren].[Keren].[All]}"/>
    <s v="{[Cheshbon KM].[Hie Peilut].[Peilut 1].&amp;[Kod_Peilut_L1_99360]}"/>
    <s v="{[Salim Maslulim].[Salim Maslulim].[אחזקה ישירה + מסלים]}"/>
    <s v="[Measures].[c_Shovi_Keren]"/>
    <s v="#,0.00"/>
    <s v="[Neches].[Hie Neches Boded].[Neches Boded L3].&amp;[NechesBoded_L3_104]&amp;[NechesBoded_L2_102]&amp;[NechesBoded_L1_101]"/>
    <s v="[Neches].[Hie Neches Boded].[Neches Boded L3].&amp;[NechesBoded_L3_105]&amp;[NechesBoded_L2_102]&amp;[NechesBoded_L1_101]"/>
    <s v="[Neches].[Hie Neches Boded].[Neches Boded L3].&amp;[NechesBoded_L3_108]&amp;[NechesBoded_L2_102]&amp;[NechesBoded_L1_101]"/>
    <s v="[Neches].[Hie Neches Boded].[Neches Boded L3].&amp;[NechesBoded_L3_109]&amp;[NechesBoded_L2_102]&amp;[NechesBoded_L1_101]"/>
    <s v="[Neches].[Hie Neches Boded].[Neches Boded L3].&amp;[NechesBoded_L3_110]&amp;[NechesBoded_L2_102]&amp;[NechesBoded_L1_101]"/>
    <s v="[Neches].[Hie Neches Boded].[Neches Boded L3].&amp;[NechesBoded_L3_111]&amp;[NechesBoded_L2_102]&amp;[NechesBoded_L1_101]"/>
    <s v="[Neches].[Hie Neches Boded].[Neches Boded L3].&amp;[NechesBoded_L3_112]&amp;[NechesBoded_L2_102]&amp;[NechesBoded_L1_101]"/>
    <s v="[Neches].[Hie Neches Boded].[Neches Boded L3].&amp;[NechesBoded_L3_113]&amp;[NechesBoded_L2_102]&amp;[NechesBoded_L1_101]"/>
    <s v="[Neches].[Hie Neches Boded].[Neches Boded L3].&amp;[NechesBoded_L3_115]&amp;[NechesBoded_L2_103]&amp;[NechesBoded_L1_101]"/>
    <s v="[Neches].[Hie Neches Boded].[Neches Boded L3].&amp;[NechesBoded_L3_116]&amp;[NechesBoded_L2_103]&amp;[NechesBoded_L1_101]"/>
    <s v="[Neches].[Hie Neches Boded].[Neches Boded L3].&amp;[NechesBoded_L3_117]&amp;[NechesBoded_L2_103]&amp;[NechesBoded_L1_101]"/>
    <s v="[Neches].[Hie Neches Boded].[Neches Boded L3].&amp;[NechesBoded_L3_118]&amp;[NechesBoded_L2_103]&amp;[NechesBoded_L1_101]"/>
    <s v="[Neches].[Hie Neches Boded].[Neches Boded L3].&amp;[NechesBoded_L3_119]&amp;[NechesBoded_L2_103]&amp;[NechesBoded_L1_101]"/>
    <s v="[Neches].[Hie Neches Boded].[Neches Boded L3].&amp;[NechesBoded_L3_120]&amp;[NechesBoded_L2_103]&amp;[NechesBoded_L1_101]"/>
    <s v="[Neches].[Hie Neches Boded].[Neches Boded L3].&amp;[NechesBoded_L3_121]&amp;[NechesBoded_L2_103]&amp;[NechesBoded_L1_101]"/>
    <s v="[Neches].[Hie Neches Boded].[Neches Boded L3].&amp;[NechesBoded_L3_122]&amp;[NechesBoded_L2_103]&amp;[NechesBoded_L1_101]"/>
    <s v="[Neches].[Hie Neches Boded].[Neches Boded L2].&amp;[NechesBoded_L2_104]&amp;[NechesBoded_L1_101]"/>
    <s v="[Neches].[Hie Neches Boded].[Neches Boded L2].&amp;[NechesBoded_L2_105]&amp;[NechesBoded_L1_101]"/>
    <s v="[Neches].[Hie Neches Boded].[Neches Boded L2].&amp;[NechesBoded_L2_106]&amp;[NechesBoded_L1_101]"/>
    <s v="[Neches].[Hie Neches Boded].[Neches Boded L2].&amp;[NechesBoded_L2_107]&amp;[NechesBoded_L1_101]"/>
    <s v="[Neches].[Hie Neches Boded].[Neches Boded L3].&amp;[NechesBoded_L3_135]&amp;[NechesBoded_L2_110]&amp;[NechesBoded_L1_101]"/>
    <s v="[Neches].[Hie Neches Boded].[Neches Boded L3].&amp;[NechesBoded_L3_136]&amp;[NechesBoded_L2_110]&amp;[NechesBoded_L1_101]"/>
    <s v="[Neches].[Hie Neches Boded].[Neches Boded L3].&amp;[NechesBoded_L3_137]&amp;[NechesBoded_L2_110]&amp;[NechesBoded_L1_101]"/>
    <s v="[Neches].[Neches].&amp;[9999939]&amp;[-1]"/>
    <s v="[Measures].[c_Shaar_Acharon]"/>
    <s v="#,#.0000"/>
    <s v="[Neches].[Neches].&amp;[9999871]&amp;[-1]"/>
    <s v="[Neches].[Neches].&amp;[9999814]&amp;[-1]"/>
    <s v="[Neches].[Neches].&amp;[9999889]&amp;[-1]"/>
    <s v="[Neches].[Neches].&amp;[9999848]&amp;[-1]"/>
    <s v="[Neches].[Neches].&amp;[9999756]&amp;[-1]"/>
    <s v="[Neches].[Neches].&amp;[9999921]&amp;[-1]"/>
    <s v="[Neches].[Neches].&amp;[9999806]&amp;[-1]"/>
    <s v="[Neches].[Neches].&amp;[9999715]&amp;[-1]"/>
    <s v="[Neches].[Neches].&amp;[9999749]&amp;[-1]"/>
  </metadataStrings>
  <mdxMetadata count="34">
    <mdx n="0" f="s">
      <ms ns="1" c="0"/>
    </mdx>
    <mdx n="0" f="v">
      <t c="7" si="7">
        <n x="1" s="1"/>
        <n x="2" s="1"/>
        <n x="3" s="1"/>
        <n x="4" s="1"/>
        <n x="5" s="1"/>
        <n x="8"/>
        <n x="6"/>
      </t>
    </mdx>
    <mdx n="0" f="v">
      <t c="7">
        <n x="1" s="1"/>
        <n x="2" s="1"/>
        <n x="3" s="1"/>
        <n x="4" s="1"/>
        <n x="5" s="1"/>
        <n x="9"/>
        <n x="6"/>
      </t>
    </mdx>
    <mdx n="0" f="v">
      <t c="7" si="7">
        <n x="1" s="1"/>
        <n x="2" s="1"/>
        <n x="3" s="1"/>
        <n x="4" s="1"/>
        <n x="5" s="1"/>
        <n x="10"/>
        <n x="6"/>
      </t>
    </mdx>
    <mdx n="0" f="v">
      <t c="7" si="7">
        <n x="1" s="1"/>
        <n x="2" s="1"/>
        <n x="3" s="1"/>
        <n x="4" s="1"/>
        <n x="5" s="1"/>
        <n x="11"/>
        <n x="6"/>
      </t>
    </mdx>
    <mdx n="0" f="v">
      <t c="7" si="7">
        <n x="1" s="1"/>
        <n x="2" s="1"/>
        <n x="3" s="1"/>
        <n x="4" s="1"/>
        <n x="5" s="1"/>
        <n x="12"/>
        <n x="6"/>
      </t>
    </mdx>
    <mdx n="0" f="v">
      <t c="7" si="7">
        <n x="1" s="1"/>
        <n x="2" s="1"/>
        <n x="3" s="1"/>
        <n x="4" s="1"/>
        <n x="5" s="1"/>
        <n x="13"/>
        <n x="6"/>
      </t>
    </mdx>
    <mdx n="0" f="v">
      <t c="7" si="7">
        <n x="1" s="1"/>
        <n x="2" s="1"/>
        <n x="3" s="1"/>
        <n x="4" s="1"/>
        <n x="5" s="1"/>
        <n x="14"/>
        <n x="6"/>
      </t>
    </mdx>
    <mdx n="0" f="v">
      <t c="7" si="7">
        <n x="1" s="1"/>
        <n x="2" s="1"/>
        <n x="3" s="1"/>
        <n x="4" s="1"/>
        <n x="5" s="1"/>
        <n x="15"/>
        <n x="6"/>
      </t>
    </mdx>
    <mdx n="0" f="v">
      <t c="7" si="7">
        <n x="1" s="1"/>
        <n x="2" s="1"/>
        <n x="3" s="1"/>
        <n x="4" s="1"/>
        <n x="5" s="1"/>
        <n x="16"/>
        <n x="6"/>
      </t>
    </mdx>
    <mdx n="0" f="v">
      <t c="7" si="7">
        <n x="1" s="1"/>
        <n x="2" s="1"/>
        <n x="3" s="1"/>
        <n x="4" s="1"/>
        <n x="5" s="1"/>
        <n x="17"/>
        <n x="6"/>
      </t>
    </mdx>
    <mdx n="0" f="v">
      <t c="7" si="7">
        <n x="1" s="1"/>
        <n x="2" s="1"/>
        <n x="3" s="1"/>
        <n x="4" s="1"/>
        <n x="5" s="1"/>
        <n x="18"/>
        <n x="6"/>
      </t>
    </mdx>
    <mdx n="0" f="v">
      <t c="7" si="7">
        <n x="1" s="1"/>
        <n x="2" s="1"/>
        <n x="3" s="1"/>
        <n x="4" s="1"/>
        <n x="5" s="1"/>
        <n x="19"/>
        <n x="6"/>
      </t>
    </mdx>
    <mdx n="0" f="v">
      <t c="7" si="7">
        <n x="1" s="1"/>
        <n x="2" s="1"/>
        <n x="3" s="1"/>
        <n x="4" s="1"/>
        <n x="5" s="1"/>
        <n x="20"/>
        <n x="6"/>
      </t>
    </mdx>
    <mdx n="0" f="v">
      <t c="7" si="7">
        <n x="1" s="1"/>
        <n x="2" s="1"/>
        <n x="3" s="1"/>
        <n x="4" s="1"/>
        <n x="5" s="1"/>
        <n x="21"/>
        <n x="6"/>
      </t>
    </mdx>
    <mdx n="0" f="v">
      <t c="7" si="7">
        <n x="1" s="1"/>
        <n x="2" s="1"/>
        <n x="3" s="1"/>
        <n x="4" s="1"/>
        <n x="5" s="1"/>
        <n x="22"/>
        <n x="6"/>
      </t>
    </mdx>
    <mdx n="0" f="v">
      <t c="7" si="7">
        <n x="1" s="1"/>
        <n x="2" s="1"/>
        <n x="3" s="1"/>
        <n x="4" s="1"/>
        <n x="5" s="1"/>
        <n x="23"/>
        <n x="6"/>
      </t>
    </mdx>
    <mdx n="0" f="v">
      <t c="7" si="7">
        <n x="1" s="1"/>
        <n x="2" s="1"/>
        <n x="3" s="1"/>
        <n x="4" s="1"/>
        <n x="5" s="1"/>
        <n x="24"/>
        <n x="6"/>
      </t>
    </mdx>
    <mdx n="0" f="v">
      <t c="7" si="7">
        <n x="1" s="1"/>
        <n x="2" s="1"/>
        <n x="3" s="1"/>
        <n x="4" s="1"/>
        <n x="5" s="1"/>
        <n x="25"/>
        <n x="6"/>
      </t>
    </mdx>
    <mdx n="0" f="v">
      <t c="7" si="7">
        <n x="1" s="1"/>
        <n x="2" s="1"/>
        <n x="3" s="1"/>
        <n x="4" s="1"/>
        <n x="5" s="1"/>
        <n x="26"/>
        <n x="6"/>
      </t>
    </mdx>
    <mdx n="0" f="v">
      <t c="7">
        <n x="1" s="1"/>
        <n x="2" s="1"/>
        <n x="3" s="1"/>
        <n x="4" s="1"/>
        <n x="5" s="1"/>
        <n x="27"/>
        <n x="6"/>
      </t>
    </mdx>
    <mdx n="0" f="v">
      <t c="7" si="7">
        <n x="1" s="1"/>
        <n x="2" s="1"/>
        <n x="3" s="1"/>
        <n x="4" s="1"/>
        <n x="5" s="1"/>
        <n x="28"/>
        <n x="6"/>
      </t>
    </mdx>
    <mdx n="0" f="v">
      <t c="7" si="7">
        <n x="1" s="1"/>
        <n x="2" s="1"/>
        <n x="3" s="1"/>
        <n x="4" s="1"/>
        <n x="5" s="1"/>
        <n x="29"/>
        <n x="6"/>
      </t>
    </mdx>
    <mdx n="0" f="v">
      <t c="7" si="7">
        <n x="1" s="1"/>
        <n x="2" s="1"/>
        <n x="3" s="1"/>
        <n x="4" s="1"/>
        <n x="5" s="1"/>
        <n x="30"/>
        <n x="6"/>
      </t>
    </mdx>
    <mdx n="0" f="v">
      <t c="3" si="33">
        <n x="1" s="1"/>
        <n x="31"/>
        <n x="32"/>
      </t>
    </mdx>
    <mdx n="0" f="v">
      <t c="3" si="33">
        <n x="1" s="1"/>
        <n x="34"/>
        <n x="32"/>
      </t>
    </mdx>
    <mdx n="0" f="v">
      <t c="3" si="33">
        <n x="1" s="1"/>
        <n x="35"/>
        <n x="32"/>
      </t>
    </mdx>
    <mdx n="0" f="v">
      <t c="3" si="33">
        <n x="1" s="1"/>
        <n x="36"/>
        <n x="32"/>
      </t>
    </mdx>
    <mdx n="0" f="v">
      <t c="3" si="33">
        <n x="1" s="1"/>
        <n x="37"/>
        <n x="32"/>
      </t>
    </mdx>
    <mdx n="0" f="v">
      <t c="3" si="33">
        <n x="1" s="1"/>
        <n x="38"/>
        <n x="32"/>
      </t>
    </mdx>
    <mdx n="0" f="v">
      <t c="3" si="33">
        <n x="1" s="1"/>
        <n x="39"/>
        <n x="32"/>
      </t>
    </mdx>
    <mdx n="0" f="v">
      <t c="3" si="33">
        <n x="1" s="1"/>
        <n x="40"/>
        <n x="32"/>
      </t>
    </mdx>
    <mdx n="0" f="v">
      <t c="3" si="33">
        <n x="1" s="1"/>
        <n x="41"/>
        <n x="32"/>
      </t>
    </mdx>
    <mdx n="0" f="v">
      <t c="3" si="33">
        <n x="1" s="1"/>
        <n x="42"/>
        <n x="32"/>
      </t>
    </mdx>
  </mdxMetadata>
  <valueMetadata count="34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</valueMetadata>
</metadata>
</file>

<file path=xl/sharedStrings.xml><?xml version="1.0" encoding="utf-8"?>
<sst xmlns="http://schemas.openxmlformats.org/spreadsheetml/2006/main" count="10510" uniqueCount="3032">
  <si>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</si>
  <si>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</si>
  <si>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</si>
  <si>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</si>
  <si>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</si>
  <si>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</si>
  <si>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</si>
  <si>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</si>
  <si>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</si>
  <si>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</si>
  <si>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</si>
  <si>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</si>
  <si>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</si>
  <si>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</si>
  <si>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</si>
  <si>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</si>
  <si>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</si>
  <si>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</si>
  <si>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</si>
  <si>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</si>
  <si>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</si>
  <si>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</si>
  <si>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מלווה קצר מועד (מק"מ)</t>
  </si>
  <si>
    <t>שחר</t>
  </si>
  <si>
    <t>סה"כ בישראל</t>
  </si>
  <si>
    <t>סה"כ תעודות התחייבות ממשלתיות</t>
  </si>
  <si>
    <t>אחר</t>
  </si>
  <si>
    <t>סה"כ מניות היתר</t>
  </si>
  <si>
    <t>סה"כ מניות</t>
  </si>
  <si>
    <t>סה"כ תעודות השתתפות בקרנות נאמנות</t>
  </si>
  <si>
    <t>סה"כ צמודות</t>
  </si>
  <si>
    <t>סה"כ אגרות חוב קונצרניות</t>
  </si>
  <si>
    <t>סה"כ חוזים עתידיים בישראל</t>
  </si>
  <si>
    <t>שיעור ריבית ממוצע</t>
  </si>
  <si>
    <t>סה"כ מובטחות במשכנתא או תיקי משכנתאות</t>
  </si>
  <si>
    <t>סה"כ מובטחות בבטחונות אחרים</t>
  </si>
  <si>
    <t>סה"כ הלוואות בישראל</t>
  </si>
  <si>
    <t>סה"כ הלוואות בחו"ל</t>
  </si>
  <si>
    <t>סה"כ הלוואות</t>
  </si>
  <si>
    <t>סה"כ בחו"ל</t>
  </si>
  <si>
    <t>יתרות מזומנים ועו"ש בש"ח</t>
  </si>
  <si>
    <t>יתרות מזומנים ועו"ש נקובים במט"ח</t>
  </si>
  <si>
    <t>סה"כ מזומנים ושווי מזומנים</t>
  </si>
  <si>
    <t>מספר ני"ע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</si>
  <si>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</si>
  <si>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</si>
  <si>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</si>
  <si>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</si>
  <si>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</si>
  <si>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נכס הבסיס</t>
  </si>
  <si>
    <t>סה"כ אג"ח קונצרני</t>
  </si>
  <si>
    <t>תנאי ושיעור ריבית</t>
  </si>
  <si>
    <t>תשואה לפדיון</t>
  </si>
  <si>
    <t>תאריך שערוך אחרון</t>
  </si>
  <si>
    <t>שעור תשואה במהלך התקופה</t>
  </si>
  <si>
    <t>שעור הריבית</t>
  </si>
  <si>
    <t>שעור מערך נקוב מונפק</t>
  </si>
  <si>
    <t>סה"כ צמוד מדד</t>
  </si>
  <si>
    <t>סה"כ לא צמוד</t>
  </si>
  <si>
    <t>שווי שוק</t>
  </si>
  <si>
    <t>סה"כ אג"ח של ממשלת ישראל שהונפקו בחו"ל</t>
  </si>
  <si>
    <t>סה"כ חברות זרות בחו"ל</t>
  </si>
  <si>
    <t>סה"כ חברות ישראליות בחו"ל</t>
  </si>
  <si>
    <t>ענף מסחר</t>
  </si>
  <si>
    <t>שם מדרג</t>
  </si>
  <si>
    <t>סה"כ אג"ח קונצרני של חברות זרות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</si>
  <si>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</si>
  <si>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</si>
  <si>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</si>
  <si>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</si>
  <si>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</si>
  <si>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</si>
  <si>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</si>
  <si>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</si>
  <si>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</si>
  <si>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</si>
  <si>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</si>
  <si>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</si>
  <si>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</si>
  <si>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</si>
  <si>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</si>
  <si>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</si>
  <si>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אופי הנכס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</si>
  <si>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</si>
  <si>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</si>
  <si>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</si>
  <si>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</si>
  <si>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</si>
  <si>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</si>
  <si>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</si>
  <si>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</si>
  <si>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</si>
  <si>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</si>
  <si>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</si>
  <si>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</si>
  <si>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</si>
  <si>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</si>
  <si>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</si>
  <si>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</si>
  <si>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</si>
  <si>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</si>
  <si>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</si>
  <si>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</si>
  <si>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</si>
  <si>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</si>
  <si>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</si>
  <si>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</si>
  <si>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</si>
  <si>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</si>
  <si>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</si>
  <si>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</si>
  <si>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</si>
  <si>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</si>
  <si>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זירת מסחר</t>
  </si>
  <si>
    <t>TASE</t>
  </si>
  <si>
    <t>LSE</t>
  </si>
  <si>
    <t>TSE</t>
  </si>
  <si>
    <t>ASX</t>
  </si>
  <si>
    <t>ISE</t>
  </si>
  <si>
    <t>◄</t>
  </si>
  <si>
    <t>ביומד</t>
  </si>
  <si>
    <t>חיפושי נפט וגז</t>
  </si>
  <si>
    <t>מסחר</t>
  </si>
  <si>
    <t>שירותים</t>
  </si>
  <si>
    <t>שירותים פיננסיים</t>
  </si>
  <si>
    <t>מידרוג</t>
  </si>
  <si>
    <t>דולר אמריקאי</t>
  </si>
  <si>
    <t>שקל חדש</t>
  </si>
  <si>
    <t>אירו</t>
  </si>
  <si>
    <t>לירה שטרלינג</t>
  </si>
  <si>
    <t>דולר אוסטרלי</t>
  </si>
  <si>
    <t>דולר הונג קונג</t>
  </si>
  <si>
    <t>כתר שבדי</t>
  </si>
  <si>
    <t>כתר דני</t>
  </si>
  <si>
    <t>דולר קנדי</t>
  </si>
  <si>
    <t>יין יפני</t>
  </si>
  <si>
    <t>מקסיקו פזו</t>
  </si>
  <si>
    <t>ריאל ברזילאי</t>
  </si>
  <si>
    <t>ראנד דרום אפריקאי</t>
  </si>
  <si>
    <t>החברה המדווחת</t>
  </si>
  <si>
    <t>תאריך הדיווח</t>
  </si>
  <si>
    <t>שם מסלול/קרן/קופה</t>
  </si>
  <si>
    <t>מספר מסלול/קרן/קופה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</si>
  <si>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</si>
  <si>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</si>
  <si>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</si>
  <si>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</si>
  <si>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</si>
  <si>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</si>
  <si>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קלינטק</t>
  </si>
  <si>
    <t>תקשורת ומדיה</t>
  </si>
  <si>
    <t>תוכנה ואינטרנט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</si>
  <si>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</si>
  <si>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</si>
  <si>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</si>
  <si>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</si>
  <si>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</si>
  <si>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</si>
  <si>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</si>
  <si>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</si>
  <si>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</si>
  <si>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</si>
  <si>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</si>
  <si>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</si>
  <si>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</si>
  <si>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</si>
  <si>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</si>
  <si>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</si>
  <si>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</si>
  <si>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</si>
  <si>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</si>
  <si>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</si>
  <si>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</si>
  <si>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</si>
  <si>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</si>
  <si>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</si>
  <si>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</si>
  <si>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</si>
  <si>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</si>
  <si>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</si>
  <si>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2.ג. מסגרות אשראי מנוצלות ללווים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</si>
  <si>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</si>
  <si>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</si>
  <si>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</si>
  <si>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</si>
  <si>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</si>
  <si>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</si>
  <si>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קרנות הון סיכון</t>
  </si>
  <si>
    <t>סה"כ מט"ח/ מט"ח</t>
  </si>
  <si>
    <t>סה"כ קרנות השקעה אחרות</t>
  </si>
  <si>
    <t>סה"כ בחו"ל:</t>
  </si>
  <si>
    <t>סה"כ בישראל:</t>
  </si>
  <si>
    <t>סה"כ חו"ל:</t>
  </si>
  <si>
    <t>סה"כ אופציות בישראל:</t>
  </si>
  <si>
    <t>סה"כ חוזים עתידיים בחו"ל:</t>
  </si>
  <si>
    <t>***שער-יוצג במאית המטבע המקומי, קרי /סנט וכ'ו</t>
  </si>
  <si>
    <t>שער***</t>
  </si>
  <si>
    <t>ערך נקוב****</t>
  </si>
  <si>
    <t>ב. אג"ח קונצרני לא סחיר</t>
  </si>
  <si>
    <t>שעור מערך נקוב**** מונפק</t>
  </si>
  <si>
    <t>אלפי ש"ח</t>
  </si>
  <si>
    <t xml:space="preserve">ש"ח אלפי </t>
  </si>
  <si>
    <t>ערך נקוב ****</t>
  </si>
  <si>
    <t>****ערך נקוב-יוצג היחידות במטבע בו בוצעה העסקה במקור</t>
  </si>
  <si>
    <t>יחידות</t>
  </si>
  <si>
    <t>אלפי יחידות</t>
  </si>
  <si>
    <t>(19)</t>
  </si>
  <si>
    <t>כתובת הנכס</t>
  </si>
  <si>
    <t>*****כאשר טרם חלף מועד תשלום הריבית/ פדיון קרן/ דיבידנד, יצוין סכום פדיון/ ריבית/ דיבידנד שעתיד להתקבל</t>
  </si>
  <si>
    <t xml:space="preserve">*****כאשר טרם חלף מועד תשלום הריבית/ פדיון קרן/ דיבידנד, יצוין סכום פדיון/ ריבית/ דיבידנד שעתיד להתקבל </t>
  </si>
  <si>
    <t xml:space="preserve">****כאשר טרם חלף מועד תשלום הריבית/ פדיון קרן/ דיבידנד, יצוין סכום פדיון/ ריבית/ דיבידנד שעתיד להתקבל </t>
  </si>
  <si>
    <t xml:space="preserve">פדיון/ ריבית/ דיבידנד לקבל*****  </t>
  </si>
  <si>
    <t>* בעל ענין/צד קשור</t>
  </si>
  <si>
    <t>(5) קרנות סל</t>
  </si>
  <si>
    <t>סה"כ קרנות סל</t>
  </si>
  <si>
    <t>סה"כ שעוקבות אחר מדדי מניות בישראל</t>
  </si>
  <si>
    <t>סה"כ שעוקבות אחר מדדים אחרים בישראל</t>
  </si>
  <si>
    <t>סה"כ שעוקבות אחר מדדי מניות</t>
  </si>
  <si>
    <t>סה"כ שעוקבות אחר מדדים אחרים</t>
  </si>
  <si>
    <t>5. קרנות סל</t>
  </si>
  <si>
    <t>ענף משק</t>
  </si>
  <si>
    <t>30/06/2023</t>
  </si>
  <si>
    <t>מ.ק.מ 1123</t>
  </si>
  <si>
    <t>8231128</t>
  </si>
  <si>
    <t>RF</t>
  </si>
  <si>
    <t>מ.ק.מ 813</t>
  </si>
  <si>
    <t>8230815</t>
  </si>
  <si>
    <t>מ.ק.מ. 1023</t>
  </si>
  <si>
    <t>8231029</t>
  </si>
  <si>
    <t>מ.ק.מ. 414</t>
  </si>
  <si>
    <t>8240418</t>
  </si>
  <si>
    <t>מ.ק.מ. 913</t>
  </si>
  <si>
    <t>8230914</t>
  </si>
  <si>
    <t>מקמ 114</t>
  </si>
  <si>
    <t>8240111</t>
  </si>
  <si>
    <t>מקמ 1213</t>
  </si>
  <si>
    <t>8231219</t>
  </si>
  <si>
    <t>מקמ 214</t>
  </si>
  <si>
    <t>8240210</t>
  </si>
  <si>
    <t>מקמ 314</t>
  </si>
  <si>
    <t>8240319</t>
  </si>
  <si>
    <t>מקמ 524</t>
  </si>
  <si>
    <t>8240525</t>
  </si>
  <si>
    <t>מקמ 614</t>
  </si>
  <si>
    <t>8240616</t>
  </si>
  <si>
    <t>ממשל שקלית 0142</t>
  </si>
  <si>
    <t>1125400</t>
  </si>
  <si>
    <t>ממשל שקלית 0226</t>
  </si>
  <si>
    <t>1174697</t>
  </si>
  <si>
    <t>ממשל שקלית 0324</t>
  </si>
  <si>
    <t>1130848</t>
  </si>
  <si>
    <t>ממשל שקלית 0327</t>
  </si>
  <si>
    <t>1139344</t>
  </si>
  <si>
    <t>ממשל שקלית 0330</t>
  </si>
  <si>
    <t>1160985</t>
  </si>
  <si>
    <t>ממשל שקלית 0347</t>
  </si>
  <si>
    <t>1140193</t>
  </si>
  <si>
    <t>ממשל שקלית 0425</t>
  </si>
  <si>
    <t>1162668</t>
  </si>
  <si>
    <t>ממשל שקלית 0432</t>
  </si>
  <si>
    <t>1180660</t>
  </si>
  <si>
    <t>ממשל שקלית 0537</t>
  </si>
  <si>
    <t>1166180</t>
  </si>
  <si>
    <t>ממשל שקלית 0723</t>
  </si>
  <si>
    <t>1167105</t>
  </si>
  <si>
    <t>ממשל שקלית 0825</t>
  </si>
  <si>
    <t>1135557</t>
  </si>
  <si>
    <t>ממשל שקלית 0928</t>
  </si>
  <si>
    <t>1150879</t>
  </si>
  <si>
    <t>ממשל שקלית 1024</t>
  </si>
  <si>
    <t>1175777</t>
  </si>
  <si>
    <t>ממשל שקלית 1026</t>
  </si>
  <si>
    <t>1099456</t>
  </si>
  <si>
    <t>ממשל שקלית 1123</t>
  </si>
  <si>
    <t>1155068</t>
  </si>
  <si>
    <t>ממשל שקלית 1152</t>
  </si>
  <si>
    <t>1184076</t>
  </si>
  <si>
    <t>ממשלתי שקלי 229</t>
  </si>
  <si>
    <t>1194802</t>
  </si>
  <si>
    <t>ISRAEL 4.5 2120</t>
  </si>
  <si>
    <t>US46513JB593</t>
  </si>
  <si>
    <t>A+</t>
  </si>
  <si>
    <t>FITCH</t>
  </si>
  <si>
    <t>לאומי אגח 179</t>
  </si>
  <si>
    <t>6040372</t>
  </si>
  <si>
    <t>מגמה</t>
  </si>
  <si>
    <t>520018078</t>
  </si>
  <si>
    <t>בנקים</t>
  </si>
  <si>
    <t>Aaa.il</t>
  </si>
  <si>
    <t>מז טפ הנפק 45</t>
  </si>
  <si>
    <t>2310217</t>
  </si>
  <si>
    <t>520000522</t>
  </si>
  <si>
    <t>מז טפ הנפק 49</t>
  </si>
  <si>
    <t>2310282</t>
  </si>
  <si>
    <t>מז טפ הנפק 52</t>
  </si>
  <si>
    <t>2310381</t>
  </si>
  <si>
    <t>מקורות אגח 11</t>
  </si>
  <si>
    <t>1158476</t>
  </si>
  <si>
    <t>520010869</t>
  </si>
  <si>
    <t>ilAAA</t>
  </si>
  <si>
    <t>מעלות S&amp;P</t>
  </si>
  <si>
    <t>מרכנתיל הנ אגחג</t>
  </si>
  <si>
    <t>1171297</t>
  </si>
  <si>
    <t>נמלי ישראל אגחא</t>
  </si>
  <si>
    <t>1145564</t>
  </si>
  <si>
    <t>נדל"ן מניב בישראל</t>
  </si>
  <si>
    <t>פועלים אגח 200</t>
  </si>
  <si>
    <t>6620496</t>
  </si>
  <si>
    <t>520000118</t>
  </si>
  <si>
    <t>פועלים הנ אגח32</t>
  </si>
  <si>
    <t>1940535</t>
  </si>
  <si>
    <t>פועלים הנ אגח35</t>
  </si>
  <si>
    <t>1940618</t>
  </si>
  <si>
    <t>פועלים הנ אגח36</t>
  </si>
  <si>
    <t>1940659</t>
  </si>
  <si>
    <t>חשמל אגח 27</t>
  </si>
  <si>
    <t>6000210</t>
  </si>
  <si>
    <t>520000472</t>
  </si>
  <si>
    <t>אנרגיה</t>
  </si>
  <si>
    <t>Aa1.il</t>
  </si>
  <si>
    <t>חשמל אגח 29</t>
  </si>
  <si>
    <t>6000236</t>
  </si>
  <si>
    <t>חשמל אגח 31</t>
  </si>
  <si>
    <t>6000285</t>
  </si>
  <si>
    <t>חשמל אגח 32</t>
  </si>
  <si>
    <t>6000384</t>
  </si>
  <si>
    <t>חשמל אגח 33</t>
  </si>
  <si>
    <t>6000392</t>
  </si>
  <si>
    <t>חשמל אגח 35</t>
  </si>
  <si>
    <t>1196799</t>
  </si>
  <si>
    <t>נתיבי גז אגח ד</t>
  </si>
  <si>
    <t>1147503</t>
  </si>
  <si>
    <t>513436394</t>
  </si>
  <si>
    <t>עזריאלי אגח ב</t>
  </si>
  <si>
    <t>1134436</t>
  </si>
  <si>
    <t>510960719</t>
  </si>
  <si>
    <t>ilAA+</t>
  </si>
  <si>
    <t>עזריאלי אגח ד</t>
  </si>
  <si>
    <t>1138650</t>
  </si>
  <si>
    <t>עזריאלי אגח ה</t>
  </si>
  <si>
    <t>1156603</t>
  </si>
  <si>
    <t>עזריאלי אגח ו</t>
  </si>
  <si>
    <t>1156611</t>
  </si>
  <si>
    <t>עזריאלי אגח ז</t>
  </si>
  <si>
    <t>1178672</t>
  </si>
  <si>
    <t>עזריאלי אגח ח</t>
  </si>
  <si>
    <t>1178680</t>
  </si>
  <si>
    <t>אמות אגח ד</t>
  </si>
  <si>
    <t>1133149</t>
  </si>
  <si>
    <t>520026683</t>
  </si>
  <si>
    <t>Aa2.il</t>
  </si>
  <si>
    <t>אמות אגח ו</t>
  </si>
  <si>
    <t>1158609</t>
  </si>
  <si>
    <t>אמות אגח ח</t>
  </si>
  <si>
    <t>1172782</t>
  </si>
  <si>
    <t>ארפורט אגח ה</t>
  </si>
  <si>
    <t>1133487</t>
  </si>
  <si>
    <t>511659401</t>
  </si>
  <si>
    <t>ilAA</t>
  </si>
  <si>
    <t>ארפורט אגח ט</t>
  </si>
  <si>
    <t>1160944</t>
  </si>
  <si>
    <t>ארפורט אגח יא</t>
  </si>
  <si>
    <t>1195999</t>
  </si>
  <si>
    <t>ביג אגח ח*</t>
  </si>
  <si>
    <t>1138924</t>
  </si>
  <si>
    <t>513623314</t>
  </si>
  <si>
    <t>ביג אגח יא*</t>
  </si>
  <si>
    <t>1151117</t>
  </si>
  <si>
    <t>ביג אגח יד*</t>
  </si>
  <si>
    <t>1161512</t>
  </si>
  <si>
    <t>גב ים אגח ו</t>
  </si>
  <si>
    <t>7590128</t>
  </si>
  <si>
    <t>גב ים אגח ט</t>
  </si>
  <si>
    <t>7590219</t>
  </si>
  <si>
    <t>גב ים אגח י</t>
  </si>
  <si>
    <t>7590284</t>
  </si>
  <si>
    <t>ישרס אגח טו</t>
  </si>
  <si>
    <t>6130207</t>
  </si>
  <si>
    <t>520017807</t>
  </si>
  <si>
    <t>ישרס אגח יח</t>
  </si>
  <si>
    <t>6130280</t>
  </si>
  <si>
    <t>לאומי התח נד401</t>
  </si>
  <si>
    <t>6040380</t>
  </si>
  <si>
    <t>לאומי התח נד402</t>
  </si>
  <si>
    <t>6040398</t>
  </si>
  <si>
    <t>לאומי התח נד403</t>
  </si>
  <si>
    <t>6040430</t>
  </si>
  <si>
    <t>לאומי התח נד404</t>
  </si>
  <si>
    <t>6040471</t>
  </si>
  <si>
    <t>לאומי התח נד405</t>
  </si>
  <si>
    <t>6040620</t>
  </si>
  <si>
    <t>מבנה אגח יז*</t>
  </si>
  <si>
    <t>2260446</t>
  </si>
  <si>
    <t>520024126</t>
  </si>
  <si>
    <t>מבנה אגח כ*</t>
  </si>
  <si>
    <t>2260495</t>
  </si>
  <si>
    <t>מבנה אגח כג*</t>
  </si>
  <si>
    <t>2260545</t>
  </si>
  <si>
    <t>מבנה אגח כד*</t>
  </si>
  <si>
    <t>2260552</t>
  </si>
  <si>
    <t>מבנה אגח כה*</t>
  </si>
  <si>
    <t>2260636</t>
  </si>
  <si>
    <t>מליסרון אגח ו*</t>
  </si>
  <si>
    <t>3230125</t>
  </si>
  <si>
    <t>520037789</t>
  </si>
  <si>
    <t>מליסרון אגח טז*</t>
  </si>
  <si>
    <t>3230265</t>
  </si>
  <si>
    <t>מליסרון אגח י*</t>
  </si>
  <si>
    <t>3230190</t>
  </si>
  <si>
    <t>מליסרון אגח יד*</t>
  </si>
  <si>
    <t>3230232</t>
  </si>
  <si>
    <t>מליסרון אגח יז*</t>
  </si>
  <si>
    <t>3230273</t>
  </si>
  <si>
    <t>מליסרון אגח יח*</t>
  </si>
  <si>
    <t>3230372</t>
  </si>
  <si>
    <t>מליסרון אגח יט*</t>
  </si>
  <si>
    <t>3230398</t>
  </si>
  <si>
    <t>מליסרון אגח כ*</t>
  </si>
  <si>
    <t>3230422</t>
  </si>
  <si>
    <t>מליסרון אגח כא*</t>
  </si>
  <si>
    <t>1194638</t>
  </si>
  <si>
    <t>פועלים הנ הת יט</t>
  </si>
  <si>
    <t>1940626</t>
  </si>
  <si>
    <t>פועלים הנ הת כא</t>
  </si>
  <si>
    <t>1940725</t>
  </si>
  <si>
    <t>פועלים הנפ הת כ</t>
  </si>
  <si>
    <t>1940691</t>
  </si>
  <si>
    <t>פועלים התח נד ה</t>
  </si>
  <si>
    <t>6620462</t>
  </si>
  <si>
    <t>פועלים התח נד ו</t>
  </si>
  <si>
    <t>6620553</t>
  </si>
  <si>
    <t>פועלים התח נד ז</t>
  </si>
  <si>
    <t>1191329</t>
  </si>
  <si>
    <t>רבוע נדלן אגח ח*</t>
  </si>
  <si>
    <t>1157569</t>
  </si>
  <si>
    <t>513765859</t>
  </si>
  <si>
    <t>ריט 1 אגח ד*</t>
  </si>
  <si>
    <t>1129899</t>
  </si>
  <si>
    <t>513821488</t>
  </si>
  <si>
    <t>ריט 1 אגח ה*</t>
  </si>
  <si>
    <t>1136753</t>
  </si>
  <si>
    <t>ריט 1 אגח ו*</t>
  </si>
  <si>
    <t>1138544</t>
  </si>
  <si>
    <t>ריט 1 אגח ז*</t>
  </si>
  <si>
    <t>1171271</t>
  </si>
  <si>
    <t>שלמה החז אגח יח</t>
  </si>
  <si>
    <t>1410307</t>
  </si>
  <si>
    <t>שלמה החז אגח כ</t>
  </si>
  <si>
    <t>1192749</t>
  </si>
  <si>
    <t>אדמה אגח ב</t>
  </si>
  <si>
    <t>1110915</t>
  </si>
  <si>
    <t>כימיה, גומי ופלסטיק</t>
  </si>
  <si>
    <t>ilAA-</t>
  </si>
  <si>
    <t>בזק אגח 10</t>
  </si>
  <si>
    <t>2300184</t>
  </si>
  <si>
    <t>520031931</t>
  </si>
  <si>
    <t>Aa3.il</t>
  </si>
  <si>
    <t>בזק אגח 12</t>
  </si>
  <si>
    <t>2300242</t>
  </si>
  <si>
    <t>בזק אגח 14</t>
  </si>
  <si>
    <t>2300317</t>
  </si>
  <si>
    <t>ביג אגח ז*</t>
  </si>
  <si>
    <t>1136084</t>
  </si>
  <si>
    <t>ביג אגח ט*</t>
  </si>
  <si>
    <t>1141050</t>
  </si>
  <si>
    <t>ביג אגח טו*</t>
  </si>
  <si>
    <t>1162221</t>
  </si>
  <si>
    <t>ביג אגח יב*</t>
  </si>
  <si>
    <t>1156231</t>
  </si>
  <si>
    <t>ביג אגח יח*</t>
  </si>
  <si>
    <t>1174226</t>
  </si>
  <si>
    <t>ביג אגח כ*</t>
  </si>
  <si>
    <t>1186188</t>
  </si>
  <si>
    <t>בינל הנפ התח כו</t>
  </si>
  <si>
    <t>1185537</t>
  </si>
  <si>
    <t>520029083</t>
  </si>
  <si>
    <t>בינל הנפק התחכד</t>
  </si>
  <si>
    <t>1151000</t>
  </si>
  <si>
    <t>בינל הנפק התחכה</t>
  </si>
  <si>
    <t>1167030</t>
  </si>
  <si>
    <t>בינל הנפקות כז</t>
  </si>
  <si>
    <t>1189497</t>
  </si>
  <si>
    <t>דיסקונט מנ נד ו</t>
  </si>
  <si>
    <t>7480197</t>
  </si>
  <si>
    <t>520007030</t>
  </si>
  <si>
    <t>דיסקונט מנ נד ז</t>
  </si>
  <si>
    <t>7480247</t>
  </si>
  <si>
    <t>דיסקונט מנ נד ח</t>
  </si>
  <si>
    <t>7480312</t>
  </si>
  <si>
    <t>דיסקונט מנ נד ט</t>
  </si>
  <si>
    <t>1191246</t>
  </si>
  <si>
    <t>הפניקס אגח 5</t>
  </si>
  <si>
    <t>7670284</t>
  </si>
  <si>
    <t>520017450</t>
  </si>
  <si>
    <t>ביטוח</t>
  </si>
  <si>
    <t>הראל הנפק אגח ז</t>
  </si>
  <si>
    <t>1126077</t>
  </si>
  <si>
    <t>520033986</t>
  </si>
  <si>
    <t>ישרס אגח טז</t>
  </si>
  <si>
    <t>6130223</t>
  </si>
  <si>
    <t>ישרס אגח יג</t>
  </si>
  <si>
    <t>6130181</t>
  </si>
  <si>
    <t>ישרס אגח יט</t>
  </si>
  <si>
    <t>6130348</t>
  </si>
  <si>
    <t>כלל מימון אגח ט</t>
  </si>
  <si>
    <t>1136050</t>
  </si>
  <si>
    <t>520036120</t>
  </si>
  <si>
    <t>מגה אור אגח ח*</t>
  </si>
  <si>
    <t>1147602</t>
  </si>
  <si>
    <t>513257873</t>
  </si>
  <si>
    <t>מז טפ הנפ הת 53</t>
  </si>
  <si>
    <t>2310399</t>
  </si>
  <si>
    <t>מז טפ הנפ הת 65</t>
  </si>
  <si>
    <t>1191675</t>
  </si>
  <si>
    <t>מז טפ הנפק הת48</t>
  </si>
  <si>
    <t>2310266</t>
  </si>
  <si>
    <t>מז טפ הנפק הת50</t>
  </si>
  <si>
    <t>2310290</t>
  </si>
  <si>
    <t>סלע נדלן אגח ב</t>
  </si>
  <si>
    <t>1132927</t>
  </si>
  <si>
    <t>סלע נדלן אגח ג</t>
  </si>
  <si>
    <t>1138973</t>
  </si>
  <si>
    <t>סלע נדלן אגח ד</t>
  </si>
  <si>
    <t>1167147</t>
  </si>
  <si>
    <t>פניקס הון אגח ה</t>
  </si>
  <si>
    <t>1135417</t>
  </si>
  <si>
    <t>רבוע נדלן אגח ו*</t>
  </si>
  <si>
    <t>1140607</t>
  </si>
  <si>
    <t>רבוע נדלן אגח ט*</t>
  </si>
  <si>
    <t>1174556</t>
  </si>
  <si>
    <t>אלבר אגח יז'</t>
  </si>
  <si>
    <t>1158732</t>
  </si>
  <si>
    <t>ilA+</t>
  </si>
  <si>
    <t>אלבר אגח יט</t>
  </si>
  <si>
    <t>1191824</t>
  </si>
  <si>
    <t>אלדן תחבו אגח ה</t>
  </si>
  <si>
    <t>1155357</t>
  </si>
  <si>
    <t>אלדן תחבו אגח ז</t>
  </si>
  <si>
    <t>1184779</t>
  </si>
  <si>
    <t>אלדן תחבו אגח ח</t>
  </si>
  <si>
    <t>1192442</t>
  </si>
  <si>
    <t>גירון אגח ו</t>
  </si>
  <si>
    <t>1139849</t>
  </si>
  <si>
    <t>A1.il</t>
  </si>
  <si>
    <t>גירון אגח ז</t>
  </si>
  <si>
    <t>1142629</t>
  </si>
  <si>
    <t>גירון אגח ח</t>
  </si>
  <si>
    <t>1183151</t>
  </si>
  <si>
    <t>ג'נרישן קפ אגחב*</t>
  </si>
  <si>
    <t>1177526</t>
  </si>
  <si>
    <t>515846558</t>
  </si>
  <si>
    <t>השקעה ואחזקות</t>
  </si>
  <si>
    <t>ג'נרישן קפ אגחג*</t>
  </si>
  <si>
    <t>1184555</t>
  </si>
  <si>
    <t>מגה אור אגח ד*</t>
  </si>
  <si>
    <t>1130632</t>
  </si>
  <si>
    <t>מגה אור אגח ו*</t>
  </si>
  <si>
    <t>1138668</t>
  </si>
  <si>
    <t>מגה אור אגח ז*</t>
  </si>
  <si>
    <t>1141696</t>
  </si>
  <si>
    <t>מגה אור אגח ט*</t>
  </si>
  <si>
    <t>1165141</t>
  </si>
  <si>
    <t>מגה אור אגח י*</t>
  </si>
  <si>
    <t>1178367</t>
  </si>
  <si>
    <t>מגה אור אגח יא*</t>
  </si>
  <si>
    <t>1178375</t>
  </si>
  <si>
    <t>מימון ישיר אגחג*</t>
  </si>
  <si>
    <t>1171214</t>
  </si>
  <si>
    <t>513893123</t>
  </si>
  <si>
    <t>אשראי חוץ בנקאי</t>
  </si>
  <si>
    <t>מימון ישיר אגחד*</t>
  </si>
  <si>
    <t>1175660</t>
  </si>
  <si>
    <t>מימון ישיר אגחה*</t>
  </si>
  <si>
    <t>1182831</t>
  </si>
  <si>
    <t>מימון ישיר אגחו*</t>
  </si>
  <si>
    <t>1191659</t>
  </si>
  <si>
    <t>פז נפט אגח ו*</t>
  </si>
  <si>
    <t>1139542</t>
  </si>
  <si>
    <t>510216054</t>
  </si>
  <si>
    <t>פז נפט אגח ז*</t>
  </si>
  <si>
    <t>1142595</t>
  </si>
  <si>
    <t>אפי נכסים אגח ח</t>
  </si>
  <si>
    <t>1142231</t>
  </si>
  <si>
    <t>נדל"ן מניב בחו"ל</t>
  </si>
  <si>
    <t>A2.il</t>
  </si>
  <si>
    <t>אפי נכסים אגחיא</t>
  </si>
  <si>
    <t>1171628</t>
  </si>
  <si>
    <t>אפי נכסים אגחיג</t>
  </si>
  <si>
    <t>1178292</t>
  </si>
  <si>
    <t>אפי נכסים אגחיד</t>
  </si>
  <si>
    <t>1184530</t>
  </si>
  <si>
    <t>אשטרום קבוצה אגח ד</t>
  </si>
  <si>
    <t>1182989</t>
  </si>
  <si>
    <t>510381601</t>
  </si>
  <si>
    <t>בנייה</t>
  </si>
  <si>
    <t>ilA</t>
  </si>
  <si>
    <t>ג'י סיטי אגח טו*</t>
  </si>
  <si>
    <t>1260769</t>
  </si>
  <si>
    <t>520033234</t>
  </si>
  <si>
    <t>הכשרת ישוב אג21</t>
  </si>
  <si>
    <t>6120224</t>
  </si>
  <si>
    <t>נכסים ובנין אגח י</t>
  </si>
  <si>
    <t>1193630</t>
  </si>
  <si>
    <t>סלקום אגח ח*</t>
  </si>
  <si>
    <t>1132828</t>
  </si>
  <si>
    <t>511930125</t>
  </si>
  <si>
    <t>או פי סי אגח ב*</t>
  </si>
  <si>
    <t>1166057</t>
  </si>
  <si>
    <t>514401702</t>
  </si>
  <si>
    <t>ilA-</t>
  </si>
  <si>
    <t>או פי סי אגח ג*</t>
  </si>
  <si>
    <t>1180355</t>
  </si>
  <si>
    <t>ג'י סיטי אגח יב*</t>
  </si>
  <si>
    <t>1260603</t>
  </si>
  <si>
    <t>A3.il</t>
  </si>
  <si>
    <t>ג'י סיטי אגח יג*</t>
  </si>
  <si>
    <t>1260652</t>
  </si>
  <si>
    <t>ג'י סיטי אגח יד*</t>
  </si>
  <si>
    <t>1260736</t>
  </si>
  <si>
    <t>הכשרת ישוב אג23</t>
  </si>
  <si>
    <t>6120323</t>
  </si>
  <si>
    <t>מגוריט אגח ב</t>
  </si>
  <si>
    <t>1168350</t>
  </si>
  <si>
    <t>מגוריט אגח ג</t>
  </si>
  <si>
    <t>1175975</t>
  </si>
  <si>
    <t>מגוריט אגח ד</t>
  </si>
  <si>
    <t>1185834</t>
  </si>
  <si>
    <t>מגוריט אגח ה</t>
  </si>
  <si>
    <t>1192129</t>
  </si>
  <si>
    <t>פתאל החזקות אגח ד*</t>
  </si>
  <si>
    <t>1188192</t>
  </si>
  <si>
    <t>512607888</t>
  </si>
  <si>
    <t>מלונאות ותיירות</t>
  </si>
  <si>
    <t>אגח הפחתת שווי ניירות חסומים</t>
  </si>
  <si>
    <t>259026600</t>
  </si>
  <si>
    <t>ל.ר.</t>
  </si>
  <si>
    <t>NR</t>
  </si>
  <si>
    <t>ארי נדלן אגח א</t>
  </si>
  <si>
    <t>3660156</t>
  </si>
  <si>
    <t>מניבים ריט אגחב*</t>
  </si>
  <si>
    <t>1155928</t>
  </si>
  <si>
    <t>515327120</t>
  </si>
  <si>
    <t>מניבים ריט אגחג*</t>
  </si>
  <si>
    <t>1177658</t>
  </si>
  <si>
    <t>מניבים ריט אגחד*</t>
  </si>
  <si>
    <t>1193929</t>
  </si>
  <si>
    <t>משק אנרג אגח א</t>
  </si>
  <si>
    <t>1169531</t>
  </si>
  <si>
    <t>516167343</t>
  </si>
  <si>
    <t>נופר אנרג אגח א*</t>
  </si>
  <si>
    <t>1179340</t>
  </si>
  <si>
    <t>514599943</t>
  </si>
  <si>
    <t>אנרגיה מתחדשת</t>
  </si>
  <si>
    <t>קרדן אןוי אגח ב*</t>
  </si>
  <si>
    <t>1113034</t>
  </si>
  <si>
    <t>NV1239114</t>
  </si>
  <si>
    <t>דיסק מנ אגח יד</t>
  </si>
  <si>
    <t>7480163</t>
  </si>
  <si>
    <t>פועלים אגח 100</t>
  </si>
  <si>
    <t>6620488</t>
  </si>
  <si>
    <t>תעש אוירית אגחד</t>
  </si>
  <si>
    <t>1133131</t>
  </si>
  <si>
    <t>ביטחוניות</t>
  </si>
  <si>
    <t>אייסיאל אגח ז*</t>
  </si>
  <si>
    <t>2810372</t>
  </si>
  <si>
    <t>520027830</t>
  </si>
  <si>
    <t>אמות אגח ה</t>
  </si>
  <si>
    <t>1138114</t>
  </si>
  <si>
    <t>אמות אגח ז</t>
  </si>
  <si>
    <t>1162866</t>
  </si>
  <si>
    <t>ביג אגח ו*</t>
  </si>
  <si>
    <t>1132521</t>
  </si>
  <si>
    <t>גב ים אגח ח</t>
  </si>
  <si>
    <t>7590151</t>
  </si>
  <si>
    <t>הראל השקעות אגח א</t>
  </si>
  <si>
    <t>5850110</t>
  </si>
  <si>
    <t>וילאר אגח ח</t>
  </si>
  <si>
    <t>4160156</t>
  </si>
  <si>
    <t>ישראמקו אגח ג*</t>
  </si>
  <si>
    <t>2320232</t>
  </si>
  <si>
    <t>550010003</t>
  </si>
  <si>
    <t>מנורה הון התח ד</t>
  </si>
  <si>
    <t>1135920</t>
  </si>
  <si>
    <t>520007469</t>
  </si>
  <si>
    <t>שופרסל אגח ז*</t>
  </si>
  <si>
    <t>7770258</t>
  </si>
  <si>
    <t>520022732</t>
  </si>
  <si>
    <t>רשתות שיווק</t>
  </si>
  <si>
    <t>שלמה החז אגח יז</t>
  </si>
  <si>
    <t>1410299</t>
  </si>
  <si>
    <t>שלמה החז אגח יט</t>
  </si>
  <si>
    <t>1192731</t>
  </si>
  <si>
    <t>בזק אגח 13</t>
  </si>
  <si>
    <t>2300309</t>
  </si>
  <si>
    <t>בזק אגח 9</t>
  </si>
  <si>
    <t>2300176</t>
  </si>
  <si>
    <t>גמא אגח 3</t>
  </si>
  <si>
    <t>1185941</t>
  </si>
  <si>
    <t>512711789</t>
  </si>
  <si>
    <t>הראל הנפ אגח טו</t>
  </si>
  <si>
    <t>1143130</t>
  </si>
  <si>
    <t>הראל הנפ אגח טז</t>
  </si>
  <si>
    <t>1157601</t>
  </si>
  <si>
    <t>הראל הנפ אגח יב</t>
  </si>
  <si>
    <t>1138163</t>
  </si>
  <si>
    <t>הראל הנפ אגח יד</t>
  </si>
  <si>
    <t>1143122</t>
  </si>
  <si>
    <t>הראל הנפ אגח יח</t>
  </si>
  <si>
    <t>1182666</t>
  </si>
  <si>
    <t>יוניברסל אגח ב</t>
  </si>
  <si>
    <t>1141647</t>
  </si>
  <si>
    <t>כלל ביטוח אגח א</t>
  </si>
  <si>
    <t>1193481</t>
  </si>
  <si>
    <t>כלל מימון אגח י</t>
  </si>
  <si>
    <t>1136068</t>
  </si>
  <si>
    <t>כללביט אגח יא</t>
  </si>
  <si>
    <t>1160647</t>
  </si>
  <si>
    <t>כללביט אגח יב</t>
  </si>
  <si>
    <t>1179928</t>
  </si>
  <si>
    <t>מנורה הון התח ה</t>
  </si>
  <si>
    <t>1143411</t>
  </si>
  <si>
    <t>מנורה הון התח ז</t>
  </si>
  <si>
    <t>1184191</t>
  </si>
  <si>
    <t>פניקס הון אגח ח</t>
  </si>
  <si>
    <t>1139815</t>
  </si>
  <si>
    <t>פניקס הון אגח ט</t>
  </si>
  <si>
    <t>1155522</t>
  </si>
  <si>
    <t>פניקס הון אגחיא</t>
  </si>
  <si>
    <t>1159359</t>
  </si>
  <si>
    <t>קרסו אגח ג</t>
  </si>
  <si>
    <t>1141829</t>
  </si>
  <si>
    <t>קרסו אגח ד</t>
  </si>
  <si>
    <t>1173566</t>
  </si>
  <si>
    <t>קרסו מוט' אגח א</t>
  </si>
  <si>
    <t>1136464</t>
  </si>
  <si>
    <t>קרסו מוט' אגח ב</t>
  </si>
  <si>
    <t>1139591</t>
  </si>
  <si>
    <t>אלבר אגח יח</t>
  </si>
  <si>
    <t>1158740</t>
  </si>
  <si>
    <t>אלבר אגח כ</t>
  </si>
  <si>
    <t>1191832</t>
  </si>
  <si>
    <t>אלדן תחבו אגח ו</t>
  </si>
  <si>
    <t>1161678</t>
  </si>
  <si>
    <t>אלדן תחבו אגח ט</t>
  </si>
  <si>
    <t>1192459</t>
  </si>
  <si>
    <t>אלקטרה אגח ד*</t>
  </si>
  <si>
    <t>7390149</t>
  </si>
  <si>
    <t>520028911</t>
  </si>
  <si>
    <t>אלקטרה אגח ה*</t>
  </si>
  <si>
    <t>7390222</t>
  </si>
  <si>
    <t>בזן אגח ה</t>
  </si>
  <si>
    <t>2590388</t>
  </si>
  <si>
    <t>520036658</t>
  </si>
  <si>
    <t>בזן אגח י</t>
  </si>
  <si>
    <t>2590511</t>
  </si>
  <si>
    <t>דמרי אגח ז*</t>
  </si>
  <si>
    <t>1141191</t>
  </si>
  <si>
    <t>511399388</t>
  </si>
  <si>
    <t>דמרי אגח ט*</t>
  </si>
  <si>
    <t>1168368</t>
  </si>
  <si>
    <t>דמרי אגח י*</t>
  </si>
  <si>
    <t>1186162</t>
  </si>
  <si>
    <t>ממן אגח ב</t>
  </si>
  <si>
    <t>2380046</t>
  </si>
  <si>
    <t>פז נפט ד*</t>
  </si>
  <si>
    <t>1132505</t>
  </si>
  <si>
    <t>פז נפט אגח ח*</t>
  </si>
  <si>
    <t>1162817</t>
  </si>
  <si>
    <t>פרטנר אגח ו*</t>
  </si>
  <si>
    <t>1141415</t>
  </si>
  <si>
    <t>520044314</t>
  </si>
  <si>
    <t>פרטנר אגח ז*</t>
  </si>
  <si>
    <t>1156397</t>
  </si>
  <si>
    <t>שפיר הנדס אגח א*</t>
  </si>
  <si>
    <t>1136134</t>
  </si>
  <si>
    <t>514892801</t>
  </si>
  <si>
    <t>מתכת ומוצרי בניה</t>
  </si>
  <si>
    <t>שפיר הנדס אגח ב*</t>
  </si>
  <si>
    <t>1141951</t>
  </si>
  <si>
    <t>אזורים אגח 13*</t>
  </si>
  <si>
    <t>7150410</t>
  </si>
  <si>
    <t>520025990</t>
  </si>
  <si>
    <t>אזורים אגח 14*</t>
  </si>
  <si>
    <t>7150444</t>
  </si>
  <si>
    <t>איידיאייהנ הת ה</t>
  </si>
  <si>
    <t>1155878</t>
  </si>
  <si>
    <t>513910703</t>
  </si>
  <si>
    <t>אנלייט אנר אג ג*</t>
  </si>
  <si>
    <t>7200249</t>
  </si>
  <si>
    <t>520041146</t>
  </si>
  <si>
    <t>אנלייט אנר אגחו*</t>
  </si>
  <si>
    <t>7200173</t>
  </si>
  <si>
    <t>אנרג'יקס אג ב*</t>
  </si>
  <si>
    <t>1168483</t>
  </si>
  <si>
    <t>513901371</t>
  </si>
  <si>
    <t>אנרג'יקס אגח א*</t>
  </si>
  <si>
    <t>1161751</t>
  </si>
  <si>
    <t>אפריקה מג אגח ה*</t>
  </si>
  <si>
    <t>1162825</t>
  </si>
  <si>
    <t>520034760</t>
  </si>
  <si>
    <t>אשטרום קבוצה אגח ג</t>
  </si>
  <si>
    <t>1140102</t>
  </si>
  <si>
    <t>סלקום אגח ט*</t>
  </si>
  <si>
    <t>1132836</t>
  </si>
  <si>
    <t>סלקום אגח יא*</t>
  </si>
  <si>
    <t>1139252</t>
  </si>
  <si>
    <t>סלקום אגח יב*</t>
  </si>
  <si>
    <t>1143080</t>
  </si>
  <si>
    <t>סלקום אגח יג*</t>
  </si>
  <si>
    <t>1189190</t>
  </si>
  <si>
    <t>פתאל אירו אגח א</t>
  </si>
  <si>
    <t>1137512</t>
  </si>
  <si>
    <t>פתאל אירו אגח ג</t>
  </si>
  <si>
    <t>1141852</t>
  </si>
  <si>
    <t>פתאל אירו אגח ד</t>
  </si>
  <si>
    <t>1168038</t>
  </si>
  <si>
    <t>קרסו נדלן אגח א*</t>
  </si>
  <si>
    <t>1190008</t>
  </si>
  <si>
    <t>510488190</t>
  </si>
  <si>
    <t>אקרו אגח א</t>
  </si>
  <si>
    <t>1188572</t>
  </si>
  <si>
    <t>511996803</t>
  </si>
  <si>
    <t>פתאל החז אגח ב*</t>
  </si>
  <si>
    <t>1150812</t>
  </si>
  <si>
    <t>פתאל החז אגח ג*</t>
  </si>
  <si>
    <t>1161785</t>
  </si>
  <si>
    <t>קרדן נדלן אגח ה</t>
  </si>
  <si>
    <t>1172725</t>
  </si>
  <si>
    <t>אלומיי אגח ג</t>
  </si>
  <si>
    <t>1159375</t>
  </si>
  <si>
    <t>520039868</t>
  </si>
  <si>
    <t>אלומיי קפיטל אגח ה</t>
  </si>
  <si>
    <t>1193275</t>
  </si>
  <si>
    <t>אנלייט אנר אגחה*</t>
  </si>
  <si>
    <t>7200116</t>
  </si>
  <si>
    <t>ריט אזורים אג ב*</t>
  </si>
  <si>
    <t>1183581</t>
  </si>
  <si>
    <t>516117181</t>
  </si>
  <si>
    <t>אלביט מע' אגח ג</t>
  </si>
  <si>
    <t>1178250</t>
  </si>
  <si>
    <t>520043027</t>
  </si>
  <si>
    <t>אלביט מע' אגח ד</t>
  </si>
  <si>
    <t>1178268</t>
  </si>
  <si>
    <t>ישראמקו אגח א*</t>
  </si>
  <si>
    <t>2320174</t>
  </si>
  <si>
    <t>ישראמקו אגח ב*</t>
  </si>
  <si>
    <t>2320224</t>
  </si>
  <si>
    <t>תמר פטרו אגח א*</t>
  </si>
  <si>
    <t>1141332</t>
  </si>
  <si>
    <t>515334662</t>
  </si>
  <si>
    <t>תמר פטרו אגח ב*</t>
  </si>
  <si>
    <t>1143593</t>
  </si>
  <si>
    <t>ISRELE 3.75 02/32</t>
  </si>
  <si>
    <t>IL0060004004</t>
  </si>
  <si>
    <t>בלומברג</t>
  </si>
  <si>
    <t>BBB+</t>
  </si>
  <si>
    <t>S&amp;P</t>
  </si>
  <si>
    <t>HAPOAL 3.255 01/32</t>
  </si>
  <si>
    <t>IL0066204707</t>
  </si>
  <si>
    <t>BBB</t>
  </si>
  <si>
    <t>LUMIIT 3.275 01/31 01/26</t>
  </si>
  <si>
    <t>IL0060404899</t>
  </si>
  <si>
    <t>LUMIIT 7.129 07/33</t>
  </si>
  <si>
    <t>IL0060406795</t>
  </si>
  <si>
    <t>ISRAEL CHEMICALS 6.375 31/05/38*</t>
  </si>
  <si>
    <t>IL0028103310</t>
  </si>
  <si>
    <t>BBB-</t>
  </si>
  <si>
    <t>MZRHIT 3.077 04/31</t>
  </si>
  <si>
    <t>IL0069508369</t>
  </si>
  <si>
    <t>ENOIGA 8.5 09/33</t>
  </si>
  <si>
    <t>IL0011971442</t>
  </si>
  <si>
    <t>B221942</t>
  </si>
  <si>
    <t>ENERGY</t>
  </si>
  <si>
    <t>BB-</t>
  </si>
  <si>
    <t>TEVA 4.375 2030</t>
  </si>
  <si>
    <t>XS2406607171</t>
  </si>
  <si>
    <t>520013954</t>
  </si>
  <si>
    <t>פארמה</t>
  </si>
  <si>
    <t>TEVA 7.375 09/29</t>
  </si>
  <si>
    <t>XS2592804434</t>
  </si>
  <si>
    <t>TEVA 8.125 09/31</t>
  </si>
  <si>
    <t>US88167AAR23</t>
  </si>
  <si>
    <t>SOLAREDGE TECH 0 09/25</t>
  </si>
  <si>
    <t>US83417MAD65</t>
  </si>
  <si>
    <t>513865329</t>
  </si>
  <si>
    <t>Semiconductors &amp; Semiconductor Equipment</t>
  </si>
  <si>
    <t>ALVGR 4.252 07/52</t>
  </si>
  <si>
    <t>DE000A30VJZ6</t>
  </si>
  <si>
    <t>Insurance</t>
  </si>
  <si>
    <t>A2</t>
  </si>
  <si>
    <t>Moodys</t>
  </si>
  <si>
    <t>SRENVX 4.5 24/44</t>
  </si>
  <si>
    <t>XS1108784510</t>
  </si>
  <si>
    <t>A</t>
  </si>
  <si>
    <t>ZURNVX 3 04/51</t>
  </si>
  <si>
    <t>XS2283177561</t>
  </si>
  <si>
    <t>ZURNVX 3.5 05/52</t>
  </si>
  <si>
    <t>XS2416978190</t>
  </si>
  <si>
    <t>ANZNZ 5.548 08/32</t>
  </si>
  <si>
    <t>USQ0426YAV58</t>
  </si>
  <si>
    <t>Banks</t>
  </si>
  <si>
    <t>A-</t>
  </si>
  <si>
    <t>AXASA 4.25 03/43</t>
  </si>
  <si>
    <t>XS2487052487</t>
  </si>
  <si>
    <t>FABSJV 5.875 01/34</t>
  </si>
  <si>
    <t>US350930AA10</t>
  </si>
  <si>
    <t>Other</t>
  </si>
  <si>
    <t>IAGLN 4.25 11/32</t>
  </si>
  <si>
    <t>US11044MAA45</t>
  </si>
  <si>
    <t>Transportation</t>
  </si>
  <si>
    <t>SHBASS 4.625 08/32</t>
  </si>
  <si>
    <t>XS2523511165</t>
  </si>
  <si>
    <t>ALVGR 3.2 PERP</t>
  </si>
  <si>
    <t>US018820AB64</t>
  </si>
  <si>
    <t>Baa1</t>
  </si>
  <si>
    <t>ANZ 6.742 12/32</t>
  </si>
  <si>
    <t>USQ0954PVM14</t>
  </si>
  <si>
    <t>NAB 3.933 08/2034 08/29</t>
  </si>
  <si>
    <t>USG6S94TAB96</t>
  </si>
  <si>
    <t>SCENTRE GROUP 4.75 09/80</t>
  </si>
  <si>
    <t>USQ8053LAA28</t>
  </si>
  <si>
    <t>Real Estate</t>
  </si>
  <si>
    <t>SCGAU 5.125 09/2080</t>
  </si>
  <si>
    <t>USQ8053LAB01</t>
  </si>
  <si>
    <t>AER 3.3 01/32</t>
  </si>
  <si>
    <t>US00774MAX39</t>
  </si>
  <si>
    <t>Capital Goods</t>
  </si>
  <si>
    <t>ASSGEN 5.8 07/32</t>
  </si>
  <si>
    <t>XS2468223107</t>
  </si>
  <si>
    <t>C 6.174 05/34</t>
  </si>
  <si>
    <t>US17327CAR43</t>
  </si>
  <si>
    <t>HPQ 5.5 01/33</t>
  </si>
  <si>
    <t>US40434LAN55</t>
  </si>
  <si>
    <t>Technology Hardware &amp; Equipment</t>
  </si>
  <si>
    <t>INTNED 4.125 08/33</t>
  </si>
  <si>
    <t>XS2524746687</t>
  </si>
  <si>
    <t>MQGAU 6.798 01/33</t>
  </si>
  <si>
    <t>USQ568A9SS79</t>
  </si>
  <si>
    <t>Diversified Financials</t>
  </si>
  <si>
    <t>PRU 6 09/52</t>
  </si>
  <si>
    <t>US744320BK76</t>
  </si>
  <si>
    <t>STLA 6.375 09/32</t>
  </si>
  <si>
    <t>USU85861AE97</t>
  </si>
  <si>
    <t>Automobiles &amp; Components</t>
  </si>
  <si>
    <t>TD 8.125 10/82</t>
  </si>
  <si>
    <t>US89117F8Z56</t>
  </si>
  <si>
    <t>ACAFP 7.25 PERP</t>
  </si>
  <si>
    <t>FR001400F067</t>
  </si>
  <si>
    <t>BACR 7.119 06/34</t>
  </si>
  <si>
    <t>US06738ECH62</t>
  </si>
  <si>
    <t>BCRED 2.625 12/26</t>
  </si>
  <si>
    <t>US09261HAD98</t>
  </si>
  <si>
    <t>BCRED 7.05 09/25</t>
  </si>
  <si>
    <t>US09261HBA41</t>
  </si>
  <si>
    <t>BOOZ ALLEN HAMILTON INC 07/29</t>
  </si>
  <si>
    <t>US09951LAB99</t>
  </si>
  <si>
    <t>Commercial &amp; Professional Services</t>
  </si>
  <si>
    <t>ENBCN 5.5 07/77</t>
  </si>
  <si>
    <t>US29250NAS45</t>
  </si>
  <si>
    <t>ENBCN 6 01/27 01/77</t>
  </si>
  <si>
    <t>US29250NAN57</t>
  </si>
  <si>
    <t>ENELIM 6.625 PERP</t>
  </si>
  <si>
    <t>XS2576550243</t>
  </si>
  <si>
    <t>UTILITIES</t>
  </si>
  <si>
    <t>EXPE 3.25 02/30</t>
  </si>
  <si>
    <t>US30212PAR64</t>
  </si>
  <si>
    <t>Hotels Restaurants &amp; Leisure</t>
  </si>
  <si>
    <t>FS KKR CAPITAL 4.25 2/25 01/25</t>
  </si>
  <si>
    <t>US30313RAA77</t>
  </si>
  <si>
    <t>FSK 3.125 10/28</t>
  </si>
  <si>
    <t>US302635AK33</t>
  </si>
  <si>
    <t>GM 6.4 01/09/2033</t>
  </si>
  <si>
    <t>US37045XED49</t>
  </si>
  <si>
    <t>IBSEM 4.875 PERP</t>
  </si>
  <si>
    <t>XS2580221658</t>
  </si>
  <si>
    <t>J 5.9 03/33</t>
  </si>
  <si>
    <t>US469814AA50</t>
  </si>
  <si>
    <t>KD 3.15 10/31</t>
  </si>
  <si>
    <t>US50155QAL41</t>
  </si>
  <si>
    <t>Software &amp; Services</t>
  </si>
  <si>
    <t>LKQ 6.25 6/33</t>
  </si>
  <si>
    <t>US501889AE98</t>
  </si>
  <si>
    <t>Consumer Durables &amp; Apparel</t>
  </si>
  <si>
    <t>MSI 5.6 06/32</t>
  </si>
  <si>
    <t>US620076BW88</t>
  </si>
  <si>
    <t>MTZ 4.5 08/28</t>
  </si>
  <si>
    <t>US576323AP42</t>
  </si>
  <si>
    <t>NGLS 4 01/32</t>
  </si>
  <si>
    <t>US87612BBU52</t>
  </si>
  <si>
    <t>NGLS 6.875 01/29</t>
  </si>
  <si>
    <t>US87612BBN10</t>
  </si>
  <si>
    <t>NWG 7.416 06/33</t>
  </si>
  <si>
    <t>XS2563349765</t>
  </si>
  <si>
    <t>ORCINC 4.7 02/27</t>
  </si>
  <si>
    <t>US69120VAF85</t>
  </si>
  <si>
    <t>Baa3</t>
  </si>
  <si>
    <t>OWL ROCK 3.75 07/25</t>
  </si>
  <si>
    <t>US69121KAC80</t>
  </si>
  <si>
    <t>owl rock 7.95 06/28</t>
  </si>
  <si>
    <t>US69120VAR24</t>
  </si>
  <si>
    <t>SEB 6.875 PERP</t>
  </si>
  <si>
    <t>XS2479344561</t>
  </si>
  <si>
    <t>SRENVX 5.75 08/15/50 08/25</t>
  </si>
  <si>
    <t>XS1261170515</t>
  </si>
  <si>
    <t>SSELN 4 PERP</t>
  </si>
  <si>
    <t>XS2439704318</t>
  </si>
  <si>
    <t>TELIAS 4.625 PREP</t>
  </si>
  <si>
    <t>XS2526881532</t>
  </si>
  <si>
    <t>TELECOMMUNICATION SERVICES</t>
  </si>
  <si>
    <t>TRPCN 5.3 03/77</t>
  </si>
  <si>
    <t>US89356BAC28</t>
  </si>
  <si>
    <t>VW 4.625 PERP 06/28</t>
  </si>
  <si>
    <t>XS1799939027</t>
  </si>
  <si>
    <t>WBD 4.279 03/15/32</t>
  </si>
  <si>
    <t>US55903VBC63</t>
  </si>
  <si>
    <t>Media</t>
  </si>
  <si>
    <t>AER 6.5 06/45</t>
  </si>
  <si>
    <t>US00773HAA59</t>
  </si>
  <si>
    <t>BB+</t>
  </si>
  <si>
    <t>AY 4.125 06/28</t>
  </si>
  <si>
    <t>US04916WAA27</t>
  </si>
  <si>
    <t>BAYNGR 3.125 11/79 11/27</t>
  </si>
  <si>
    <t>XS2077670342</t>
  </si>
  <si>
    <t>Pharmaceuticals &amp; Biotechnology</t>
  </si>
  <si>
    <t>BNP 6.875 PERP</t>
  </si>
  <si>
    <t>FR001400BBL21</t>
  </si>
  <si>
    <t>Ba1</t>
  </si>
  <si>
    <t>BNP 7.75 PERP</t>
  </si>
  <si>
    <t>USF1067PAC08</t>
  </si>
  <si>
    <t>BRITEL 8.375 09/28</t>
  </si>
  <si>
    <t>XS2636324274</t>
  </si>
  <si>
    <t>CDW   3.25 2/29</t>
  </si>
  <si>
    <t>US12513GBF54</t>
  </si>
  <si>
    <t>CQP 3.25 01/32</t>
  </si>
  <si>
    <t>US16411QAN16</t>
  </si>
  <si>
    <t>CQP 4.5 10/29</t>
  </si>
  <si>
    <t>US16411QAG64</t>
  </si>
  <si>
    <t>CREDIT SUISSE 6.5 08/23</t>
  </si>
  <si>
    <t>XS0957135212</t>
  </si>
  <si>
    <t>F 6.125 05/15/28</t>
  </si>
  <si>
    <t>XS2623496085</t>
  </si>
  <si>
    <t>MATERIALS</t>
  </si>
  <si>
    <t>INTNED 7.5 PERP</t>
  </si>
  <si>
    <t>XS2585240984</t>
  </si>
  <si>
    <t>MATTEL 3.75 04/29</t>
  </si>
  <si>
    <t>US577081BF84</t>
  </si>
  <si>
    <t>MSCI 3.625 09/30 03/28</t>
  </si>
  <si>
    <t>US55354GAK67</t>
  </si>
  <si>
    <t>NWSA 5.125 02/32</t>
  </si>
  <si>
    <t>US65249BAB53</t>
  </si>
  <si>
    <t>RRX 6.4 4/2033</t>
  </si>
  <si>
    <t>US758750AF08</t>
  </si>
  <si>
    <t>SWEDA 7.625 PERP</t>
  </si>
  <si>
    <t>XS2580715147</t>
  </si>
  <si>
    <t>VODAFONE 4.125 06/81</t>
  </si>
  <si>
    <t>US92857WBW91</t>
  </si>
  <si>
    <t>VODAFONE 6.25 10/78 10/24</t>
  </si>
  <si>
    <t>XS1888180640</t>
  </si>
  <si>
    <t>VODAFONE 6.5 08/84</t>
  </si>
  <si>
    <t>XS2630490717</t>
  </si>
  <si>
    <t>ZFFNGR 5.75 08/26</t>
  </si>
  <si>
    <t>XS2582404724</t>
  </si>
  <si>
    <t>ALLISON TRANS 3.75 01/31</t>
  </si>
  <si>
    <t>US019736AG29</t>
  </si>
  <si>
    <t>Ba2</t>
  </si>
  <si>
    <t>ALLISON TRANSM 5.875 06/29</t>
  </si>
  <si>
    <t>US019736AF46</t>
  </si>
  <si>
    <t>CHARLES RIVER LAB 4 03/31</t>
  </si>
  <si>
    <t>US159864AJ65</t>
  </si>
  <si>
    <t>BB</t>
  </si>
  <si>
    <t>F 6.1 08/32</t>
  </si>
  <si>
    <t>US345370DB39</t>
  </si>
  <si>
    <t>F 7.35 11/27</t>
  </si>
  <si>
    <t>US345397C353</t>
  </si>
  <si>
    <t>GPK 3.75 02/30</t>
  </si>
  <si>
    <t>US38869AAD90</t>
  </si>
  <si>
    <t>HESM 5.125 06/28</t>
  </si>
  <si>
    <t>US428104AA14</t>
  </si>
  <si>
    <t>HILTON DOMESTIC 4 05/31</t>
  </si>
  <si>
    <t>US432833AL52</t>
  </si>
  <si>
    <t>SOCGEN 7.875 PERP</t>
  </si>
  <si>
    <t>FR001400F877</t>
  </si>
  <si>
    <t>TELEFO 6.135 PER</t>
  </si>
  <si>
    <t>XS2582389156</t>
  </si>
  <si>
    <t>TELEFO 7.125 PERP</t>
  </si>
  <si>
    <t>XS2462605671</t>
  </si>
  <si>
    <t>UAL 4.375 04/26</t>
  </si>
  <si>
    <t>US90932LAG23</t>
  </si>
  <si>
    <t>ASGN 4.625 15/05/2028</t>
  </si>
  <si>
    <t>US00191UAA07</t>
  </si>
  <si>
    <t>BACR 8.875</t>
  </si>
  <si>
    <t>XS2492482828</t>
  </si>
  <si>
    <t>CLH 6.375 02/31</t>
  </si>
  <si>
    <t>US184496AQ03</t>
  </si>
  <si>
    <t>Ba3</t>
  </si>
  <si>
    <t>LLOYDS 8.5</t>
  </si>
  <si>
    <t>XS2529511722</t>
  </si>
  <si>
    <t>LLOYDS 8.5 PERP_28</t>
  </si>
  <si>
    <t>XS2575900977</t>
  </si>
  <si>
    <t>MTCHII 4.125 08/30</t>
  </si>
  <si>
    <t>US57665RAL06</t>
  </si>
  <si>
    <t>ATRFIN 2.625 09/27</t>
  </si>
  <si>
    <t>XS2294495838</t>
  </si>
  <si>
    <t>B1</t>
  </si>
  <si>
    <t>CCO HOLDINGS 4.75 03/30 09/24</t>
  </si>
  <si>
    <t>US1248EPCD32</t>
  </si>
  <si>
    <t>CHTR 7.375 03/31</t>
  </si>
  <si>
    <t>US1248EPCT83</t>
  </si>
  <si>
    <t>EDF 6 PREP 01/26</t>
  </si>
  <si>
    <t>FR0011401728</t>
  </si>
  <si>
    <t>B+</t>
  </si>
  <si>
    <t>Electricite De Franc 5 01/26</t>
  </si>
  <si>
    <t>FR0011697028</t>
  </si>
  <si>
    <t>ORGNON 5.125 2031</t>
  </si>
  <si>
    <t>US68622TAB70</t>
  </si>
  <si>
    <t>ATRSAV 3.625 04/2026</t>
  </si>
  <si>
    <t>XS2338530467</t>
  </si>
  <si>
    <t>B3</t>
  </si>
  <si>
    <t>ORA 2.5 07/27*</t>
  </si>
  <si>
    <t>US686688AB85</t>
  </si>
  <si>
    <t>880326081</t>
  </si>
  <si>
    <t>סה"כ תל אביב 35</t>
  </si>
  <si>
    <t>או פי סי אנרגיה*</t>
  </si>
  <si>
    <t>1141571</t>
  </si>
  <si>
    <t>אורמת טכנו*</t>
  </si>
  <si>
    <t>1134402</t>
  </si>
  <si>
    <t>איי.סי.אל*</t>
  </si>
  <si>
    <t>281014</t>
  </si>
  <si>
    <t>אלביט מערכות</t>
  </si>
  <si>
    <t>1081124</t>
  </si>
  <si>
    <t>אלוני חץ</t>
  </si>
  <si>
    <t>390013</t>
  </si>
  <si>
    <t>520038506</t>
  </si>
  <si>
    <t>אלקטרה*</t>
  </si>
  <si>
    <t>739037</t>
  </si>
  <si>
    <t>אמות</t>
  </si>
  <si>
    <t>1097278</t>
  </si>
  <si>
    <t>אנלייט אנרגיה*</t>
  </si>
  <si>
    <t>720011</t>
  </si>
  <si>
    <t>אנרג'יאן</t>
  </si>
  <si>
    <t>1155290</t>
  </si>
  <si>
    <t>10758801</t>
  </si>
  <si>
    <t>אנרג'יקס*</t>
  </si>
  <si>
    <t>1123355</t>
  </si>
  <si>
    <t>ארפורט סיטי</t>
  </si>
  <si>
    <t>1095835</t>
  </si>
  <si>
    <t>אשטרום קבוצה</t>
  </si>
  <si>
    <t>1132315</t>
  </si>
  <si>
    <t>בזק</t>
  </si>
  <si>
    <t>230011</t>
  </si>
  <si>
    <t>ביג*</t>
  </si>
  <si>
    <t>1097260</t>
  </si>
  <si>
    <t>בינלאומי</t>
  </si>
  <si>
    <t>593038</t>
  </si>
  <si>
    <t>דיסקונט א</t>
  </si>
  <si>
    <t>691212</t>
  </si>
  <si>
    <t>דלק קבוצה</t>
  </si>
  <si>
    <t>1084128</t>
  </si>
  <si>
    <t>520044322</t>
  </si>
  <si>
    <t>הפניקס</t>
  </si>
  <si>
    <t>767012</t>
  </si>
  <si>
    <t>הראל השקעות</t>
  </si>
  <si>
    <t>585018</t>
  </si>
  <si>
    <t>חברה לישראל</t>
  </si>
  <si>
    <t>576017</t>
  </si>
  <si>
    <t>520028010</t>
  </si>
  <si>
    <t>טאואר</t>
  </si>
  <si>
    <t>1082379</t>
  </si>
  <si>
    <t>520041997</t>
  </si>
  <si>
    <t>מוליכים למחצה</t>
  </si>
  <si>
    <t>טבע</t>
  </si>
  <si>
    <t>629014</t>
  </si>
  <si>
    <t>לאומי</t>
  </si>
  <si>
    <t>604611</t>
  </si>
  <si>
    <t>מבנה*</t>
  </si>
  <si>
    <t>226019</t>
  </si>
  <si>
    <t>מזרחי טפחות</t>
  </si>
  <si>
    <t>695437</t>
  </si>
  <si>
    <t>מליסרון*</t>
  </si>
  <si>
    <t>323014</t>
  </si>
  <si>
    <t>נובה*</t>
  </si>
  <si>
    <t>1084557</t>
  </si>
  <si>
    <t>511812463</t>
  </si>
  <si>
    <t>ניו מד אנרג יהש</t>
  </si>
  <si>
    <t>475020</t>
  </si>
  <si>
    <t>550013098</t>
  </si>
  <si>
    <t>נייס</t>
  </si>
  <si>
    <t>273011</t>
  </si>
  <si>
    <t>520036872</t>
  </si>
  <si>
    <t>עזריאלי קבוצה</t>
  </si>
  <si>
    <t>1119478</t>
  </si>
  <si>
    <t>פועלים</t>
  </si>
  <si>
    <t>662577</t>
  </si>
  <si>
    <t>שטראוס*</t>
  </si>
  <si>
    <t>746016</t>
  </si>
  <si>
    <t>520003781</t>
  </si>
  <si>
    <t>מזון</t>
  </si>
  <si>
    <t>שיכון ובינוי*</t>
  </si>
  <si>
    <t>1081942</t>
  </si>
  <si>
    <t>520036104</t>
  </si>
  <si>
    <t>שפיר הנדסה*</t>
  </si>
  <si>
    <t>1133875</t>
  </si>
  <si>
    <t>סה"כ תל אביב 90</t>
  </si>
  <si>
    <t>אזורים*</t>
  </si>
  <si>
    <t>715011</t>
  </si>
  <si>
    <t>איידיאיי ביטוח</t>
  </si>
  <si>
    <t>1129501</t>
  </si>
  <si>
    <t>אינרום*</t>
  </si>
  <si>
    <t>1132356</t>
  </si>
  <si>
    <t>515001659</t>
  </si>
  <si>
    <t>אלטשולר שחם פנ</t>
  </si>
  <si>
    <t>1184936</t>
  </si>
  <si>
    <t>516508603</t>
  </si>
  <si>
    <t>אלקטרה נדלן</t>
  </si>
  <si>
    <t>1094044</t>
  </si>
  <si>
    <t>510607328</t>
  </si>
  <si>
    <t>אלקטרה צריכה*</t>
  </si>
  <si>
    <t>5010129</t>
  </si>
  <si>
    <t>520039967</t>
  </si>
  <si>
    <t>אפריקה מגורים*</t>
  </si>
  <si>
    <t>1097948</t>
  </si>
  <si>
    <t>אקויטל</t>
  </si>
  <si>
    <t>755017</t>
  </si>
  <si>
    <t>520030859</t>
  </si>
  <si>
    <t>אקרו</t>
  </si>
  <si>
    <t>1184902</t>
  </si>
  <si>
    <t>ארגו פרופרטיז</t>
  </si>
  <si>
    <t>1175371</t>
  </si>
  <si>
    <t>70252750</t>
  </si>
  <si>
    <t>בזן</t>
  </si>
  <si>
    <t>2590248</t>
  </si>
  <si>
    <t>ג'י סיטי*</t>
  </si>
  <si>
    <t>126011</t>
  </si>
  <si>
    <t>ג'נריישן קפיטל*</t>
  </si>
  <si>
    <t>1156926</t>
  </si>
  <si>
    <t>דוראל אנרגיה*</t>
  </si>
  <si>
    <t>1166768</t>
  </si>
  <si>
    <t>515364891</t>
  </si>
  <si>
    <t>דיפלומט אחזקות</t>
  </si>
  <si>
    <t>1173491</t>
  </si>
  <si>
    <t>510400740</t>
  </si>
  <si>
    <t>דלתא גליל</t>
  </si>
  <si>
    <t>627034</t>
  </si>
  <si>
    <t>520025602</t>
  </si>
  <si>
    <t>דמרי*</t>
  </si>
  <si>
    <t>1090315</t>
  </si>
  <si>
    <t>דנאל*</t>
  </si>
  <si>
    <t>314013</t>
  </si>
  <si>
    <t>520037565</t>
  </si>
  <si>
    <t>דניה סיבוס</t>
  </si>
  <si>
    <t>1173137</t>
  </si>
  <si>
    <t>512569237</t>
  </si>
  <si>
    <t>וואן טכנולוגיות*</t>
  </si>
  <si>
    <t>161018</t>
  </si>
  <si>
    <t>520034695</t>
  </si>
  <si>
    <t>שירותי מידע</t>
  </si>
  <si>
    <t>ורידיס*</t>
  </si>
  <si>
    <t>1176387</t>
  </si>
  <si>
    <t>515935807</t>
  </si>
  <si>
    <t>חילן*</t>
  </si>
  <si>
    <t>1084698</t>
  </si>
  <si>
    <t>520039942</t>
  </si>
  <si>
    <t>יוחננוף*</t>
  </si>
  <si>
    <t>1161264</t>
  </si>
  <si>
    <t>511344186</t>
  </si>
  <si>
    <t>ישראכרט</t>
  </si>
  <si>
    <t>1157403</t>
  </si>
  <si>
    <t>510706153</t>
  </si>
  <si>
    <t>ישראל קנדה*</t>
  </si>
  <si>
    <t>434019</t>
  </si>
  <si>
    <t>520039298</t>
  </si>
  <si>
    <t>ישראמקו יהש*</t>
  </si>
  <si>
    <t>232017</t>
  </si>
  <si>
    <t>ישרס</t>
  </si>
  <si>
    <t>613034</t>
  </si>
  <si>
    <t>כלל עסקי ביטוח</t>
  </si>
  <si>
    <t>224014</t>
  </si>
  <si>
    <t>מגדלי תיכון</t>
  </si>
  <si>
    <t>1131523</t>
  </si>
  <si>
    <t>512719485</t>
  </si>
  <si>
    <t>מגה אור*</t>
  </si>
  <si>
    <t>1104488</t>
  </si>
  <si>
    <t>מטריקס*</t>
  </si>
  <si>
    <t>445015</t>
  </si>
  <si>
    <t>520039413</t>
  </si>
  <si>
    <t>מיטרוניקס*</t>
  </si>
  <si>
    <t>1091065</t>
  </si>
  <si>
    <t>511527202</t>
  </si>
  <si>
    <t>רובוטיקה ותלת מימד</t>
  </si>
  <si>
    <t>מימון ישיר*</t>
  </si>
  <si>
    <t>1168186</t>
  </si>
  <si>
    <t>מנורה מב החז</t>
  </si>
  <si>
    <t>566018</t>
  </si>
  <si>
    <t>מניבים ריט*</t>
  </si>
  <si>
    <t>1140573</t>
  </si>
  <si>
    <t>משק אנרגיה</t>
  </si>
  <si>
    <t>1166974</t>
  </si>
  <si>
    <t>נאוויטס פטר יהש</t>
  </si>
  <si>
    <t>1141969</t>
  </si>
  <si>
    <t>550263107</t>
  </si>
  <si>
    <t>נאייקס</t>
  </si>
  <si>
    <t>1175116</t>
  </si>
  <si>
    <t>513639013</t>
  </si>
  <si>
    <t>נובולוג*</t>
  </si>
  <si>
    <t>1140151</t>
  </si>
  <si>
    <t>510475312</t>
  </si>
  <si>
    <t>נופר אנרג'י*</t>
  </si>
  <si>
    <t>1170877</t>
  </si>
  <si>
    <t>נפטא*</t>
  </si>
  <si>
    <t>643015</t>
  </si>
  <si>
    <t>520020942</t>
  </si>
  <si>
    <t>סאמיט</t>
  </si>
  <si>
    <t>1081686</t>
  </si>
  <si>
    <t>520043720</t>
  </si>
  <si>
    <t>סלקום*</t>
  </si>
  <si>
    <t>1101534</t>
  </si>
  <si>
    <t>סקופ*</t>
  </si>
  <si>
    <t>288019</t>
  </si>
  <si>
    <t>520037425</t>
  </si>
  <si>
    <t>ערד*</t>
  </si>
  <si>
    <t>731018</t>
  </si>
  <si>
    <t>520025198</t>
  </si>
  <si>
    <t>פוקס</t>
  </si>
  <si>
    <t>1087022</t>
  </si>
  <si>
    <t>512157603</t>
  </si>
  <si>
    <t>פז נפט*</t>
  </si>
  <si>
    <t>1100007</t>
  </si>
  <si>
    <t>פיבי</t>
  </si>
  <si>
    <t>763011</t>
  </si>
  <si>
    <t>פלסאון תעשיות*</t>
  </si>
  <si>
    <t>1081603</t>
  </si>
  <si>
    <t>520042912</t>
  </si>
  <si>
    <t>פרטנר*</t>
  </si>
  <si>
    <t>1083484</t>
  </si>
  <si>
    <t>פריון נטוורק</t>
  </si>
  <si>
    <t>1095819</t>
  </si>
  <si>
    <t>512849498</t>
  </si>
  <si>
    <t>פרשקובסקי</t>
  </si>
  <si>
    <t>1102128</t>
  </si>
  <si>
    <t>513817817</t>
  </si>
  <si>
    <t>פתאל החזקות*</t>
  </si>
  <si>
    <t>1143429</t>
  </si>
  <si>
    <t>קמטק*</t>
  </si>
  <si>
    <t>1095264</t>
  </si>
  <si>
    <t>511235434</t>
  </si>
  <si>
    <t>קרסו נדלן*</t>
  </si>
  <si>
    <t>1187962</t>
  </si>
  <si>
    <t>רבוע נדלן*</t>
  </si>
  <si>
    <t>1098565</t>
  </si>
  <si>
    <t>ריט 1*</t>
  </si>
  <si>
    <t>1098920</t>
  </si>
  <si>
    <t>ריטיילורס</t>
  </si>
  <si>
    <t>1175488</t>
  </si>
  <si>
    <t>514211457</t>
  </si>
  <si>
    <t>רמי לוי</t>
  </si>
  <si>
    <t>1104249</t>
  </si>
  <si>
    <t>513770669</t>
  </si>
  <si>
    <t>רציו יהש</t>
  </si>
  <si>
    <t>394015</t>
  </si>
  <si>
    <t>550012777</t>
  </si>
  <si>
    <t>שוב אנרגיה*</t>
  </si>
  <si>
    <t>1188242</t>
  </si>
  <si>
    <t>510459928</t>
  </si>
  <si>
    <t>שופרסל*</t>
  </si>
  <si>
    <t>777037</t>
  </si>
  <si>
    <t>תדיראן גרופ*</t>
  </si>
  <si>
    <t>258012</t>
  </si>
  <si>
    <t>520036732</t>
  </si>
  <si>
    <t>תורפז*</t>
  </si>
  <si>
    <t>1175611</t>
  </si>
  <si>
    <t>514574524</t>
  </si>
  <si>
    <t>אבגול*</t>
  </si>
  <si>
    <t>1100957</t>
  </si>
  <si>
    <t>510119068</t>
  </si>
  <si>
    <t>עץ, נייר ודפוס</t>
  </si>
  <si>
    <t>אדגר*</t>
  </si>
  <si>
    <t>1820083</t>
  </si>
  <si>
    <t>520035171</t>
  </si>
  <si>
    <t>או.אר.טי*</t>
  </si>
  <si>
    <t>1086230</t>
  </si>
  <si>
    <t>513057588</t>
  </si>
  <si>
    <t>השקעות בהייטק</t>
  </si>
  <si>
    <t>אוברסיז*</t>
  </si>
  <si>
    <t>1139617</t>
  </si>
  <si>
    <t>510490071</t>
  </si>
  <si>
    <t>אוריין*</t>
  </si>
  <si>
    <t>1103506</t>
  </si>
  <si>
    <t>511068256</t>
  </si>
  <si>
    <t>איי ספאק 1*</t>
  </si>
  <si>
    <t>1179589</t>
  </si>
  <si>
    <t>516247772</t>
  </si>
  <si>
    <t>אייקון גרופ</t>
  </si>
  <si>
    <t>1182484</t>
  </si>
  <si>
    <t>513955252</t>
  </si>
  <si>
    <t>אילקס מדיקל</t>
  </si>
  <si>
    <t>1080753</t>
  </si>
  <si>
    <t>520042219</t>
  </si>
  <si>
    <t>אלומיי</t>
  </si>
  <si>
    <t>1082635</t>
  </si>
  <si>
    <t>אלספק*</t>
  </si>
  <si>
    <t>1090364</t>
  </si>
  <si>
    <t>511297541</t>
  </si>
  <si>
    <t>חשמל</t>
  </si>
  <si>
    <t>אלקטרה פאוור*</t>
  </si>
  <si>
    <t>1166917</t>
  </si>
  <si>
    <t>516077989</t>
  </si>
  <si>
    <t>אלקטריאון</t>
  </si>
  <si>
    <t>368019</t>
  </si>
  <si>
    <t>520038126</t>
  </si>
  <si>
    <t>אלרון</t>
  </si>
  <si>
    <t>749077</t>
  </si>
  <si>
    <t>520028036</t>
  </si>
  <si>
    <t>אמיליה פיתוח</t>
  </si>
  <si>
    <t>589010</t>
  </si>
  <si>
    <t>520014846</t>
  </si>
  <si>
    <t>אמנת*</t>
  </si>
  <si>
    <t>654012</t>
  </si>
  <si>
    <t>520040833</t>
  </si>
  <si>
    <t>אפקון החזקות*</t>
  </si>
  <si>
    <t>578013</t>
  </si>
  <si>
    <t>520033473</t>
  </si>
  <si>
    <t>אקוואריוס מנוע</t>
  </si>
  <si>
    <t>1170240</t>
  </si>
  <si>
    <t>515114429</t>
  </si>
  <si>
    <t>אלקטרוניקה ואופטיקה</t>
  </si>
  <si>
    <t>אקונרג'י</t>
  </si>
  <si>
    <t>1178334</t>
  </si>
  <si>
    <t>516339777</t>
  </si>
  <si>
    <t>אקופיה</t>
  </si>
  <si>
    <t>1169895</t>
  </si>
  <si>
    <t>514856772</t>
  </si>
  <si>
    <t>ארד*</t>
  </si>
  <si>
    <t>1091651</t>
  </si>
  <si>
    <t>510007800</t>
  </si>
  <si>
    <t>בית שמש*</t>
  </si>
  <si>
    <t>1081561</t>
  </si>
  <si>
    <t>520043480</t>
  </si>
  <si>
    <t>בכורי שדה*</t>
  </si>
  <si>
    <t>1172618</t>
  </si>
  <si>
    <t>512402538</t>
  </si>
  <si>
    <t>ברנמילר*</t>
  </si>
  <si>
    <t>1141530</t>
  </si>
  <si>
    <t>514720374</t>
  </si>
  <si>
    <t>ג'י וואן*</t>
  </si>
  <si>
    <t>1156280</t>
  </si>
  <si>
    <t>510095987</t>
  </si>
  <si>
    <t>ג'נסל*</t>
  </si>
  <si>
    <t>1169689</t>
  </si>
  <si>
    <t>514579887</t>
  </si>
  <si>
    <t>גולן פלסטיק*</t>
  </si>
  <si>
    <t>1091933</t>
  </si>
  <si>
    <t>513029975</t>
  </si>
  <si>
    <t>גלאסבוקס*</t>
  </si>
  <si>
    <t>1176288</t>
  </si>
  <si>
    <t>514525260</t>
  </si>
  <si>
    <t>גמא ניהול</t>
  </si>
  <si>
    <t>1177484</t>
  </si>
  <si>
    <t>גניגר*</t>
  </si>
  <si>
    <t>1095892</t>
  </si>
  <si>
    <t>512416991</t>
  </si>
  <si>
    <t>הום ביוגז*</t>
  </si>
  <si>
    <t>1172204</t>
  </si>
  <si>
    <t>514739325</t>
  </si>
  <si>
    <t>הייקון מערכות*</t>
  </si>
  <si>
    <t>1169945</t>
  </si>
  <si>
    <t>514347160</t>
  </si>
  <si>
    <t>המשביר 365</t>
  </si>
  <si>
    <t>1104959</t>
  </si>
  <si>
    <t>513389270</t>
  </si>
  <si>
    <t>זנלכל*</t>
  </si>
  <si>
    <t>130013</t>
  </si>
  <si>
    <t>520034208</t>
  </si>
  <si>
    <t>טופ גאם*</t>
  </si>
  <si>
    <t>1179142</t>
  </si>
  <si>
    <t>513561399</t>
  </si>
  <si>
    <t>פודטק</t>
  </si>
  <si>
    <t>טי.ג'י.איי</t>
  </si>
  <si>
    <t>1090141</t>
  </si>
  <si>
    <t>511870891</t>
  </si>
  <si>
    <t>טראלייט</t>
  </si>
  <si>
    <t>1180173</t>
  </si>
  <si>
    <t>516414679</t>
  </si>
  <si>
    <t>טרמינל איקס</t>
  </si>
  <si>
    <t>1178714</t>
  </si>
  <si>
    <t>515722536</t>
  </si>
  <si>
    <t>ישרוטל</t>
  </si>
  <si>
    <t>1080985</t>
  </si>
  <si>
    <t>520042482</t>
  </si>
  <si>
    <t>לודן*</t>
  </si>
  <si>
    <t>1081439</t>
  </si>
  <si>
    <t>520043381</t>
  </si>
  <si>
    <t>לוינשטין הנדסה*</t>
  </si>
  <si>
    <t>573014</t>
  </si>
  <si>
    <t>520033424</t>
  </si>
  <si>
    <t>מאסיבית*</t>
  </si>
  <si>
    <t>1172972</t>
  </si>
  <si>
    <t>514919810</t>
  </si>
  <si>
    <t>מהדרין</t>
  </si>
  <si>
    <t>686014</t>
  </si>
  <si>
    <t>520018482</t>
  </si>
  <si>
    <t>מנדלסוןתשת*</t>
  </si>
  <si>
    <t>1129444</t>
  </si>
  <si>
    <t>513660373</t>
  </si>
  <si>
    <t>מניות הפחתת שווי ניירות חסומים</t>
  </si>
  <si>
    <t>112239100</t>
  </si>
  <si>
    <t>מספנות ישראל*</t>
  </si>
  <si>
    <t>1168533</t>
  </si>
  <si>
    <t>516084753</t>
  </si>
  <si>
    <t>מקס סטוק</t>
  </si>
  <si>
    <t>1168558</t>
  </si>
  <si>
    <t>513618967</t>
  </si>
  <si>
    <t>נוסטרומו*</t>
  </si>
  <si>
    <t>1129451</t>
  </si>
  <si>
    <t>1522277</t>
  </si>
  <si>
    <t>סולגרין</t>
  </si>
  <si>
    <t>1102235</t>
  </si>
  <si>
    <t>512882747</t>
  </si>
  <si>
    <t>סיפיה וויז'ן*</t>
  </si>
  <si>
    <t>1181932</t>
  </si>
  <si>
    <t>513476010</t>
  </si>
  <si>
    <t>עלבד</t>
  </si>
  <si>
    <t>625012</t>
  </si>
  <si>
    <t>520040205</t>
  </si>
  <si>
    <t>פולירם*</t>
  </si>
  <si>
    <t>1170216</t>
  </si>
  <si>
    <t>515251593</t>
  </si>
  <si>
    <t>פינרג'י*</t>
  </si>
  <si>
    <t>1172360</t>
  </si>
  <si>
    <t>514354786</t>
  </si>
  <si>
    <t>פלאזה סנטר  ס</t>
  </si>
  <si>
    <t>1109917</t>
  </si>
  <si>
    <t>33248324</t>
  </si>
  <si>
    <t>פלסאנמור</t>
  </si>
  <si>
    <t>1176700</t>
  </si>
  <si>
    <t>515139129</t>
  </si>
  <si>
    <t>מכשור רפואי</t>
  </si>
  <si>
    <t>פלסטופיל</t>
  </si>
  <si>
    <t>1092840</t>
  </si>
  <si>
    <t>513681247</t>
  </si>
  <si>
    <t>פלרם*</t>
  </si>
  <si>
    <t>644013</t>
  </si>
  <si>
    <t>520039843</t>
  </si>
  <si>
    <t>פנינסולה*</t>
  </si>
  <si>
    <t>333013</t>
  </si>
  <si>
    <t>520033713</t>
  </si>
  <si>
    <t>קבוצת אקרשטיין</t>
  </si>
  <si>
    <t>1176205</t>
  </si>
  <si>
    <t>512714494</t>
  </si>
  <si>
    <t>קיסטון ריט*</t>
  </si>
  <si>
    <t>1175934</t>
  </si>
  <si>
    <t>515983476</t>
  </si>
  <si>
    <t>קליל*</t>
  </si>
  <si>
    <t>797035</t>
  </si>
  <si>
    <t>520032442</t>
  </si>
  <si>
    <t>קמהדע</t>
  </si>
  <si>
    <t>1094119</t>
  </si>
  <si>
    <t>511524605</t>
  </si>
  <si>
    <t>ביוטכנולוגיה</t>
  </si>
  <si>
    <t>קרדן אן.וי ש*</t>
  </si>
  <si>
    <t>1087949</t>
  </si>
  <si>
    <t>קרור*</t>
  </si>
  <si>
    <t>621011</t>
  </si>
  <si>
    <t>520001546</t>
  </si>
  <si>
    <t>רבל*</t>
  </si>
  <si>
    <t>1103878</t>
  </si>
  <si>
    <t>513506329</t>
  </si>
  <si>
    <t>ריט אזורים ליוי*</t>
  </si>
  <si>
    <t>1162775</t>
  </si>
  <si>
    <t>רייזור</t>
  </si>
  <si>
    <t>1172527</t>
  </si>
  <si>
    <t>515369296</t>
  </si>
  <si>
    <t>רימון*</t>
  </si>
  <si>
    <t>1178722</t>
  </si>
  <si>
    <t>512467994</t>
  </si>
  <si>
    <t>רימוני*</t>
  </si>
  <si>
    <t>1080456</t>
  </si>
  <si>
    <t>520041823</t>
  </si>
  <si>
    <t>רם און*</t>
  </si>
  <si>
    <t>1090943</t>
  </si>
  <si>
    <t>512776964</t>
  </si>
  <si>
    <t>תומר אנרגיה*</t>
  </si>
  <si>
    <t>1129493</t>
  </si>
  <si>
    <t>514837111</t>
  </si>
  <si>
    <t>תמר פטרוליום*</t>
  </si>
  <si>
    <t>1141357</t>
  </si>
  <si>
    <t>ARBE ROBOTICS</t>
  </si>
  <si>
    <t>IL0011796625</t>
  </si>
  <si>
    <t>NASDAQ</t>
  </si>
  <si>
    <t>515333128</t>
  </si>
  <si>
    <t>CAMTEK*</t>
  </si>
  <si>
    <t>IL0010952641</t>
  </si>
  <si>
    <t>CHECK POINT SOFTWARE TECH</t>
  </si>
  <si>
    <t>IL0010824113</t>
  </si>
  <si>
    <t>520042821</t>
  </si>
  <si>
    <t>CYBERARK SOFTWARE</t>
  </si>
  <si>
    <t>IL0011334468</t>
  </si>
  <si>
    <t>512291642</t>
  </si>
  <si>
    <t>ELBIT SYSTEMS LTD</t>
  </si>
  <si>
    <t>IL0010811243</t>
  </si>
  <si>
    <t>ENERGEAN OIL &amp; GAS</t>
  </si>
  <si>
    <t>GB00BG12Y042</t>
  </si>
  <si>
    <t>FIVERR INTERNATIONAL LTD</t>
  </si>
  <si>
    <t>IL0011582033</t>
  </si>
  <si>
    <t>NYSE</t>
  </si>
  <si>
    <t>514440874</t>
  </si>
  <si>
    <t>GLOBAL E ONLINE LTD</t>
  </si>
  <si>
    <t>IL0011741688</t>
  </si>
  <si>
    <t>514889534</t>
  </si>
  <si>
    <t>Retailing</t>
  </si>
  <si>
    <t>INMODE LTD</t>
  </si>
  <si>
    <t>IL0011595993</t>
  </si>
  <si>
    <t>514073618</t>
  </si>
  <si>
    <t>Health Care Equipment &amp; Services</t>
  </si>
  <si>
    <t>INNOVIZ TECHNOLOGIES LTD</t>
  </si>
  <si>
    <t>IL0011745804</t>
  </si>
  <si>
    <t>515382422</t>
  </si>
  <si>
    <t>JFROG</t>
  </si>
  <si>
    <t>IL0011684185</t>
  </si>
  <si>
    <t>514130491</t>
  </si>
  <si>
    <t>KORNIT DIGITAL LTD</t>
  </si>
  <si>
    <t>IL0011216723</t>
  </si>
  <si>
    <t>513195420</t>
  </si>
  <si>
    <t>LEONARDO DRS INC</t>
  </si>
  <si>
    <t>US52661A1088</t>
  </si>
  <si>
    <t>MOBILEYE NV</t>
  </si>
  <si>
    <t>US60741F1049</t>
  </si>
  <si>
    <t>560030876</t>
  </si>
  <si>
    <t>MONDAY.COM LTD</t>
  </si>
  <si>
    <t>IL0011762130</t>
  </si>
  <si>
    <t>514025428</t>
  </si>
  <si>
    <t>NICE</t>
  </si>
  <si>
    <t>US6536561086</t>
  </si>
  <si>
    <t>NOVA MEASURING INSTRUMENTS*</t>
  </si>
  <si>
    <t>IL0010845571</t>
  </si>
  <si>
    <t>ORMAT TECHNOLOGIES INC*</t>
  </si>
  <si>
    <t>US6866881021</t>
  </si>
  <si>
    <t>PERION NETWORK LTD</t>
  </si>
  <si>
    <t>IL0010958192</t>
  </si>
  <si>
    <t>RISKIFIED</t>
  </si>
  <si>
    <t>IL0011786493</t>
  </si>
  <si>
    <t>514844117</t>
  </si>
  <si>
    <t>SAPIENS INTERNATIONAL CORP</t>
  </si>
  <si>
    <t>KYG7T16G1039</t>
  </si>
  <si>
    <t>SIMILARWEB LTD</t>
  </si>
  <si>
    <t>IL0011751653</t>
  </si>
  <si>
    <t>514244714</t>
  </si>
  <si>
    <t>SOL GEL TECHNOLOGIES LTD</t>
  </si>
  <si>
    <t>IL0011417206</t>
  </si>
  <si>
    <t>512544693</t>
  </si>
  <si>
    <t>SOLAREDGE TECHNOLOGIES</t>
  </si>
  <si>
    <t>US83417M1045</t>
  </si>
  <si>
    <t>SPLITIT PAYMENTS</t>
  </si>
  <si>
    <t>IL0011570806</t>
  </si>
  <si>
    <t>514193291</t>
  </si>
  <si>
    <t>STRATASYS</t>
  </si>
  <si>
    <t>IL0011267213</t>
  </si>
  <si>
    <t>512607698</t>
  </si>
  <si>
    <t>TEVA PHARMACEUTICAL SP ADR</t>
  </si>
  <si>
    <t>US8816242098</t>
  </si>
  <si>
    <t>TOWER SEMICONDUCTOR LTD</t>
  </si>
  <si>
    <t>IL0010823792</t>
  </si>
  <si>
    <t>UROGEN PHARMA</t>
  </si>
  <si>
    <t>IL0011407140</t>
  </si>
  <si>
    <t>513537621</t>
  </si>
  <si>
    <t>WIX.COM LTD</t>
  </si>
  <si>
    <t>IL0011301780</t>
  </si>
  <si>
    <t>513881177</t>
  </si>
  <si>
    <t>ZIM Integrated Shipping Services</t>
  </si>
  <si>
    <t>IL0065100930</t>
  </si>
  <si>
    <t>520015041</t>
  </si>
  <si>
    <t>AGCO CORP</t>
  </si>
  <si>
    <t>US0010841023</t>
  </si>
  <si>
    <t>AIRBUS</t>
  </si>
  <si>
    <t>NL0000235190</t>
  </si>
  <si>
    <t>ALPHABET INC CL C</t>
  </si>
  <si>
    <t>US02079K1079</t>
  </si>
  <si>
    <t>AMAZON.COM INC</t>
  </si>
  <si>
    <t>US0231351067</t>
  </si>
  <si>
    <t>APPLIED MATERIALS INC</t>
  </si>
  <si>
    <t>US0382221051</t>
  </si>
  <si>
    <t>AROUNDTOWN</t>
  </si>
  <si>
    <t>LU1673108939</t>
  </si>
  <si>
    <t>ASML HOLDING NV</t>
  </si>
  <si>
    <t>NL0010273215</t>
  </si>
  <si>
    <t>BANK OF AMERICA CORP</t>
  </si>
  <si>
    <t>US0605051046</t>
  </si>
  <si>
    <t>Berkshire Hathaway INC CL A</t>
  </si>
  <si>
    <t>US0846701086</t>
  </si>
  <si>
    <t>BLACKROCK</t>
  </si>
  <si>
    <t>US09247X1019</t>
  </si>
  <si>
    <t>BOEING</t>
  </si>
  <si>
    <t>US0970231058</t>
  </si>
  <si>
    <t>BROADCOM LTD</t>
  </si>
  <si>
    <t>US11135F1012</t>
  </si>
  <si>
    <t>BYTE ACQUISITION</t>
  </si>
  <si>
    <t>KYG1R25Q1059</t>
  </si>
  <si>
    <t>COSTCO WHOLESALE</t>
  </si>
  <si>
    <t>US22160K1051</t>
  </si>
  <si>
    <t>Food &amp; Staples Retailing</t>
  </si>
  <si>
    <t>CROWDSTRIKE HOLDINGS INC  A</t>
  </si>
  <si>
    <t>US22788C1053</t>
  </si>
  <si>
    <t>DATADOG INC  CLASS A</t>
  </si>
  <si>
    <t>US23804L1035</t>
  </si>
  <si>
    <t>DYNATRACE INC</t>
  </si>
  <si>
    <t>US2681501092</t>
  </si>
  <si>
    <t>EIFFAGE</t>
  </si>
  <si>
    <t>FR0000130452</t>
  </si>
  <si>
    <t>EMERSON ELECTRIC CO</t>
  </si>
  <si>
    <t>US2910111044</t>
  </si>
  <si>
    <t>FORTINET</t>
  </si>
  <si>
    <t>US34959E1091</t>
  </si>
  <si>
    <t>HOME DEPOT INC</t>
  </si>
  <si>
    <t>US4370761029</t>
  </si>
  <si>
    <t>JPMORGAN CHASE</t>
  </si>
  <si>
    <t>US46625H1005</t>
  </si>
  <si>
    <t>MASTERCARD INC CLASS A</t>
  </si>
  <si>
    <t>US57636Q1040</t>
  </si>
  <si>
    <t>META PLATFORMS</t>
  </si>
  <si>
    <t>US30303M1027</t>
  </si>
  <si>
    <t>MICROSOFT CORP</t>
  </si>
  <si>
    <t>US5949181045</t>
  </si>
  <si>
    <t>MORGAN STANLEY</t>
  </si>
  <si>
    <t>US6174464486</t>
  </si>
  <si>
    <t>NETAPP INC</t>
  </si>
  <si>
    <t>US64110D1046</t>
  </si>
  <si>
    <t>NVIDIA CORP</t>
  </si>
  <si>
    <t>US67066G1040</t>
  </si>
  <si>
    <t>PALO ALTO NETWORKS</t>
  </si>
  <si>
    <t>US6974351057</t>
  </si>
  <si>
    <t>PAYONEER GLOBAL INC</t>
  </si>
  <si>
    <t>US70451X1046</t>
  </si>
  <si>
    <t>PFIZER INC</t>
  </si>
  <si>
    <t>US7170811035</t>
  </si>
  <si>
    <t>PURE STORAGE INC  CLASS A</t>
  </si>
  <si>
    <t>US74624M1027</t>
  </si>
  <si>
    <t>QUALCOMM INC</t>
  </si>
  <si>
    <t>US7475251036</t>
  </si>
  <si>
    <t>RAYTHEON TECHNOLOGIES CORP</t>
  </si>
  <si>
    <t>US75513E1010</t>
  </si>
  <si>
    <t>SAFRAN SA</t>
  </si>
  <si>
    <t>FR0000073272</t>
  </si>
  <si>
    <t>SAMSUNG ELECTR GDR REG</t>
  </si>
  <si>
    <t>US7960508882</t>
  </si>
  <si>
    <t>SENTINELONE INC  CLASS A</t>
  </si>
  <si>
    <t>US81730H1095</t>
  </si>
  <si>
    <t>Taboola</t>
  </si>
  <si>
    <t>IL0011754137</t>
  </si>
  <si>
    <t>TAIWAN SEMICONDUCTOR</t>
  </si>
  <si>
    <t>US8740391003</t>
  </si>
  <si>
    <t>TALKSPACE INC US</t>
  </si>
  <si>
    <t>US87427V1035</t>
  </si>
  <si>
    <t>TESLA INC</t>
  </si>
  <si>
    <t>US88160R1014</t>
  </si>
  <si>
    <t>VINCI SA</t>
  </si>
  <si>
    <t>FR0000125486</t>
  </si>
  <si>
    <t>VISA</t>
  </si>
  <si>
    <t>US92826C8394</t>
  </si>
  <si>
    <t>הראל סל תא 125</t>
  </si>
  <si>
    <t>1148899</t>
  </si>
  <si>
    <t>511776783</t>
  </si>
  <si>
    <t>מניות</t>
  </si>
  <si>
    <t>הראל סל תא בנקים</t>
  </si>
  <si>
    <t>1148949</t>
  </si>
  <si>
    <t>פסגות סל בנקים סדרה 1</t>
  </si>
  <si>
    <t>1148774</t>
  </si>
  <si>
    <t>513765339</t>
  </si>
  <si>
    <t>קסם תא 35</t>
  </si>
  <si>
    <t>1146570</t>
  </si>
  <si>
    <t>510938608</t>
  </si>
  <si>
    <t>קסם תא בנקים</t>
  </si>
  <si>
    <t>1146430</t>
  </si>
  <si>
    <t>קסם תא125</t>
  </si>
  <si>
    <t>1146356</t>
  </si>
  <si>
    <t>תכלית תא 125</t>
  </si>
  <si>
    <t>1143718</t>
  </si>
  <si>
    <t>513534974</t>
  </si>
  <si>
    <t>תכלית תא 35</t>
  </si>
  <si>
    <t>1143700</t>
  </si>
  <si>
    <t>תכלית תא בנקים</t>
  </si>
  <si>
    <t>1143726</t>
  </si>
  <si>
    <t>הראל סל תל בונד תשואות</t>
  </si>
  <si>
    <t>1150622</t>
  </si>
  <si>
    <t>אג"ח</t>
  </si>
  <si>
    <t>הראל סל תלבונד 60</t>
  </si>
  <si>
    <t>1150473</t>
  </si>
  <si>
    <t>קסם תשואות</t>
  </si>
  <si>
    <t>1146950</t>
  </si>
  <si>
    <t>תכלית סל תל בונד תשואות</t>
  </si>
  <si>
    <t>1145259</t>
  </si>
  <si>
    <t>AMUNDI INDEX MSCI EM UCITS</t>
  </si>
  <si>
    <t>LU1437017350</t>
  </si>
  <si>
    <t>COMM SERV SELECT SECTOR SPDR</t>
  </si>
  <si>
    <t>US81369Y8527</t>
  </si>
  <si>
    <t>CONSUMER DISCRETIONARY SELT</t>
  </si>
  <si>
    <t>US81369Y4070</t>
  </si>
  <si>
    <t>CONSUMER STAPLES SPDR</t>
  </si>
  <si>
    <t>US81369Y3080</t>
  </si>
  <si>
    <t>ENERGY SELECT SECTOR SPDR</t>
  </si>
  <si>
    <t>US81369Y5069</t>
  </si>
  <si>
    <t>FINANCIAL SELECT SECTOR SPDR</t>
  </si>
  <si>
    <t>US81369Y6059</t>
  </si>
  <si>
    <t>GLOBAL X CYBERSECURITY ETF</t>
  </si>
  <si>
    <t>US37954Y3844</t>
  </si>
  <si>
    <t>HORIZONS S&amp;P/TSX 60 INDEX</t>
  </si>
  <si>
    <t>CA44056G1054</t>
  </si>
  <si>
    <t>HSBC MSCI EMERGING MARKETS</t>
  </si>
  <si>
    <t>IE00B5SSQT16</t>
  </si>
  <si>
    <t>I SHARES MSCI CHINA A</t>
  </si>
  <si>
    <t>IE00BQT3WG13</t>
  </si>
  <si>
    <t>INDUSTRIAL SELECT SECT SPDR</t>
  </si>
  <si>
    <t>US81369Y7040</t>
  </si>
  <si>
    <t>INVESCO MSCI EMERGING MKTS</t>
  </si>
  <si>
    <t>IE00B3DWVS88</t>
  </si>
  <si>
    <t>INVESCO S&amp;P500 ESG ACC</t>
  </si>
  <si>
    <t>IE00BKS7L097</t>
  </si>
  <si>
    <t>ISH MSCI USA ESG EHNCD USD D</t>
  </si>
  <si>
    <t>IE00BHZPJ890</t>
  </si>
  <si>
    <t>ISHARES CORE MSCI CH IND ETF</t>
  </si>
  <si>
    <t>HK2801040828</t>
  </si>
  <si>
    <t>HKSE</t>
  </si>
  <si>
    <t>ISHARES CORE MSCI EURPOE</t>
  </si>
  <si>
    <t>IE00B1YZSC51</t>
  </si>
  <si>
    <t>ISHARES MSCI BRAZIL UCITS DE</t>
  </si>
  <si>
    <t>DE000A0Q4R85</t>
  </si>
  <si>
    <t>ISHARES MSCI EM ESG ENHANCED UCITS ETF</t>
  </si>
  <si>
    <t>IE00BHZPJ122</t>
  </si>
  <si>
    <t>ISHARES MSCI EMERGING MARKET UCITS</t>
  </si>
  <si>
    <t>IE00B0M63177</t>
  </si>
  <si>
    <t>ISHARES MSCI EUROPE ESG EHNCD</t>
  </si>
  <si>
    <t>IE00BHZPJ783</t>
  </si>
  <si>
    <t>ISHARES S&amp;P HEALTH CARE</t>
  </si>
  <si>
    <t>IE00B43HR379</t>
  </si>
  <si>
    <t>ISHARES S&amp;P NA TECH SOFT IF</t>
  </si>
  <si>
    <t>US4642875151</t>
  </si>
  <si>
    <t>ISHARES S&amp;P500 SWAP UCITS</t>
  </si>
  <si>
    <t>IE00BMTX1Y45</t>
  </si>
  <si>
    <t>ISHR EUR600 IND GDS&amp;SERV (DE)</t>
  </si>
  <si>
    <t>DE000A0H08J9</t>
  </si>
  <si>
    <t>LYXOR CORE EURSTX 600 DR</t>
  </si>
  <si>
    <t>LU0908500753</t>
  </si>
  <si>
    <t>LYXOR ETF STOXX OIL &amp; GAS</t>
  </si>
  <si>
    <t>LU1834988278</t>
  </si>
  <si>
    <t>LYXOR STOXX BASIC RSRCES</t>
  </si>
  <si>
    <t>LU1834983550</t>
  </si>
  <si>
    <t>LYXOR STOXX EUROPE 600 BKS UCITS</t>
  </si>
  <si>
    <t>LU1834983477</t>
  </si>
  <si>
    <t>NOMURA ETF</t>
  </si>
  <si>
    <t>JP3027630007</t>
  </si>
  <si>
    <t>NOMURA ETF BANKS</t>
  </si>
  <si>
    <t>JP3040170007</t>
  </si>
  <si>
    <t>SPDR EUROPE ENERGY</t>
  </si>
  <si>
    <t>IE00BKWQ0F09</t>
  </si>
  <si>
    <t>SPDR KBW BANK ETF</t>
  </si>
  <si>
    <t>US78464A7972</t>
  </si>
  <si>
    <t>SPDR MSCI EUROPE CONSUMER ST</t>
  </si>
  <si>
    <t>IE00BKWQ0D84</t>
  </si>
  <si>
    <t>SPDR MSCI Europe Health CareSM UCITS</t>
  </si>
  <si>
    <t>IE00BKWQ0H23</t>
  </si>
  <si>
    <t>SPDR S&amp;P US ENERGY SELECT</t>
  </si>
  <si>
    <t>IE00BWBXM492</t>
  </si>
  <si>
    <t>TECHNOLOGY SELECT SECT SPDR</t>
  </si>
  <si>
    <t>US81369Y8030</t>
  </si>
  <si>
    <t>UTILITIES SELECT SECTOR SPDR</t>
  </si>
  <si>
    <t>US81369Y8865</t>
  </si>
  <si>
    <t>VANECK SEMICONDUCTOR ETF</t>
  </si>
  <si>
    <t>US92189F6768</t>
  </si>
  <si>
    <t>VANGUARD AUST SHARES IDX ETF</t>
  </si>
  <si>
    <t>AU000000VAS1</t>
  </si>
  <si>
    <t>ISHARES MARKIT IBOXX $ HIGH</t>
  </si>
  <si>
    <t>IE00B4PY7Y77</t>
  </si>
  <si>
    <t>LION 7 S1</t>
  </si>
  <si>
    <t>IE00B62G6V03</t>
  </si>
  <si>
    <t>AMUNDI PLANET</t>
  </si>
  <si>
    <t>LU1688575437</t>
  </si>
  <si>
    <t>NOMURA US HIGH YLD BD I USD</t>
  </si>
  <si>
    <t>IE00B3RW8498</t>
  </si>
  <si>
    <t>LION III EUR C3 ACC</t>
  </si>
  <si>
    <t>IE00B804LV55</t>
  </si>
  <si>
    <t>B</t>
  </si>
  <si>
    <t>MONEDA LATAM CORP DEBT D</t>
  </si>
  <si>
    <t>KYG620101306</t>
  </si>
  <si>
    <t>REAL ESTATE CREDIT INV</t>
  </si>
  <si>
    <t>GB00B0HW5366</t>
  </si>
  <si>
    <t>B-</t>
  </si>
  <si>
    <t>Cheyne Real Estate Debt Fund Class X</t>
  </si>
  <si>
    <t>KYG210181668</t>
  </si>
  <si>
    <t>AWI ASH WO INDIA OPP FD DUSD*</t>
  </si>
  <si>
    <t>IE00BH3N4915</t>
  </si>
  <si>
    <t>GS INDIA EQ IUSDA</t>
  </si>
  <si>
    <t>LU0333811072</t>
  </si>
  <si>
    <t>ISHARE EMKT IF I AUSD</t>
  </si>
  <si>
    <t>IE00B3D07G23</t>
  </si>
  <si>
    <t>VANGUARD IS EM.MKTS STK.IDX</t>
  </si>
  <si>
    <t>IE00BFPM9H50</t>
  </si>
  <si>
    <t>כתבי אופציה בישראל</t>
  </si>
  <si>
    <t>אייספאק 1 אפ 1*</t>
  </si>
  <si>
    <t>1179613</t>
  </si>
  <si>
    <t>סיפיה אופציה 1*</t>
  </si>
  <si>
    <t>1182005</t>
  </si>
  <si>
    <t>כתבי אופציה בחו"ל</t>
  </si>
  <si>
    <t>BYTE ACQUISITION CORP</t>
  </si>
  <si>
    <t>KYG1R25Q1133</t>
  </si>
  <si>
    <t>INNOVID EQY WARRANT</t>
  </si>
  <si>
    <t>US4576791168</t>
  </si>
  <si>
    <t>BC 3280 JUL 2023</t>
  </si>
  <si>
    <t>84410901</t>
  </si>
  <si>
    <t>BP 3280 JUL 2023</t>
  </si>
  <si>
    <t>84411859</t>
  </si>
  <si>
    <t>BZC 260 JUL 2023</t>
  </si>
  <si>
    <t>84436484</t>
  </si>
  <si>
    <t>BZP 260 JUL 2023</t>
  </si>
  <si>
    <t>84437193</t>
  </si>
  <si>
    <t>MSCI EMGMKT SEP23</t>
  </si>
  <si>
    <t>MESU3</t>
  </si>
  <si>
    <t>NASDAQ 100 SEP23</t>
  </si>
  <si>
    <t>NQU3</t>
  </si>
  <si>
    <t>S&amp;P/TSX 60 IX FUT SEP23</t>
  </si>
  <si>
    <t>PTU3</t>
  </si>
  <si>
    <t>S&amp;P500 EMINI FUT SEP23</t>
  </si>
  <si>
    <t>ESU3</t>
  </si>
  <si>
    <t>STOXX EUROPE 600 SEP23</t>
  </si>
  <si>
    <t>SXOU3</t>
  </si>
  <si>
    <t>TOPIX FUTR SEP23</t>
  </si>
  <si>
    <t>TPU3</t>
  </si>
  <si>
    <t>US 10YR ULTRA FUT SEP23</t>
  </si>
  <si>
    <t>UXYU3</t>
  </si>
  <si>
    <t>מקורות אג סדרה 6 ל.ס 4.9%</t>
  </si>
  <si>
    <t>1100908</t>
  </si>
  <si>
    <t>מרווח הוגן</t>
  </si>
  <si>
    <t>מקורות אגח 8 רמ</t>
  </si>
  <si>
    <t>1124346</t>
  </si>
  <si>
    <t>רפאל אגח ג רצף מוסדי</t>
  </si>
  <si>
    <t>1140276</t>
  </si>
  <si>
    <t>520042185</t>
  </si>
  <si>
    <t>לאומי למשכנתאות שה</t>
  </si>
  <si>
    <t>6020903</t>
  </si>
  <si>
    <t>נתיבי גז  סדרה א ל.ס 5.6%</t>
  </si>
  <si>
    <t>1103084</t>
  </si>
  <si>
    <t>יהב קוקו סדרה ד (לס)  לא ברצף</t>
  </si>
  <si>
    <t>6620300</t>
  </si>
  <si>
    <t>520020421</t>
  </si>
  <si>
    <t>אלון  חברה לדלק ל.ס</t>
  </si>
  <si>
    <t>1101567</t>
  </si>
  <si>
    <t>520041690</t>
  </si>
  <si>
    <t>רפאל אגח ד רצף מוסדי</t>
  </si>
  <si>
    <t>1140284</t>
  </si>
  <si>
    <t>רפאל אגח ה רצף מוסדי</t>
  </si>
  <si>
    <t>1140292</t>
  </si>
  <si>
    <t>מתמ אגח א'  רמ</t>
  </si>
  <si>
    <t>1138999</t>
  </si>
  <si>
    <t>510687403</t>
  </si>
  <si>
    <t>אורמת אגח 4 רמ*</t>
  </si>
  <si>
    <t>1167212</t>
  </si>
  <si>
    <t>גב ים נגב אגח א</t>
  </si>
  <si>
    <t>1151141</t>
  </si>
  <si>
    <t>514189596</t>
  </si>
  <si>
    <t>נתיבים אגח א</t>
  </si>
  <si>
    <t>1090281</t>
  </si>
  <si>
    <t>513502229</t>
  </si>
  <si>
    <t>אול יר אגח ג לא סחיר</t>
  </si>
  <si>
    <t>1841580</t>
  </si>
  <si>
    <t>אול יר אגח ה ל א סחיר</t>
  </si>
  <si>
    <t>CRSLNX 4.555 06/51</t>
  </si>
  <si>
    <t>TRANSED PARTNERS 3.951 09/50 12/37</t>
  </si>
  <si>
    <t>DBRS</t>
  </si>
  <si>
    <t>Distree Ltd</t>
  </si>
  <si>
    <t>516596848</t>
  </si>
  <si>
    <t>FutureCides</t>
  </si>
  <si>
    <t>516544111</t>
  </si>
  <si>
    <t>GES אקוויטי</t>
  </si>
  <si>
    <t>511325326</t>
  </si>
  <si>
    <t>GES הלוואת בעלים</t>
  </si>
  <si>
    <t>NeoManna Ltd</t>
  </si>
  <si>
    <t>516561917</t>
  </si>
  <si>
    <t>Sustained Therapy</t>
  </si>
  <si>
    <t>516541372</t>
  </si>
  <si>
    <t>TIPA CORP LTD</t>
  </si>
  <si>
    <t>514420660</t>
  </si>
  <si>
    <t>אגכימדס שותפות מוגבלת*</t>
  </si>
  <si>
    <t>540310463</t>
  </si>
  <si>
    <t>פרויקט תענך   הלוואת בעלים</t>
  </si>
  <si>
    <t>540278835</t>
  </si>
  <si>
    <t>סה"כ קרנות השקעה</t>
  </si>
  <si>
    <t>סה"כ קרנות השקעה בישראל</t>
  </si>
  <si>
    <t>F2 Capital Partners 3 LP</t>
  </si>
  <si>
    <t>F2 Select I LP</t>
  </si>
  <si>
    <t>Stage One Venture Capital Fund IV</t>
  </si>
  <si>
    <t>S.H. SKY 4 L.P</t>
  </si>
  <si>
    <t>סה"כ קרנות השקעה בחו"ל</t>
  </si>
  <si>
    <t>BVP Forge Institutional L.P</t>
  </si>
  <si>
    <t>ISF III Overflow Fund L.P</t>
  </si>
  <si>
    <t>Israel Secondary fund III L.P</t>
  </si>
  <si>
    <t>קרנות גידור</t>
  </si>
  <si>
    <t>ION TECH FEEDER FUND</t>
  </si>
  <si>
    <t>KYG4939W1188</t>
  </si>
  <si>
    <t>Ambition HOLDINGS OFFSHORE LP</t>
  </si>
  <si>
    <t>AP IX Connect Holdings L.P</t>
  </si>
  <si>
    <t>Astorg VIII</t>
  </si>
  <si>
    <t>BCP V DEXKO CO INVEST LP</t>
  </si>
  <si>
    <t>Cheyne Real Estate Credit Holdings VII</t>
  </si>
  <si>
    <t>DIRECT LENDING FUND IV (EUR) SLP</t>
  </si>
  <si>
    <t>Fitzgerald Fund US LP</t>
  </si>
  <si>
    <t>GIP OAK CO INVEST L.P</t>
  </si>
  <si>
    <t>Kartesia Senior Opportunities II</t>
  </si>
  <si>
    <t>KASS Unlevered II S.a r.l</t>
  </si>
  <si>
    <t>KCO VI</t>
  </si>
  <si>
    <t>KKR THOR CO INVEST LP</t>
  </si>
  <si>
    <t>Klirmark Opportunity Fund IV</t>
  </si>
  <si>
    <t>MIE III Co Investment Fund II S.L.P</t>
  </si>
  <si>
    <t>ORCC III</t>
  </si>
  <si>
    <t>PCSIII LP</t>
  </si>
  <si>
    <t>PORCUPINE HOLDINGS (OFFSHORE) LP</t>
  </si>
  <si>
    <t>PPCSIV</t>
  </si>
  <si>
    <t>SDP IV</t>
  </si>
  <si>
    <t>SDPIII</t>
  </si>
  <si>
    <t>Thor Investment Trust 1</t>
  </si>
  <si>
    <t>סה"כ כתבי אופציה בישראל:</t>
  </si>
  <si>
    <t>ג'י סיטי בע"מ*</t>
  </si>
  <si>
    <t>הייקון מערכות אפ 03/22*</t>
  </si>
  <si>
    <t>1185214</t>
  </si>
  <si>
    <t>נוסטרומו אופ*</t>
  </si>
  <si>
    <t>₪ / מט"ח</t>
  </si>
  <si>
    <t>C +USD/-ILS 3.685 08-02 (20)</t>
  </si>
  <si>
    <t>10003676</t>
  </si>
  <si>
    <t>C +USD/-ILS 3.76 08-30 (20)</t>
  </si>
  <si>
    <t>10003764</t>
  </si>
  <si>
    <t>P -USD/+ILS 3.54 08-02 (20)</t>
  </si>
  <si>
    <t>10003677</t>
  </si>
  <si>
    <t>P -USD/+ILS 3.625 08-30 (20)</t>
  </si>
  <si>
    <t>10003765</t>
  </si>
  <si>
    <t>10000632</t>
  </si>
  <si>
    <t>10000643</t>
  </si>
  <si>
    <t>או פי סי אנרגיה</t>
  </si>
  <si>
    <t>10000668</t>
  </si>
  <si>
    <t>10000669</t>
  </si>
  <si>
    <t>10000677</t>
  </si>
  <si>
    <t>10000676</t>
  </si>
  <si>
    <t>10000667</t>
  </si>
  <si>
    <t>10000757</t>
  </si>
  <si>
    <t>10000721</t>
  </si>
  <si>
    <t>+ILS/-USD 3.31 11-10-23 (11) -437</t>
  </si>
  <si>
    <t>10003349</t>
  </si>
  <si>
    <t>10000665</t>
  </si>
  <si>
    <t>+ILS/-USD 3.31 11-10-23 (98) -438</t>
  </si>
  <si>
    <t>10003353</t>
  </si>
  <si>
    <t>+ILS/-USD 3.3115 11-10-23 (20) -435</t>
  </si>
  <si>
    <t>10000110</t>
  </si>
  <si>
    <t>10003351</t>
  </si>
  <si>
    <t>+ILS/-USD 3.332 10-10-23 (11) -442</t>
  </si>
  <si>
    <t>10000663</t>
  </si>
  <si>
    <t>+ILS/-USD 3.3358 10-10-23 (10) -442</t>
  </si>
  <si>
    <t>10003345</t>
  </si>
  <si>
    <t>+ILS/-USD 3.336 10-10-23 (12) -444</t>
  </si>
  <si>
    <t>10003347</t>
  </si>
  <si>
    <t>+ILS/-USD 3.3392 12-10-23 (20) -438</t>
  </si>
  <si>
    <t>10003359</t>
  </si>
  <si>
    <t>+ILS/-USD 3.34 12-10-23 (10) -438</t>
  </si>
  <si>
    <t>10003355</t>
  </si>
  <si>
    <t>+ILS/-USD 3.3413 12-10-23 (11) -437</t>
  </si>
  <si>
    <t>10003357</t>
  </si>
  <si>
    <t>+ILS/-USD 3.3736 19-10-23 (94) -435</t>
  </si>
  <si>
    <t>10003396</t>
  </si>
  <si>
    <t>+ILS/-USD 3.374 19-10-23 (10) -420</t>
  </si>
  <si>
    <t>10000837</t>
  </si>
  <si>
    <t>+ILS/-USD 3.3767 19-10-23 (11) -433</t>
  </si>
  <si>
    <t>10003394</t>
  </si>
  <si>
    <t>10000673</t>
  </si>
  <si>
    <t>+ILS/-USD 3.3915 18-10-23 (11) -455</t>
  </si>
  <si>
    <t>10000671</t>
  </si>
  <si>
    <t>10003389</t>
  </si>
  <si>
    <t>+ILS/-USD 3.393 18-10-23 (12) -456</t>
  </si>
  <si>
    <t>10000833</t>
  </si>
  <si>
    <t>10003391</t>
  </si>
  <si>
    <t>+ILS/-USD 3.3933 18-10-23 (10) -457</t>
  </si>
  <si>
    <t>10003387</t>
  </si>
  <si>
    <t>10000831</t>
  </si>
  <si>
    <t>+ILS/-USD 3.3945 23-10-23 (20) -455</t>
  </si>
  <si>
    <t>10003405</t>
  </si>
  <si>
    <t>+ILS/-USD 3.3954 19-10-23 (20) -446</t>
  </si>
  <si>
    <t>10000839</t>
  </si>
  <si>
    <t>+ILS/-USD 3.397 23-10-23 (10) -455</t>
  </si>
  <si>
    <t>10003401</t>
  </si>
  <si>
    <t>+ILS/-USD 3.4 23-10-23 (12) -457</t>
  </si>
  <si>
    <t>10003403</t>
  </si>
  <si>
    <t>+ILS/-USD 3.4241 25-10-23 (20) -449</t>
  </si>
  <si>
    <t>10000112</t>
  </si>
  <si>
    <t>+ILS/-USD 3.4242 25-10-23 (10) -448</t>
  </si>
  <si>
    <t>10000199</t>
  </si>
  <si>
    <t>10000843</t>
  </si>
  <si>
    <t>+ILS/-USD 3.4253 25-10-23 (11) -447</t>
  </si>
  <si>
    <t>10003415</t>
  </si>
  <si>
    <t>10000845</t>
  </si>
  <si>
    <t>10000675</t>
  </si>
  <si>
    <t>+ILS/-USD 3.4262 25-10-23 (93) -448</t>
  </si>
  <si>
    <t>10000847</t>
  </si>
  <si>
    <t>+ILS/-USD 3.4289 24-10-23 (11) -451</t>
  </si>
  <si>
    <t>10003413</t>
  </si>
  <si>
    <t>+ILS/-USD 3.43 16-10-23 (10) -463</t>
  </si>
  <si>
    <t>10003370</t>
  </si>
  <si>
    <t>+ILS/-USD 3.43 16-10-23 (12) -463</t>
  </si>
  <si>
    <t>10003374</t>
  </si>
  <si>
    <t>+ILS/-USD 3.432 17-10-23 (93) -460</t>
  </si>
  <si>
    <t>10003380</t>
  </si>
  <si>
    <t>+ILS/-USD 3.432 24-10-23 (10) -448</t>
  </si>
  <si>
    <t>10000197</t>
  </si>
  <si>
    <t>10000841</t>
  </si>
  <si>
    <t>+ILS/-USD 3.4335 16-10-23 (11) -465</t>
  </si>
  <si>
    <t>10003372</t>
  </si>
  <si>
    <t>+ILS/-USD 3.4336 16-10-23 (94) -464</t>
  </si>
  <si>
    <t>10003376</t>
  </si>
  <si>
    <t>+ILS/-USD 3.488 26-10-23 (12) -481</t>
  </si>
  <si>
    <t>10000864</t>
  </si>
  <si>
    <t>+ILS/-USD 3.49 26-10-23 (20) -480</t>
  </si>
  <si>
    <t>10000862</t>
  </si>
  <si>
    <t>+ILS/-USD 3.491 26-10-23 (10) -483</t>
  </si>
  <si>
    <t>10003478</t>
  </si>
  <si>
    <t>10000681</t>
  </si>
  <si>
    <t>+ILS/-USD 3.4916 26-10-23 (98) -484</t>
  </si>
  <si>
    <t>10003476</t>
  </si>
  <si>
    <t>+ILS/-USD 3.502 01-11-23 (12) -436</t>
  </si>
  <si>
    <t>10003490</t>
  </si>
  <si>
    <t>+ILS/-USD 3.5024 01-11-23 (11) -436</t>
  </si>
  <si>
    <t>10003488</t>
  </si>
  <si>
    <t>+ILS/-USD 3.5131 02-11-23 (20) -449</t>
  </si>
  <si>
    <t>10003494</t>
  </si>
  <si>
    <t>+ILS/-USD 3.5143 02-11-23 (11) -447</t>
  </si>
  <si>
    <t>10000683</t>
  </si>
  <si>
    <t>+ILS/-USD 3.517 16-11-23 (20) -393</t>
  </si>
  <si>
    <t>10003599</t>
  </si>
  <si>
    <t>10000711</t>
  </si>
  <si>
    <t>+ILS/-USD 3.52 16-11-23 (12) -390</t>
  </si>
  <si>
    <t>10003597</t>
  </si>
  <si>
    <t>+ILS/-USD 3.524 16-11-23 (93) -390</t>
  </si>
  <si>
    <t>10003601</t>
  </si>
  <si>
    <t>+ILS/-USD 3.526 21-11-23 (11) -390</t>
  </si>
  <si>
    <t>10000713</t>
  </si>
  <si>
    <t>10003603</t>
  </si>
  <si>
    <t>+ILS/-USD 3.5275 20-11-23 (10) -380</t>
  </si>
  <si>
    <t>10003593</t>
  </si>
  <si>
    <t>+ILS/-USD 3.528 21-11-23 (94) -390</t>
  </si>
  <si>
    <t>10003605</t>
  </si>
  <si>
    <t>+ILS/-USD 3.53 20-11-23 (12) -383</t>
  </si>
  <si>
    <t>10003595</t>
  </si>
  <si>
    <t>+ILS/-USD 3.55 15-11-23 (12) -462</t>
  </si>
  <si>
    <t>10000887</t>
  </si>
  <si>
    <t>+ILS/-USD 3.5626 14-11-23 (11) -474</t>
  </si>
  <si>
    <t>10003556</t>
  </si>
  <si>
    <t>+ILS/-USD 3.5656 14-11-23 (98) -474</t>
  </si>
  <si>
    <t>10003560</t>
  </si>
  <si>
    <t>+ILS/-USD 3.5657 14-11-23 (10) -473</t>
  </si>
  <si>
    <t>10000213</t>
  </si>
  <si>
    <t>10003554</t>
  </si>
  <si>
    <t>+ILS/-USD 3.5662 08-11-23 (10) -438</t>
  </si>
  <si>
    <t>10000209</t>
  </si>
  <si>
    <t>10003524</t>
  </si>
  <si>
    <t>+ILS/-USD 3.5672 08-11-23 (20) -438</t>
  </si>
  <si>
    <t>10003526</t>
  </si>
  <si>
    <t>+ILS/-USD 3.5689 06-09-23 (20) -311</t>
  </si>
  <si>
    <t>10003562</t>
  </si>
  <si>
    <t>10000889</t>
  </si>
  <si>
    <t>+ILS/-USD 3.57 14-11-23 (12) -473</t>
  </si>
  <si>
    <t>10003558</t>
  </si>
  <si>
    <t>10000697</t>
  </si>
  <si>
    <t>+ILS/-USD 3.5717 06-11-23 (11) -483</t>
  </si>
  <si>
    <t>10000685</t>
  </si>
  <si>
    <t>10003498</t>
  </si>
  <si>
    <t>10000869</t>
  </si>
  <si>
    <t>+ILS/-USD 3.572 14-12-23 (10) -460</t>
  </si>
  <si>
    <t>10003564</t>
  </si>
  <si>
    <t>+ILS/-USD 3.5759 14-11-23 (11) -441</t>
  </si>
  <si>
    <t>10000883</t>
  </si>
  <si>
    <t>+ILS/-USD 3.58 10-10-23 (20) -365</t>
  </si>
  <si>
    <t>10000885</t>
  </si>
  <si>
    <t>+ILS/-USD 3.5822 05-09-23 (20) -348</t>
  </si>
  <si>
    <t>10003502</t>
  </si>
  <si>
    <t>+ILS/-USD 3.5852 05-09-23 (12) -348</t>
  </si>
  <si>
    <t>10003500</t>
  </si>
  <si>
    <t>+ILS/-USD 3.5882 14-12-23 (11) -458</t>
  </si>
  <si>
    <t>10003568</t>
  </si>
  <si>
    <t>10000703</t>
  </si>
  <si>
    <t>+ILS/-USD 3.595 26-10-23 (11) -420</t>
  </si>
  <si>
    <t>10000875</t>
  </si>
  <si>
    <t>10000693</t>
  </si>
  <si>
    <t>+ILS/-USD 3.596 26-10-23 (20) -420</t>
  </si>
  <si>
    <t>10000877</t>
  </si>
  <si>
    <t>+ILS/-USD 3.6 06-09-23 (11) -337</t>
  </si>
  <si>
    <t>10000707</t>
  </si>
  <si>
    <t>+ILS/-USD 3.602 06-09-23 (10) -340</t>
  </si>
  <si>
    <t>10000705</t>
  </si>
  <si>
    <t>10000216</t>
  </si>
  <si>
    <t>+ILS/-USD 3.602 06-09-23 (20) -355</t>
  </si>
  <si>
    <t>10000895</t>
  </si>
  <si>
    <t>+ILS/-USD 3.602 09-11-23 (12) -440</t>
  </si>
  <si>
    <t>10003546</t>
  </si>
  <si>
    <t>+ILS/-USD 3.602 09-11-23 (20) -443</t>
  </si>
  <si>
    <t>10003544</t>
  </si>
  <si>
    <t>+ILS/-USD 3.603 08-11-23 (10) -430</t>
  </si>
  <si>
    <t>10000211</t>
  </si>
  <si>
    <t>+ILS/-USD 3.603 09-11-23 (98) -440</t>
  </si>
  <si>
    <t>10003548</t>
  </si>
  <si>
    <t>+ILS/-USD 3.604 09-11-23 (11) -440</t>
  </si>
  <si>
    <t>10003542</t>
  </si>
  <si>
    <t>+ILS/-USD 3.611 13-12-23 (12) -440</t>
  </si>
  <si>
    <t>10003589</t>
  </si>
  <si>
    <t>+ILS/-USD 3.612 13-12-23 (20) -445</t>
  </si>
  <si>
    <t>10003591</t>
  </si>
  <si>
    <t>+ILS/-USD 3.6125 07-11-23 (12) -450</t>
  </si>
  <si>
    <t>10003519</t>
  </si>
  <si>
    <t>10000871</t>
  </si>
  <si>
    <t>+ILS/-USD 3.6125 13-11-23 (12) -445</t>
  </si>
  <si>
    <t>10000879</t>
  </si>
  <si>
    <t>+ILS/-USD 3.612902 07-11-23 (93) -443</t>
  </si>
  <si>
    <t>10000691</t>
  </si>
  <si>
    <t>+ILS/-USD 3.613 07-11-23 (11) -450</t>
  </si>
  <si>
    <t>10003517</t>
  </si>
  <si>
    <t>+ILS/-USD 3.6146 07-11-23 (20) -444</t>
  </si>
  <si>
    <t>10003521</t>
  </si>
  <si>
    <t>10000689</t>
  </si>
  <si>
    <t>+ILS/-USD 3.6149 13-11-23 (11) -441</t>
  </si>
  <si>
    <t>10000695</t>
  </si>
  <si>
    <t>+ILS/-USD 3.617 13-11-23 (20) -446</t>
  </si>
  <si>
    <t>10000881</t>
  </si>
  <si>
    <t>+ILS/-USD 3.617 16-11-23 (10) -390</t>
  </si>
  <si>
    <t>10000910</t>
  </si>
  <si>
    <t>10000218</t>
  </si>
  <si>
    <t>10003587</t>
  </si>
  <si>
    <t>+ILS/-USD 3.625 07-11-23 (12) -463</t>
  </si>
  <si>
    <t>10003506</t>
  </si>
  <si>
    <t>+ILS/-USD 3.6355 05-09-23 (20) -355</t>
  </si>
  <si>
    <t>10000687</t>
  </si>
  <si>
    <t>+ILS/-USD 3.637 15-11-23 (12) -433</t>
  </si>
  <si>
    <t>10003579</t>
  </si>
  <si>
    <t>+ILS/-USD 3.6385 05-09-23 (11) -355</t>
  </si>
  <si>
    <t>10003510</t>
  </si>
  <si>
    <t>+ILS/-USD 3.643 05-09-23 (98) -360</t>
  </si>
  <si>
    <t>10003508</t>
  </si>
  <si>
    <t>+ILS/-USD 3.537 30-11-23 (11) -260</t>
  </si>
  <si>
    <t>10003829</t>
  </si>
  <si>
    <t>+ILS/-USD 3.542 30-11-23 (12) -266</t>
  </si>
  <si>
    <t>10003831</t>
  </si>
  <si>
    <t>+ILS/-USD 3.547 30-11-23 (10) -264</t>
  </si>
  <si>
    <t>10000249</t>
  </si>
  <si>
    <t>10000748</t>
  </si>
  <si>
    <t>+ILS/-USD 3.555 22-11-23 (11) -400</t>
  </si>
  <si>
    <t>10003615</t>
  </si>
  <si>
    <t>10000717</t>
  </si>
  <si>
    <t>+ILS/-USD 3.5568 22-11-23 (10) -397</t>
  </si>
  <si>
    <t>10000223</t>
  </si>
  <si>
    <t>10000715</t>
  </si>
  <si>
    <t>10003611</t>
  </si>
  <si>
    <t>+ILS/-USD 3.558 16-10-23 (11) -178</t>
  </si>
  <si>
    <t>10000753</t>
  </si>
  <si>
    <t>+ILS/-USD 3.558 22-11-23 (94) -380</t>
  </si>
  <si>
    <t>10003613</t>
  </si>
  <si>
    <t>+ILS/-USD 3.56 16-10-23 (20) -179</t>
  </si>
  <si>
    <t>10000976</t>
  </si>
  <si>
    <t>10000751</t>
  </si>
  <si>
    <t>+ILS/-USD 3.5603 22-11-23 (12) -397</t>
  </si>
  <si>
    <t>10000912</t>
  </si>
  <si>
    <t>+ILS/-USD 3.582 17-10-23 (11) -174</t>
  </si>
  <si>
    <t>10000756</t>
  </si>
  <si>
    <t>+ILS/-USD 3.59 18-07-23 (20) -40</t>
  </si>
  <si>
    <t>10003817</t>
  </si>
  <si>
    <t>+ILS/-USD 3.5911 18-07-23 (11) -39</t>
  </si>
  <si>
    <t>10003815</t>
  </si>
  <si>
    <t>10000972</t>
  </si>
  <si>
    <t>+ILS/-USD 3.5919 20-07-23 (11) -31</t>
  </si>
  <si>
    <t>10000762</t>
  </si>
  <si>
    <t>+ILS/-USD 3.596 24-10-23 (12) -192</t>
  </si>
  <si>
    <t>10003844</t>
  </si>
  <si>
    <t>+ILS/-USD 3.6041 09-11-23 (10) -364</t>
  </si>
  <si>
    <t>10003632</t>
  </si>
  <si>
    <t>+ILS/-USD 3.6055 27-11-23 (94) -375</t>
  </si>
  <si>
    <t>10003645</t>
  </si>
  <si>
    <t>+ILS/-USD 3.6076 09-11-23 (12) -359</t>
  </si>
  <si>
    <t>10003636</t>
  </si>
  <si>
    <t>+ILS/-USD 3.608 27-11-23 (10) -374</t>
  </si>
  <si>
    <t>10003639</t>
  </si>
  <si>
    <t>+ILS/-USD 3.6085 27-11-23 (11) -375</t>
  </si>
  <si>
    <t>10003641</t>
  </si>
  <si>
    <t>10000720</t>
  </si>
  <si>
    <t>+ILS/-USD 3.6085 27-11-23 (93) -375</t>
  </si>
  <si>
    <t>10003643</t>
  </si>
  <si>
    <t>+ILS/-USD 3.6092 15-11-23 (11) -348</t>
  </si>
  <si>
    <t>10003646</t>
  </si>
  <si>
    <t>+ILS/-USD 3.61 19-07-23 (10) -28</t>
  </si>
  <si>
    <t>10003859</t>
  </si>
  <si>
    <t>+ILS/-USD 3.611 19-07-23 (10) -28</t>
  </si>
  <si>
    <t>10000251</t>
  </si>
  <si>
    <t>10003838</t>
  </si>
  <si>
    <t>+ILS/-USD 3.612 19-07-23 (11) -28</t>
  </si>
  <si>
    <t>10000760</t>
  </si>
  <si>
    <t>10003840</t>
  </si>
  <si>
    <t>+ILS/-USD 3.6122 15-11-23 (11) -348</t>
  </si>
  <si>
    <t>10003648</t>
  </si>
  <si>
    <t>+ILS/-USD 3.614 19-07-23 (98) -29</t>
  </si>
  <si>
    <t>10003842</t>
  </si>
  <si>
    <t>+ILS/-USD 3.615 28-11-23 (11) -368</t>
  </si>
  <si>
    <t>10003651</t>
  </si>
  <si>
    <t>+ILS/-USD 3.616 28-11-23 (10) -368</t>
  </si>
  <si>
    <t>10000117</t>
  </si>
  <si>
    <t>10000227</t>
  </si>
  <si>
    <t>+ILS/-USD 3.616 28-11-23 (12) -369</t>
  </si>
  <si>
    <t>10000924</t>
  </si>
  <si>
    <t>+ILS/-USD 3.617 29-11-23 (10) -370</t>
  </si>
  <si>
    <t>10003660</t>
  </si>
  <si>
    <t>+ILS/-USD 3.62 05-12-23 (11) -370</t>
  </si>
  <si>
    <t>10000936</t>
  </si>
  <si>
    <t>+ILS/-USD 3.62 05-12-23 (12) -370</t>
  </si>
  <si>
    <t>10000938</t>
  </si>
  <si>
    <t>+ILS/-USD 3.62 29-11-23 (12) -370</t>
  </si>
  <si>
    <t>10003656</t>
  </si>
  <si>
    <t>10000926</t>
  </si>
  <si>
    <t>+ILS/-USD 3.62 29-11-23 (20) -371</t>
  </si>
  <si>
    <t>10000928</t>
  </si>
  <si>
    <t>10003658</t>
  </si>
  <si>
    <t>+ILS/-USD 3.62 29-11-23 (98) -370</t>
  </si>
  <si>
    <t>10003662</t>
  </si>
  <si>
    <t>+ILS/-USD 3.62 30-11-23 (11) -330</t>
  </si>
  <si>
    <t>10000950</t>
  </si>
  <si>
    <t>+ILS/-USD 3.621 05-12-23 (20) -373</t>
  </si>
  <si>
    <t>10000940</t>
  </si>
  <si>
    <t>+ILS/-USD 3.625647 25-07-23 (10) -35</t>
  </si>
  <si>
    <t>10003868</t>
  </si>
  <si>
    <t>+ILS/-USD 3.63 30-11-23 (11) -327</t>
  </si>
  <si>
    <t>10003706</t>
  </si>
  <si>
    <t>+ILS/-USD 3.63 30-11-23 (12) -328</t>
  </si>
  <si>
    <t>10003708</t>
  </si>
  <si>
    <t>+ILS/-USD 3.63 30-11-23 (20) -327</t>
  </si>
  <si>
    <t>10000948</t>
  </si>
  <si>
    <t>+ILS/-USD 3.6317 03-07-23 (11) -73</t>
  </si>
  <si>
    <t>10003700</t>
  </si>
  <si>
    <t>+ILS/-USD 3.6317 30-11-23 (10) -327</t>
  </si>
  <si>
    <t>10003704</t>
  </si>
  <si>
    <t>+ILS/-USD 3.634 03-07-23 (20) -72</t>
  </si>
  <si>
    <t>10003702</t>
  </si>
  <si>
    <t>10000946</t>
  </si>
  <si>
    <t>+ILS/-USD 3.635 03-07-23 (10) -73</t>
  </si>
  <si>
    <t>10000944</t>
  </si>
  <si>
    <t>10003698</t>
  </si>
  <si>
    <t>+ILS/-USD 3.635 07-09-23 (98) -170</t>
  </si>
  <si>
    <t>10003728</t>
  </si>
  <si>
    <t>+ILS/-USD 3.636 07-09-23 (10) -170</t>
  </si>
  <si>
    <t>10000236</t>
  </si>
  <si>
    <t>+ILS/-USD 3.636 07-09-23 (11) -170</t>
  </si>
  <si>
    <t>10003722</t>
  </si>
  <si>
    <t>+ILS/-USD 3.636 07-09-23 (12) -170</t>
  </si>
  <si>
    <t>10003724</t>
  </si>
  <si>
    <t>+ILS/-USD 3.639 07-09-23 (20) -169</t>
  </si>
  <si>
    <t>10003726</t>
  </si>
  <si>
    <t>+ILS/-USD 3.643 11-10-23 (20) -145</t>
  </si>
  <si>
    <t>10000981</t>
  </si>
  <si>
    <t>+ILS/-USD 3.646 07-12-23 (20) -264</t>
  </si>
  <si>
    <t>10000985</t>
  </si>
  <si>
    <t>+ILS/-USD 3.6486 12-09-23 (11) -174</t>
  </si>
  <si>
    <t>10003734</t>
  </si>
  <si>
    <t>+ILS/-USD 3.649 07-12-23 (11) -269</t>
  </si>
  <si>
    <t>10003870</t>
  </si>
  <si>
    <t>+ILS/-USD 3.6496 12-09-23 (10) -174</t>
  </si>
  <si>
    <t>10000243</t>
  </si>
  <si>
    <t>+ILS/-USD 3.65 05-07-23 (10) -74</t>
  </si>
  <si>
    <t>10003710</t>
  </si>
  <si>
    <t>10000952</t>
  </si>
  <si>
    <t>+ILS/-USD 3.65 05-07-23 (12) -74</t>
  </si>
  <si>
    <t>10003712</t>
  </si>
  <si>
    <t>+ILS/-USD 3.6506 05-07-23 (11) -74</t>
  </si>
  <si>
    <t>10000954</t>
  </si>
  <si>
    <t>10000735</t>
  </si>
  <si>
    <t>+ILS/-USD 3.6584 06-07-23 (20) -66</t>
  </si>
  <si>
    <t>10000119</t>
  </si>
  <si>
    <t>10003714</t>
  </si>
  <si>
    <t>+ILS/-USD 3.663 07-12-23 (10) -271</t>
  </si>
  <si>
    <t>10000983</t>
  </si>
  <si>
    <t>+ILS/-USD 3.6631 06-07-23 (11) -29</t>
  </si>
  <si>
    <t>10003805</t>
  </si>
  <si>
    <t>+ILS/-USD 3.664 06-07-23 (12) -29</t>
  </si>
  <si>
    <t>10000970</t>
  </si>
  <si>
    <t>10003807</t>
  </si>
  <si>
    <t>+ILS/-USD 3.6668 17-07-23 (11) -52</t>
  </si>
  <si>
    <t>10000746</t>
  </si>
  <si>
    <t>+ILS/-USD 3.668 17-07-23 (94) -50</t>
  </si>
  <si>
    <t>10003797</t>
  </si>
  <si>
    <t>+ILS/-USD 3.67 17-07-23 (12) -52.5</t>
  </si>
  <si>
    <t>10003801</t>
  </si>
  <si>
    <t>+ILS/-USD 3.692 06-09-23 (11) -176</t>
  </si>
  <si>
    <t>10000739</t>
  </si>
  <si>
    <t>10003762</t>
  </si>
  <si>
    <t>+ILS/-USD 3.693 06-09-23 (10) -174</t>
  </si>
  <si>
    <t>10003760</t>
  </si>
  <si>
    <t>+ILS/-USD 3.7 13-09-23 (11) -180</t>
  </si>
  <si>
    <t>10000737</t>
  </si>
  <si>
    <t>10003752</t>
  </si>
  <si>
    <t>+ILS/-USD 3.7028 25-07-23 (20) -92</t>
  </si>
  <si>
    <t>10000958</t>
  </si>
  <si>
    <t>+ILS/-USD 3.703 13-09-23 (10) -181</t>
  </si>
  <si>
    <t>10000246</t>
  </si>
  <si>
    <t>10003748</t>
  </si>
  <si>
    <t>+ILS/-USD 3.7068 25-07-23 (11) -92</t>
  </si>
  <si>
    <t>10000956</t>
  </si>
  <si>
    <t>10003750</t>
  </si>
  <si>
    <t>+ILS/-USD 3.707 26-07-23 (12) -103</t>
  </si>
  <si>
    <t>10000743</t>
  </si>
  <si>
    <t>+ILS/-USD 3.708 26-07-23 (11) -101</t>
  </si>
  <si>
    <t>10000741</t>
  </si>
  <si>
    <t>+ILS/-USD 3.711 26-07-23 (10) -104</t>
  </si>
  <si>
    <t>10003767</t>
  </si>
  <si>
    <t>+ILS/-USD 3.718 13-07-23 (11) -48</t>
  </si>
  <si>
    <t>10003793</t>
  </si>
  <si>
    <t>+ILS/-USD 3.72 13-07-23 (12) -49</t>
  </si>
  <si>
    <t>10003795</t>
  </si>
  <si>
    <t>+ILS/-USD 3.72357 12-07-23 (94) -54.3</t>
  </si>
  <si>
    <t>10003786</t>
  </si>
  <si>
    <t>+ILS/-USD 3.724 12-07-23 (10) -53</t>
  </si>
  <si>
    <t>10003782</t>
  </si>
  <si>
    <t>+ILS/-USD 3.7247 12-07-23 (11) -53</t>
  </si>
  <si>
    <t>10000962</t>
  </si>
  <si>
    <t>10003784</t>
  </si>
  <si>
    <t>+ILS/-USD 3.7256 12-07-23 (20) -54</t>
  </si>
  <si>
    <t>10000964</t>
  </si>
  <si>
    <t>+USD/-ILS 3.5342 29-11-23 (12) -248</t>
  </si>
  <si>
    <t>10003832</t>
  </si>
  <si>
    <t>+USD/-ILS 3.539 29-11-23 (20) -250</t>
  </si>
  <si>
    <t>10003827</t>
  </si>
  <si>
    <t>+USD/-ILS 3.554 14-12-23 (11) -282</t>
  </si>
  <si>
    <t>10003822</t>
  </si>
  <si>
    <t>+USD/-ILS 3.557 30-11-23 (10) -251</t>
  </si>
  <si>
    <t>10003820</t>
  </si>
  <si>
    <t>+USD/-ILS 3.557 30-11-23 (11) -251</t>
  </si>
  <si>
    <t>10003824</t>
  </si>
  <si>
    <t>+USD/-ILS 3.5628 14-11-23 (10) -227</t>
  </si>
  <si>
    <t>10003825</t>
  </si>
  <si>
    <t>+USD/-ILS 3.567 16-11-23 (10) -230</t>
  </si>
  <si>
    <t>10000974</t>
  </si>
  <si>
    <t>+USD/-ILS 3.5745 06-11-23 (11) -220</t>
  </si>
  <si>
    <t>10003812</t>
  </si>
  <si>
    <t>+USD/-ILS 3.575 07-11-23 (12) -220</t>
  </si>
  <si>
    <t>10003813</t>
  </si>
  <si>
    <t>+USD/-ILS 3.58 28-11-23 (11) -242</t>
  </si>
  <si>
    <t>10003861</t>
  </si>
  <si>
    <t>+USD/-ILS 3.5842 26-10-23 (10) -183</t>
  </si>
  <si>
    <t>10003863</t>
  </si>
  <si>
    <t>+USD/-ILS 3.5848 23-10-23 (10) -177</t>
  </si>
  <si>
    <t>10003865</t>
  </si>
  <si>
    <t>+USD/-ILS 3.59 29-11-23 (10) -252</t>
  </si>
  <si>
    <t>10003851</t>
  </si>
  <si>
    <t>+USD/-ILS 3.59 30-11-23 (11) -253</t>
  </si>
  <si>
    <t>10003847</t>
  </si>
  <si>
    <t>+USD/-ILS 3.59 30-11-23 (12) -252</t>
  </si>
  <si>
    <t>10003849</t>
  </si>
  <si>
    <t>+USD/-ILS 3.5953 14-12-23 (11) -272</t>
  </si>
  <si>
    <t>10000765</t>
  </si>
  <si>
    <t>+USD/-ILS 3.608 22-11-23 (11) -315</t>
  </si>
  <si>
    <t>10003686</t>
  </si>
  <si>
    <t>+USD/-ILS 3.6092 27-11-23 (11) -338</t>
  </si>
  <si>
    <t>10003687</t>
  </si>
  <si>
    <t>+USD/-ILS 3.643 11-10-23 (20) -145</t>
  </si>
  <si>
    <t>10000120</t>
  </si>
  <si>
    <t>+USD/-ILS 3.6697 05-07-23 (12) -53</t>
  </si>
  <si>
    <t>10003742</t>
  </si>
  <si>
    <t>+USD/-ILS 3.6853 03-07-23 (10) -47</t>
  </si>
  <si>
    <t>10003744</t>
  </si>
  <si>
    <t>+USD/-ILS 3.6904 03-07-23 (20) -46</t>
  </si>
  <si>
    <t>10003746</t>
  </si>
  <si>
    <t>+USD/-ILS 3.713 24-10-23 (10) -242</t>
  </si>
  <si>
    <t>10000968</t>
  </si>
  <si>
    <t>פורוורד ש"ח-מט"ח</t>
  </si>
  <si>
    <t>10000982</t>
  </si>
  <si>
    <t>10000984</t>
  </si>
  <si>
    <t>10003869</t>
  </si>
  <si>
    <t>+ILS/-USD 3.5605 04-12-23 (10) -260</t>
  </si>
  <si>
    <t>10000021</t>
  </si>
  <si>
    <t>+ILS/-USD 3.6427 04-12-23 (10) -233</t>
  </si>
  <si>
    <t>10000022</t>
  </si>
  <si>
    <t>+ILS/-USD 3.6785 04-12-23 (10) -355</t>
  </si>
  <si>
    <t>10000015</t>
  </si>
  <si>
    <t>+ILS/-USD 3.6922 04-12-23 (10) -343</t>
  </si>
  <si>
    <t>10000016</t>
  </si>
  <si>
    <t>+USD/-ILS 3.5895 04-12-23 (10) -365</t>
  </si>
  <si>
    <t>10000012</t>
  </si>
  <si>
    <t>+USD/-ILS 3.6004 04-12-23 (10) -356</t>
  </si>
  <si>
    <t>10000013</t>
  </si>
  <si>
    <t>+USD/-ILS 3.6024 04-12-23 (10) -361</t>
  </si>
  <si>
    <t>10000011</t>
  </si>
  <si>
    <t>+USD/-ILS 3.615 04-12-23 (10) -340</t>
  </si>
  <si>
    <t>10000014</t>
  </si>
  <si>
    <t>+USD/-ILS 3.6194 04-12-23 (10) -296</t>
  </si>
  <si>
    <t>10000018</t>
  </si>
  <si>
    <t>+USD/-ILS 3.6223 04-12-23 (10) -377</t>
  </si>
  <si>
    <t>10000010</t>
  </si>
  <si>
    <t>+USD/-ILS 3.634 04-12-23 (10) -305</t>
  </si>
  <si>
    <t>10000019</t>
  </si>
  <si>
    <t>+USD/-ILS 3.6827 04-12-23 (10) -308</t>
  </si>
  <si>
    <t>10000017</t>
  </si>
  <si>
    <t>+AUD/-USD 0.70018 24-07-23 (20) +38.8</t>
  </si>
  <si>
    <t>10003452</t>
  </si>
  <si>
    <t>+AUD/-USD 0.7006 24-07-23 (10) +39</t>
  </si>
  <si>
    <t>10003450</t>
  </si>
  <si>
    <t>+JPY/-USD 129.305 24-07-23 (11) -304.5</t>
  </si>
  <si>
    <t>10003467</t>
  </si>
  <si>
    <t>+JPY/-USD 129.50167 24-07-23 (10) -303.5</t>
  </si>
  <si>
    <t>10003465</t>
  </si>
  <si>
    <t>+JPY/-USD 129.563 24-07-23 (12) -303.7</t>
  </si>
  <si>
    <t>10003469</t>
  </si>
  <si>
    <t>+JPY/-USD 129.705 24-07-23 (20) -304.5</t>
  </si>
  <si>
    <t>10003471</t>
  </si>
  <si>
    <t>+JPY/-USD 133.73 24-07-23 (10) -281</t>
  </si>
  <si>
    <t>10003536</t>
  </si>
  <si>
    <t>+JPY/-USD 133.75 24-07-23 (12) -281</t>
  </si>
  <si>
    <t>10003538</t>
  </si>
  <si>
    <t>+JPY/-USD 133.75 24-07-23 (20) -2.8</t>
  </si>
  <si>
    <t>10003550</t>
  </si>
  <si>
    <t>+USD/-CAD 1.3307 24-07-23 (10) -25</t>
  </si>
  <si>
    <t>10003443</t>
  </si>
  <si>
    <t>+USD/-CAD 1.33072 24-07-23 (12) -24.8</t>
  </si>
  <si>
    <t>10003447</t>
  </si>
  <si>
    <t>+USD/-CAD 1.33122 24-07-23 (11) -24.8</t>
  </si>
  <si>
    <t>10003445</t>
  </si>
  <si>
    <t>+USD/-EUR 1.07155 24-07-23 (10) +82.5</t>
  </si>
  <si>
    <t>10000873</t>
  </si>
  <si>
    <t>10003530</t>
  </si>
  <si>
    <t>+USD/-EUR 1.07155 24-07-23 (20) +82.5</t>
  </si>
  <si>
    <t>10003534</t>
  </si>
  <si>
    <t>+USD/-EUR 1.07162 24-07-23 (12) +82.2</t>
  </si>
  <si>
    <t>10003532</t>
  </si>
  <si>
    <t>+USD/-EUR 1.0736 24-07-23 (10) +82</t>
  </si>
  <si>
    <t>10003552</t>
  </si>
  <si>
    <t>+USD/-EUR 1.079875 14-08-23 (12) +82.75</t>
  </si>
  <si>
    <t>10003583</t>
  </si>
  <si>
    <t>+USD/-EUR 1.0805 14-08-23 (20) +83</t>
  </si>
  <si>
    <t>10003585</t>
  </si>
  <si>
    <t>10000908</t>
  </si>
  <si>
    <t>+USD/-EUR 1.0808 14-08-23 (10) +83</t>
  </si>
  <si>
    <t>10000906</t>
  </si>
  <si>
    <t>10003581</t>
  </si>
  <si>
    <t>+USD/-GBP 1.21695 10-07-23 (12) +39.5</t>
  </si>
  <si>
    <t>10003427</t>
  </si>
  <si>
    <t>+USD/-GBP 1.21697 10-07-23 (10) +39.7</t>
  </si>
  <si>
    <t>10000849</t>
  </si>
  <si>
    <t>10003423</t>
  </si>
  <si>
    <t>+USD/-GBP 1.21748 10-07-23 (11) +39.8</t>
  </si>
  <si>
    <t>10003425</t>
  </si>
  <si>
    <t>+AUD/-USD 0.67797 24-07-23 (20) +19.7</t>
  </si>
  <si>
    <t>10003691</t>
  </si>
  <si>
    <t>+AUD/-USD 0.6803 24-07-23 (20) +7</t>
  </si>
  <si>
    <t>10003856</t>
  </si>
  <si>
    <t>+CAD/-USD 1.347 24-07-23 (10) -25</t>
  </si>
  <si>
    <t>10003624</t>
  </si>
  <si>
    <t>+EUR/-USD 1.07468 01-08-23 (10) +36.8</t>
  </si>
  <si>
    <t>10003780</t>
  </si>
  <si>
    <t>+EUR/-USD 1.08485 24-07-23 (10) +38.5</t>
  </si>
  <si>
    <t>10003732</t>
  </si>
  <si>
    <t>+EUR/-USD 1.08485 24-07-23 (20) +38.5</t>
  </si>
  <si>
    <t>10003730</t>
  </si>
  <si>
    <t>+EUR/-USD 1.0961 14-08-23 (10) +31</t>
  </si>
  <si>
    <t>10003858</t>
  </si>
  <si>
    <t>+GBP/-USD 1.23965 15-08-23 (10) +16.5</t>
  </si>
  <si>
    <t>10000966</t>
  </si>
  <si>
    <t>+GBP/-USD 1.2476 10-07-23 (12) +9</t>
  </si>
  <si>
    <t>10003776</t>
  </si>
  <si>
    <t>+USD/-AUD 0.6484 24-07-23 (20) +12</t>
  </si>
  <si>
    <t>10003768</t>
  </si>
  <si>
    <t>+USD/-AUD 0.652725 24-07-23 (20) +11.25</t>
  </si>
  <si>
    <t>10003775</t>
  </si>
  <si>
    <t>+USD/-AUD 0.66755 24-07-23 (10) +9.5</t>
  </si>
  <si>
    <t>10003790</t>
  </si>
  <si>
    <t>+USD/-AUD 0.6681 24-07-23 (10) +4.5</t>
  </si>
  <si>
    <t>+USD/-AUD 0.6697 24-07-23 (20) +9</t>
  </si>
  <si>
    <t>10003798</t>
  </si>
  <si>
    <t>+USD/-AUD 0.6701 24-07-23 (11) +8</t>
  </si>
  <si>
    <t>10003810</t>
  </si>
  <si>
    <t>+USD/-AUD 0.6756 24-07-23 (11) +8</t>
  </si>
  <si>
    <t>10003811</t>
  </si>
  <si>
    <t>+USD/-AUD 0.678 24-07-23 (12) +7</t>
  </si>
  <si>
    <t>10003826</t>
  </si>
  <si>
    <t>+USD/-AUD 0.67928 24-07-23 (10) +6.8</t>
  </si>
  <si>
    <t>10003834</t>
  </si>
  <si>
    <t>+USD/-EUR 1.0759 06-11-23 (10) +89</t>
  </si>
  <si>
    <t>10003771</t>
  </si>
  <si>
    <t>10000960</t>
  </si>
  <si>
    <t>+USD/-EUR 1.0759 06-11-23 (20) +89</t>
  </si>
  <si>
    <t>10003773</t>
  </si>
  <si>
    <t>+USD/-EUR 1.09355 03-07-23 (10) +0</t>
  </si>
  <si>
    <t>10003871</t>
  </si>
  <si>
    <t>+USD/-EUR 1.09605 14-08-23 (10) +30.5</t>
  </si>
  <si>
    <t>10003857</t>
  </si>
  <si>
    <t>+USD/-EUR 1.0979 11-09-23 (20) +89</t>
  </si>
  <si>
    <t>10000914</t>
  </si>
  <si>
    <t>+USD/-EUR 1.09895 11-09-23 (11) +89.5</t>
  </si>
  <si>
    <t>10003621</t>
  </si>
  <si>
    <t>+USD/-EUR 1.09915 11-09-23 (10) +89</t>
  </si>
  <si>
    <t>10003619</t>
  </si>
  <si>
    <t>+USD/-EUR 1.10058 01-08-23 (12) +55.8</t>
  </si>
  <si>
    <t>10003666</t>
  </si>
  <si>
    <t>+USD/-EUR 1.10083 01-08-23 (10) +55.8</t>
  </si>
  <si>
    <t>10003664</t>
  </si>
  <si>
    <t>+USD/-EUR 1.1009 01-08-23 (11) +56</t>
  </si>
  <si>
    <t>10000930</t>
  </si>
  <si>
    <t>+USD/-EUR 1.10115 01-08-23 (20) +55.5</t>
  </si>
  <si>
    <t>10000932</t>
  </si>
  <si>
    <t>+USD/-EUR 1.10285 13-09-23 (10) +72.5</t>
  </si>
  <si>
    <t>10000234</t>
  </si>
  <si>
    <t>10000942</t>
  </si>
  <si>
    <t>+USD/-EUR 1.10325 13-09-23 (11) +72.5</t>
  </si>
  <si>
    <t>10003694</t>
  </si>
  <si>
    <t>+USD/-EUR 1.10326 13-09-23 (12) +72.6</t>
  </si>
  <si>
    <t>10003696</t>
  </si>
  <si>
    <t>+USD/-EUR 1.1096 18-09-23 (12) +83</t>
  </si>
  <si>
    <t>10003629</t>
  </si>
  <si>
    <t>+USD/-EUR 1.10963 18-09-23 (10) +82.3</t>
  </si>
  <si>
    <t>10003627</t>
  </si>
  <si>
    <t>10000918</t>
  </si>
  <si>
    <t>+USD/-EUR 1.1098 18-09-23 (20) +83</t>
  </si>
  <si>
    <t>10000920</t>
  </si>
  <si>
    <t>+USD/-EUR 1.11079 10-01-24 (10) +112.9</t>
  </si>
  <si>
    <t>10000253</t>
  </si>
  <si>
    <t>10003867</t>
  </si>
  <si>
    <t>10000979</t>
  </si>
  <si>
    <t>+USD/-GBP 1.24513 15-08-23 (10) +28.3</t>
  </si>
  <si>
    <t>10000922</t>
  </si>
  <si>
    <t>+USD/-GBP 1.24593 16-08-23 (12) +19.3</t>
  </si>
  <si>
    <t>10003720</t>
  </si>
  <si>
    <t>+USD/-GBP 1.24776 16-08-23 (10) +19.6</t>
  </si>
  <si>
    <t>10003718</t>
  </si>
  <si>
    <t>+USD/-GBP 1.24798 16-08-23 (11) +19.8</t>
  </si>
  <si>
    <t>10003716</t>
  </si>
  <si>
    <t>+USD/-JPY 137.22 24-07-23 (10) -126</t>
  </si>
  <si>
    <t>10003736</t>
  </si>
  <si>
    <t>+USD/-JPY 137.299 24-07-23 (10) -128.5</t>
  </si>
  <si>
    <t>10003754</t>
  </si>
  <si>
    <t>+USD/-JPY 138.3 24-07-23 (20) -98</t>
  </si>
  <si>
    <t>10003791</t>
  </si>
  <si>
    <t>+USD/-JPY 138.34 24-07-23 (12) -96</t>
  </si>
  <si>
    <t>10003799</t>
  </si>
  <si>
    <t>+USD/-JPY 138.408 24-07-23 (10) -83.2</t>
  </si>
  <si>
    <t>10003833</t>
  </si>
  <si>
    <t>+USD/-JPY 138.42 24-07-23 (20) -85</t>
  </si>
  <si>
    <t>10003818</t>
  </si>
  <si>
    <t>+USD/-JPY 138.52 24-07-23 (10) -115</t>
  </si>
  <si>
    <t>10003763</t>
  </si>
  <si>
    <t>+USD/-JPY 138.52 24-07-23 (12) -90</t>
  </si>
  <si>
    <t>10003809</t>
  </si>
  <si>
    <t>+USD/-JPY 138.56 24-07-23 (12) -1</t>
  </si>
  <si>
    <t>10003788</t>
  </si>
  <si>
    <t>+USD/-JPY 138.562 24-07-23 (12) -104.8</t>
  </si>
  <si>
    <t>10003777</t>
  </si>
  <si>
    <t>+USD/-JPY 138.73 24-07-23 (20) -80</t>
  </si>
  <si>
    <t>10003836</t>
  </si>
  <si>
    <t>+USD/-JPY 138.9 24-07-23 (10) -99</t>
  </si>
  <si>
    <t>10003803</t>
  </si>
  <si>
    <t>+USD/-JPY 139.22 24-07-23 (20) -113</t>
  </si>
  <si>
    <t>10003769</t>
  </si>
  <si>
    <t>SW0229__3.56/TELBOR3M</t>
  </si>
  <si>
    <t>10000031</t>
  </si>
  <si>
    <t>SPTR TRS</t>
  </si>
  <si>
    <t>10002854</t>
  </si>
  <si>
    <t>NIKKEI 225 TOTAL RETURN</t>
  </si>
  <si>
    <t>10003228</t>
  </si>
  <si>
    <t>SPNASEUT INDX</t>
  </si>
  <si>
    <t>10003094</t>
  </si>
  <si>
    <t>10003491</t>
  </si>
  <si>
    <t>SZCOMP</t>
  </si>
  <si>
    <t>10003335</t>
  </si>
  <si>
    <t>TOPIX TOTAL RETURN INDEX JPY</t>
  </si>
  <si>
    <t>10003492</t>
  </si>
  <si>
    <t>BXTRNIFT</t>
  </si>
  <si>
    <t>10003757</t>
  </si>
  <si>
    <t>10003756</t>
  </si>
  <si>
    <t>10003789</t>
  </si>
  <si>
    <t/>
  </si>
  <si>
    <t>פרנק שווצרי</t>
  </si>
  <si>
    <t>דולר ניו-זילנד</t>
  </si>
  <si>
    <t>כתר נורבגי</t>
  </si>
  <si>
    <t>רובל רוסי</t>
  </si>
  <si>
    <t>יואן סיני</t>
  </si>
  <si>
    <t>בנק דיסקונט לישראל בע"מ</t>
  </si>
  <si>
    <t>30011000</t>
  </si>
  <si>
    <t>בנק הפועלים בע"מ</t>
  </si>
  <si>
    <t>30012000</t>
  </si>
  <si>
    <t>בנק לאומי לישראל בע"מ</t>
  </si>
  <si>
    <t>34810000</t>
  </si>
  <si>
    <t>34110000</t>
  </si>
  <si>
    <t>בנק מזרחי טפחות בע"מ</t>
  </si>
  <si>
    <t>30120000</t>
  </si>
  <si>
    <t>32011000</t>
  </si>
  <si>
    <t>31211000</t>
  </si>
  <si>
    <t>30211000</t>
  </si>
  <si>
    <t>30311000</t>
  </si>
  <si>
    <t>32012000</t>
  </si>
  <si>
    <t>30312000</t>
  </si>
  <si>
    <t>30212000</t>
  </si>
  <si>
    <t>31712000</t>
  </si>
  <si>
    <t>32610000</t>
  </si>
  <si>
    <t>34510000</t>
  </si>
  <si>
    <t>33810000</t>
  </si>
  <si>
    <t>34610000</t>
  </si>
  <si>
    <t>31710000</t>
  </si>
  <si>
    <t>30710000</t>
  </si>
  <si>
    <t>34710000</t>
  </si>
  <si>
    <t>30910000</t>
  </si>
  <si>
    <t>34010000</t>
  </si>
  <si>
    <t>31410000</t>
  </si>
  <si>
    <t>30810000</t>
  </si>
  <si>
    <t>31720000</t>
  </si>
  <si>
    <t>32020000</t>
  </si>
  <si>
    <t>33820000</t>
  </si>
  <si>
    <t>34020000</t>
  </si>
  <si>
    <t>31220000</t>
  </si>
  <si>
    <t>30820000</t>
  </si>
  <si>
    <t>34520000</t>
  </si>
  <si>
    <t>31120000</t>
  </si>
  <si>
    <t>JP MORGAN</t>
  </si>
  <si>
    <t>31785000</t>
  </si>
  <si>
    <t>32085000</t>
  </si>
  <si>
    <t>30385000</t>
  </si>
  <si>
    <t>דירוג פנימי</t>
  </si>
  <si>
    <t>לא</t>
  </si>
  <si>
    <t>כן</t>
  </si>
  <si>
    <t>90148620</t>
  </si>
  <si>
    <t>90148621</t>
  </si>
  <si>
    <t>90148622</t>
  </si>
  <si>
    <t>90148623</t>
  </si>
  <si>
    <t>90148624</t>
  </si>
  <si>
    <t>90148625</t>
  </si>
  <si>
    <t>90148626</t>
  </si>
  <si>
    <t>90148627</t>
  </si>
  <si>
    <t>90145563</t>
  </si>
  <si>
    <t>14760843</t>
  </si>
  <si>
    <t>AA</t>
  </si>
  <si>
    <t>11898602</t>
  </si>
  <si>
    <t>11898601</t>
  </si>
  <si>
    <t>11898600</t>
  </si>
  <si>
    <t>11898611</t>
  </si>
  <si>
    <t>11898612</t>
  </si>
  <si>
    <t>11898613</t>
  </si>
  <si>
    <t>11898614</t>
  </si>
  <si>
    <t>11898615</t>
  </si>
  <si>
    <t>11898616</t>
  </si>
  <si>
    <t>11898617</t>
  </si>
  <si>
    <t>11898603</t>
  </si>
  <si>
    <t>11898604</t>
  </si>
  <si>
    <t>11898606</t>
  </si>
  <si>
    <t>11898607</t>
  </si>
  <si>
    <t>11898608</t>
  </si>
  <si>
    <t>11898609</t>
  </si>
  <si>
    <t>AA-</t>
  </si>
  <si>
    <t>472710</t>
  </si>
  <si>
    <t>11898420</t>
  </si>
  <si>
    <t>11898421</t>
  </si>
  <si>
    <t>11898422</t>
  </si>
  <si>
    <t>11896110</t>
  </si>
  <si>
    <t>11898200</t>
  </si>
  <si>
    <t>11898230</t>
  </si>
  <si>
    <t>11898120</t>
  </si>
  <si>
    <t>11898130</t>
  </si>
  <si>
    <t>11898140</t>
  </si>
  <si>
    <t>11898150</t>
  </si>
  <si>
    <t>11898160</t>
  </si>
  <si>
    <t>11898270</t>
  </si>
  <si>
    <t>11898280</t>
  </si>
  <si>
    <t>11898290</t>
  </si>
  <si>
    <t>11896120</t>
  </si>
  <si>
    <t>11898300</t>
  </si>
  <si>
    <t>11898310</t>
  </si>
  <si>
    <t>11898320</t>
  </si>
  <si>
    <t>11898330</t>
  </si>
  <si>
    <t>11898340</t>
  </si>
  <si>
    <t>11898350</t>
  </si>
  <si>
    <t>11898360</t>
  </si>
  <si>
    <t>11898380</t>
  </si>
  <si>
    <t>11898390</t>
  </si>
  <si>
    <t>11898400</t>
  </si>
  <si>
    <t>11896130</t>
  </si>
  <si>
    <t>11898410</t>
  </si>
  <si>
    <t>11896140</t>
  </si>
  <si>
    <t>11896150</t>
  </si>
  <si>
    <t>11896160</t>
  </si>
  <si>
    <t>11898170</t>
  </si>
  <si>
    <t>11898180</t>
  </si>
  <si>
    <t>11898190</t>
  </si>
  <si>
    <t>40999</t>
  </si>
  <si>
    <t>95350502</t>
  </si>
  <si>
    <t>95350101</t>
  </si>
  <si>
    <t>95350102</t>
  </si>
  <si>
    <t>95350202</t>
  </si>
  <si>
    <t>95350201</t>
  </si>
  <si>
    <t>95350301</t>
  </si>
  <si>
    <t>95350302</t>
  </si>
  <si>
    <t>95350401</t>
  </si>
  <si>
    <t>95350402</t>
  </si>
  <si>
    <t>95350501</t>
  </si>
  <si>
    <t>94100001</t>
  </si>
  <si>
    <t>9912270</t>
  </si>
  <si>
    <t>84666734</t>
  </si>
  <si>
    <t>74006127</t>
  </si>
  <si>
    <t>74006128</t>
  </si>
  <si>
    <t>74006129</t>
  </si>
  <si>
    <t>74006130</t>
  </si>
  <si>
    <t>74006131</t>
  </si>
  <si>
    <t>74006132</t>
  </si>
  <si>
    <t>74006219</t>
  </si>
  <si>
    <t>90840015</t>
  </si>
  <si>
    <t>90840016</t>
  </si>
  <si>
    <t>90840017</t>
  </si>
  <si>
    <t>90840018</t>
  </si>
  <si>
    <t>90840019</t>
  </si>
  <si>
    <t>90840020</t>
  </si>
  <si>
    <t>90840021</t>
  </si>
  <si>
    <t>90840022</t>
  </si>
  <si>
    <t>90840023</t>
  </si>
  <si>
    <t>90840002</t>
  </si>
  <si>
    <t>90840004</t>
  </si>
  <si>
    <t>90840006</t>
  </si>
  <si>
    <t>90840008</t>
  </si>
  <si>
    <t>90840010</t>
  </si>
  <si>
    <t>90840012</t>
  </si>
  <si>
    <t>90840013</t>
  </si>
  <si>
    <t>90840014</t>
  </si>
  <si>
    <t>90840000</t>
  </si>
  <si>
    <t>14760844</t>
  </si>
  <si>
    <t>14811160</t>
  </si>
  <si>
    <t>90136004</t>
  </si>
  <si>
    <t>8170011</t>
  </si>
  <si>
    <t>8170012</t>
  </si>
  <si>
    <t>8170013</t>
  </si>
  <si>
    <t>414968</t>
  </si>
  <si>
    <t>90145980</t>
  </si>
  <si>
    <t>487742</t>
  </si>
  <si>
    <t>90701001</t>
  </si>
  <si>
    <t>90701002</t>
  </si>
  <si>
    <t>90701003</t>
  </si>
  <si>
    <t>90143221</t>
  </si>
  <si>
    <t>482153</t>
  </si>
  <si>
    <t>90145362</t>
  </si>
  <si>
    <t>90312001</t>
  </si>
  <si>
    <t>90312002</t>
  </si>
  <si>
    <t>90136001</t>
  </si>
  <si>
    <t>90136005</t>
  </si>
  <si>
    <t>90136035</t>
  </si>
  <si>
    <t>90136025</t>
  </si>
  <si>
    <t>90136002</t>
  </si>
  <si>
    <t>84666735</t>
  </si>
  <si>
    <t>90310012</t>
  </si>
  <si>
    <t>90310010</t>
  </si>
  <si>
    <t>90310011</t>
  </si>
  <si>
    <t>90310002</t>
  </si>
  <si>
    <t>90310003</t>
  </si>
  <si>
    <t>90310004</t>
  </si>
  <si>
    <t>90310001</t>
  </si>
  <si>
    <t>90310005</t>
  </si>
  <si>
    <t>90310006</t>
  </si>
  <si>
    <t>90310008</t>
  </si>
  <si>
    <t>90310009</t>
  </si>
  <si>
    <t>90310007</t>
  </si>
  <si>
    <t>458870</t>
  </si>
  <si>
    <t>458869</t>
  </si>
  <si>
    <t>455954</t>
  </si>
  <si>
    <t>90000104</t>
  </si>
  <si>
    <t>90241690</t>
  </si>
  <si>
    <t>90240790</t>
  </si>
  <si>
    <t>90240792</t>
  </si>
  <si>
    <t>90240793</t>
  </si>
  <si>
    <t>90240794</t>
  </si>
  <si>
    <t>90240795</t>
  </si>
  <si>
    <t>90240796</t>
  </si>
  <si>
    <t>90240797</t>
  </si>
  <si>
    <t>95350604</t>
  </si>
  <si>
    <t>95350603</t>
  </si>
  <si>
    <t>95350605</t>
  </si>
  <si>
    <t>95350602</t>
  </si>
  <si>
    <t>95350601</t>
  </si>
  <si>
    <t>90141407</t>
  </si>
  <si>
    <t>90839511</t>
  </si>
  <si>
    <t>Ba1.il</t>
  </si>
  <si>
    <t>90839541</t>
  </si>
  <si>
    <t>90839542</t>
  </si>
  <si>
    <t>90839544</t>
  </si>
  <si>
    <t>90839545</t>
  </si>
  <si>
    <t>90839546</t>
  </si>
  <si>
    <t>90839547</t>
  </si>
  <si>
    <t>90839548</t>
  </si>
  <si>
    <t>90839550</t>
  </si>
  <si>
    <t>90839551</t>
  </si>
  <si>
    <t>90839512</t>
  </si>
  <si>
    <t>90839513</t>
  </si>
  <si>
    <t>90839515</t>
  </si>
  <si>
    <t>90839516</t>
  </si>
  <si>
    <t>90839517</t>
  </si>
  <si>
    <t>90839518</t>
  </si>
  <si>
    <t>90839519</t>
  </si>
  <si>
    <t>90839520</t>
  </si>
  <si>
    <t>90000001</t>
  </si>
  <si>
    <t>90000002</t>
  </si>
  <si>
    <t>90000003</t>
  </si>
  <si>
    <t>66240</t>
  </si>
  <si>
    <t>508309</t>
  </si>
  <si>
    <t>464740</t>
  </si>
  <si>
    <t>491862</t>
  </si>
  <si>
    <t>491863</t>
  </si>
  <si>
    <t>491864</t>
  </si>
  <si>
    <t>469140</t>
  </si>
  <si>
    <t>475042</t>
  </si>
  <si>
    <t>95004024</t>
  </si>
  <si>
    <t>מגדל מקפת קרנות פנסיה וקופות גמל בע"מ</t>
  </si>
  <si>
    <t>אפיק מובטח תשואה</t>
  </si>
  <si>
    <t>capsule</t>
  </si>
  <si>
    <t>סה"כ תעודות חוב מסחריות</t>
  </si>
  <si>
    <t>סה"כ מוצרים מובנים</t>
  </si>
  <si>
    <t>סה"כ  פקדונות מעל 3 חודשים</t>
  </si>
  <si>
    <t>סה"כ מקרקעין</t>
  </si>
  <si>
    <t>סה"כ השקעה בחברות מוחזקות</t>
  </si>
  <si>
    <t>סה"כ השקעות אחרות</t>
  </si>
  <si>
    <t>סה"כ יתרות התחייבות להשקעה</t>
  </si>
  <si>
    <t>סה"כ אג"ח קונצרני סחיר</t>
  </si>
  <si>
    <t>סה"כ אג"ח קונצרני לא סחיר</t>
  </si>
  <si>
    <t>סה"כ מסגרת אשראי מנוצלות ללווים</t>
  </si>
  <si>
    <t>זכאים בגין התחייבות המדינה מקפת אישית</t>
  </si>
  <si>
    <t>Fortissimo Partners VI</t>
  </si>
  <si>
    <t>Stage One IV Annex Fund L.P</t>
  </si>
  <si>
    <t>Stage One Venture Capital Fund IV L.P</t>
  </si>
  <si>
    <t>BCP V DEXKO CO-INVEST LP</t>
  </si>
  <si>
    <t>Bessemer Venture Partners XII Institutional L.P</t>
  </si>
  <si>
    <t>CDR XII</t>
  </si>
  <si>
    <t>CVC Capital Partners IX (A) L.P</t>
  </si>
  <si>
    <t>Francisco Partners VII</t>
  </si>
  <si>
    <t>Greenfield Partners Fund III LP</t>
  </si>
  <si>
    <t>ICG Senior Debt Partners Fund 5-A (EUR) SCSp</t>
  </si>
  <si>
    <t>ICG Senior Debt Partners III</t>
  </si>
  <si>
    <t>ICG Senior Debt Partners IV</t>
  </si>
  <si>
    <t>ISRAEL SECONDARY FUND III L.P</t>
  </si>
  <si>
    <t>Kartesia Credit Opportunities VI SCS</t>
  </si>
  <si>
    <t>Kartesia Senior Opportunities II SCS SICAV-RAIF</t>
  </si>
  <si>
    <t>KASS Unlevered II S,a.r.l</t>
  </si>
  <si>
    <t>MIE III Co-Investment Fund II S.L.P</t>
  </si>
  <si>
    <t>Permira Credit Solutions III</t>
  </si>
  <si>
    <t>Permira Credit Solutions IV</t>
  </si>
  <si>
    <t>גורם 171</t>
  </si>
  <si>
    <t>גורם 43</t>
  </si>
  <si>
    <t>גורם 183</t>
  </si>
  <si>
    <t>גורם 37</t>
  </si>
  <si>
    <t>גורם 158</t>
  </si>
  <si>
    <t>גורם 105</t>
  </si>
  <si>
    <t>גורם 172</t>
  </si>
  <si>
    <t>גורם 35</t>
  </si>
  <si>
    <t>גורם 104</t>
  </si>
  <si>
    <t>גורם 189</t>
  </si>
  <si>
    <t>גורם 167</t>
  </si>
  <si>
    <t>גורם 168</t>
  </si>
  <si>
    <t>גורם 184</t>
  </si>
  <si>
    <t>גורם 176</t>
  </si>
  <si>
    <t>גורם 181</t>
  </si>
  <si>
    <t>גורם 125</t>
  </si>
  <si>
    <t>גורם 173</t>
  </si>
  <si>
    <t>גורם 112</t>
  </si>
  <si>
    <t>גורם 153</t>
  </si>
  <si>
    <t>גורם 177</t>
  </si>
  <si>
    <t>גורם 161</t>
  </si>
  <si>
    <t>מובטחות משכנתא - גורם 01</t>
  </si>
  <si>
    <t>בבטחונות אחרים - גורם 80</t>
  </si>
  <si>
    <t>בבטחונות אחרים - גורם 37</t>
  </si>
  <si>
    <t>בבטחונות אחרים - גורם 29</t>
  </si>
  <si>
    <t>בבטחונות אחרים - גורם 111</t>
  </si>
  <si>
    <t>בבטחונות אחרים- גורם 162</t>
  </si>
  <si>
    <t>בבטחונות אחרים - גורם 144</t>
  </si>
  <si>
    <t>בבטחונות אחרים - גורם 69</t>
  </si>
  <si>
    <t>בבטחונות אחרים - גורם 63</t>
  </si>
  <si>
    <t>בבטחונות אחרים - גורם 33</t>
  </si>
  <si>
    <t>בבטחונות אחרים - גורם 26</t>
  </si>
  <si>
    <t>בבטחונות אחרים - גורם 62</t>
  </si>
  <si>
    <t>בבטחונות אחרים - גורם 156</t>
  </si>
  <si>
    <t>בבטחונות אחרים - גורם 64</t>
  </si>
  <si>
    <t>בבטחונות אחרים - גורם 35</t>
  </si>
  <si>
    <t>בבטחונות אחרים - גורם 188</t>
  </si>
  <si>
    <t>בבטחונות אחרים - גורם 185</t>
  </si>
  <si>
    <t>בבטחונות אחרים - גורם 147</t>
  </si>
  <si>
    <t>בבטחונות אחרים - גורם 152</t>
  </si>
  <si>
    <t>בבטחונות אחרים - גורם 187</t>
  </si>
  <si>
    <t>בבטחונות אחרים - גורם 129</t>
  </si>
  <si>
    <t>בבטחונות אחרים - גורם 158</t>
  </si>
  <si>
    <t>בבטחונות אחרים - גורם 159</t>
  </si>
  <si>
    <t>בבטחונות אחרים - גורם 105</t>
  </si>
  <si>
    <t>בבטחונות אחרים - גורם 40</t>
  </si>
  <si>
    <t>בבטחונות אחרים - גורם 180</t>
  </si>
  <si>
    <t>בבטחונות אחרים - גורם 76</t>
  </si>
  <si>
    <t>בבטחונות אחרים - גורם 30</t>
  </si>
  <si>
    <t>בבטחונות אחרים - גורם 47</t>
  </si>
  <si>
    <t>בבטחונות אחרים - גורם 172</t>
  </si>
  <si>
    <t>בבטחונות אחרים - גורם 81</t>
  </si>
  <si>
    <t>בבטחונות אחרים - גורם 103</t>
  </si>
  <si>
    <t>בבטחונות אחרים - גורם 90</t>
  </si>
  <si>
    <t>בבטחונות אחרים - גורם 104</t>
  </si>
  <si>
    <t>בבטחונות אחרים - גורם 96</t>
  </si>
  <si>
    <t>בבטחונות אחרים - גורם 130</t>
  </si>
  <si>
    <t>בבטחונות אחרים - גורם 41</t>
  </si>
  <si>
    <t>בבטחונות אחרים - גורם 155</t>
  </si>
  <si>
    <t>בבטחונות אחרים - גורם 154</t>
  </si>
  <si>
    <t>בבטחונות אחרים - גורם 89</t>
  </si>
  <si>
    <t>בבטחונות אחרים - גורם 167</t>
  </si>
  <si>
    <t>בבטחונות אחרים - גורם 78</t>
  </si>
  <si>
    <t>בבטחונות אחרים - גורם 77</t>
  </si>
  <si>
    <t>בבטחונות אחרים - גורם 189</t>
  </si>
  <si>
    <t>בבטחונות אחרים - גורם 184</t>
  </si>
  <si>
    <t>בבטחונות אחרים - גורם 70</t>
  </si>
  <si>
    <t>בבטחונות אחרים - גורם 43</t>
  </si>
  <si>
    <t>בבטחונות אחרים - גורם 183</t>
  </si>
  <si>
    <t>בבטחונות אחרים - גורם 17</t>
  </si>
  <si>
    <t>בבטחונות אחרים - גורם 178</t>
  </si>
  <si>
    <t>בבטחונות אחרים - גורם 173</t>
  </si>
  <si>
    <t>בבטחונות אחרים - גורם 161</t>
  </si>
  <si>
    <t>בבטחונות אחרים - גורם 115*</t>
  </si>
  <si>
    <t>בבטחונות אחרים - גורם 181</t>
  </si>
  <si>
    <t>בבטחונות אחרים - גורם 182</t>
  </si>
  <si>
    <t>בבטחונות אחרים - גורם 117</t>
  </si>
  <si>
    <t>בבטחונות אחרים - גורם 133</t>
  </si>
  <si>
    <t>בבטחונות אחרים - גורם 141</t>
  </si>
  <si>
    <t>בבטחונות אחרים - גורם 97</t>
  </si>
  <si>
    <t>בבטחונות אחרים - גורם 110</t>
  </si>
  <si>
    <t>בבטחונות אחרים - גורם 186</t>
  </si>
  <si>
    <t>בבטחונות אחרים - גורם 100</t>
  </si>
  <si>
    <t>בבטחונות אחרים - גורם 125</t>
  </si>
  <si>
    <t>בבטחונות אחרים - גורם 138</t>
  </si>
  <si>
    <t>בבטחונות אחרים - גורם 112</t>
  </si>
  <si>
    <t>בבטחונות אחרים - גורם 107</t>
  </si>
  <si>
    <t>בבטחונות אחרים - גורם 153</t>
  </si>
  <si>
    <t>בבטחונות אחרים - גורם 142</t>
  </si>
  <si>
    <t>בבטחונות אחרים - גורם 127</t>
  </si>
  <si>
    <t>בבטחונות אחרים - גורם 134</t>
  </si>
  <si>
    <t>בבטחונות אחרים - גורם 135</t>
  </si>
  <si>
    <t>בבטחונות אחרים - גורם 120</t>
  </si>
  <si>
    <t>בבטחונות אחרים - גורם 177</t>
  </si>
  <si>
    <t>בבטחונות אחרים - גורם 160</t>
  </si>
  <si>
    <t>בבטחונות אחרים - גורם 146</t>
  </si>
  <si>
    <t>בבטחונות אחרים - גורם 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</si>
</sst>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0.0000"/>
  </numFmts>
  <fonts count="33">
    <font>
      <sz val="10"/>
      <name val="Arial"/>
      <charset val="177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2"/>
      <name val="Times New Roman"/>
      <family val="1"/>
    </font>
    <font>
      <sz val="10"/>
      <name val="Arial"/>
      <family val="2"/>
    </font>
    <font>
      <b/>
      <sz val="12"/>
      <name val="David"/>
      <family val="2"/>
      <charset val="177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2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"/>
      <family val="2"/>
    </font>
    <font>
      <b/>
      <sz val="11"/>
      <color rgb="FF000000"/>
      <name val="Arial"/>
      <family val="2"/>
      <charset val="177"/>
    </font>
    <font>
      <sz val="11"/>
      <color rgb="FF000000"/>
      <name val="Arial"/>
      <family val="2"/>
      <charset val="177"/>
    </font>
    <font>
      <b/>
      <sz val="14"/>
      <name val="arial"/>
      <family val="2"/>
      <charset val="177"/>
    </font>
    <font>
      <b/>
      <sz val="12"/>
      <name val="David"/>
      <family val="2"/>
    </font>
    <font>
      <b/>
      <sz val="11"/>
      <color theme="1"/>
      <name val="Arial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rgb="FF95B3D7"/>
      </bottom>
      <diagonal/>
    </border>
    <border>
      <left style="hair">
        <color auto="1"/>
      </left>
      <right/>
      <top/>
      <bottom style="thin">
        <color rgb="FF95B3D7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5">
    <xf numFmtId="0" fontId="0" fillId="0" borderId="0"/>
    <xf numFmtId="43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6" fillId="0" borderId="0"/>
    <xf numFmtId="0" fontId="22" fillId="0" borderId="0"/>
    <xf numFmtId="0" fontId="1" fillId="0" borderId="0"/>
    <xf numFmtId="9" fontId="22" fillId="0" borderId="0" applyFont="0" applyFill="0" applyBorder="0" applyAlignment="0" applyProtection="0"/>
    <xf numFmtId="165" fontId="12" fillId="0" borderId="0" applyFill="0" applyBorder="0" applyProtection="0">
      <alignment horizontal="right"/>
    </xf>
    <xf numFmtId="165" fontId="13" fillId="0" borderId="0" applyFill="0" applyBorder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4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4" fillId="0" borderId="0" xfId="7" applyFont="1" applyAlignment="1">
      <alignment horizontal="right"/>
    </xf>
    <xf numFmtId="0" fontId="4" fillId="0" borderId="0" xfId="7" applyFont="1" applyAlignment="1">
      <alignment horizontal="center"/>
    </xf>
    <xf numFmtId="0" fontId="6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wrapText="1"/>
    </xf>
    <xf numFmtId="0" fontId="15" fillId="0" borderId="0" xfId="7" applyFont="1" applyAlignment="1">
      <alignment horizontal="justify" readingOrder="2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49" fontId="14" fillId="2" borderId="1" xfId="7" applyNumberFormat="1" applyFont="1" applyFill="1" applyBorder="1" applyAlignment="1">
      <alignment horizontal="center" vertical="center" wrapText="1" readingOrder="2"/>
    </xf>
    <xf numFmtId="0" fontId="5" fillId="2" borderId="2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9" fillId="2" borderId="3" xfId="7" applyFont="1" applyFill="1" applyBorder="1" applyAlignment="1">
      <alignment horizontal="center" vertical="center" wrapText="1"/>
    </xf>
    <xf numFmtId="49" fontId="5" fillId="2" borderId="3" xfId="7" applyNumberFormat="1" applyFont="1" applyFill="1" applyBorder="1" applyAlignment="1">
      <alignment horizontal="center" wrapText="1"/>
    </xf>
    <xf numFmtId="0" fontId="14" fillId="2" borderId="1" xfId="7" applyFont="1" applyFill="1" applyBorder="1" applyAlignment="1">
      <alignment horizontal="right" vertical="center" wrapText="1" indent="1"/>
    </xf>
    <xf numFmtId="49" fontId="14" fillId="2" borderId="1" xfId="7" applyNumberFormat="1" applyFont="1" applyFill="1" applyBorder="1" applyAlignment="1">
      <alignment horizontal="right" vertical="center" wrapText="1" indent="3" readingOrder="2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wrapText="1"/>
    </xf>
    <xf numFmtId="0" fontId="5" fillId="2" borderId="4" xfId="7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center" vertical="center" wrapText="1" readingOrder="2"/>
    </xf>
    <xf numFmtId="49" fontId="14" fillId="2" borderId="7" xfId="7" applyNumberFormat="1" applyFont="1" applyFill="1" applyBorder="1" applyAlignment="1">
      <alignment horizontal="center" vertical="center" wrapText="1" readingOrder="2"/>
    </xf>
    <xf numFmtId="0" fontId="5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wrapText="1"/>
    </xf>
    <xf numFmtId="49" fontId="17" fillId="2" borderId="2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11" applyFont="1" applyFill="1" applyBorder="1" applyAlignment="1" applyProtection="1">
      <alignment horizontal="center" readingOrder="2"/>
    </xf>
    <xf numFmtId="49" fontId="5" fillId="2" borderId="6" xfId="0" applyNumberFormat="1" applyFont="1" applyFill="1" applyBorder="1" applyAlignment="1">
      <alignment horizontal="center" wrapText="1"/>
    </xf>
    <xf numFmtId="0" fontId="2" fillId="0" borderId="0" xfId="11" applyFill="1" applyBorder="1" applyAlignment="1" applyProtection="1">
      <alignment horizontal="center" readingOrder="2"/>
    </xf>
    <xf numFmtId="0" fontId="14" fillId="2" borderId="5" xfId="7" applyFont="1" applyFill="1" applyBorder="1" applyAlignment="1">
      <alignment horizontal="right" vertical="center" wrapText="1" indent="1"/>
    </xf>
    <xf numFmtId="0" fontId="21" fillId="0" borderId="0" xfId="7" applyFont="1" applyAlignment="1">
      <alignment horizontal="right"/>
    </xf>
    <xf numFmtId="49" fontId="14" fillId="2" borderId="10" xfId="7" applyNumberFormat="1" applyFont="1" applyFill="1" applyBorder="1" applyAlignment="1">
      <alignment horizontal="center" vertical="center" wrapText="1" readingOrder="2"/>
    </xf>
    <xf numFmtId="3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right" vertical="center" wrapText="1" readingOrder="2"/>
    </xf>
    <xf numFmtId="0" fontId="14" fillId="2" borderId="1" xfId="7" applyFont="1" applyFill="1" applyBorder="1" applyAlignment="1">
      <alignment horizontal="right" vertical="center" wrapText="1" readingOrder="2"/>
    </xf>
    <xf numFmtId="0" fontId="14" fillId="2" borderId="5" xfId="7" applyFont="1" applyFill="1" applyBorder="1" applyAlignment="1">
      <alignment horizontal="right" vertical="center" wrapText="1" indent="1" readingOrder="2"/>
    </xf>
    <xf numFmtId="0" fontId="9" fillId="2" borderId="21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center" wrapText="1"/>
    </xf>
    <xf numFmtId="0" fontId="5" fillId="2" borderId="14" xfId="7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/>
    </xf>
    <xf numFmtId="43" fontId="29" fillId="0" borderId="0" xfId="13" applyFont="1" applyFill="1"/>
    <xf numFmtId="10" fontId="29" fillId="0" borderId="0" xfId="14" applyNumberFormat="1" applyFont="1" applyFill="1"/>
    <xf numFmtId="43" fontId="30" fillId="0" borderId="0" xfId="13" applyFont="1" applyFill="1" applyAlignment="1">
      <alignment horizontal="right"/>
    </xf>
    <xf numFmtId="43" fontId="25" fillId="0" borderId="0" xfId="13" applyFont="1" applyFill="1" applyAlignment="1">
      <alignment horizontal="right"/>
    </xf>
    <xf numFmtId="43" fontId="26" fillId="0" borderId="0" xfId="13" applyFont="1" applyFill="1" applyAlignment="1">
      <alignment horizontal="right"/>
    </xf>
    <xf numFmtId="10" fontId="31" fillId="0" borderId="0" xfId="14" applyNumberFormat="1" applyFont="1" applyFill="1"/>
    <xf numFmtId="4" fontId="26" fillId="0" borderId="0" xfId="0" applyNumberFormat="1" applyFont="1" applyAlignment="1">
      <alignment horizontal="right"/>
    </xf>
    <xf numFmtId="43" fontId="5" fillId="0" borderId="26" xfId="13" applyFont="1" applyFill="1" applyBorder="1" applyAlignment="1">
      <alignment horizontal="right"/>
    </xf>
    <xf numFmtId="10" fontId="5" fillId="0" borderId="26" xfId="14" applyNumberFormat="1" applyFont="1" applyFill="1" applyBorder="1" applyAlignment="1">
      <alignment horizontal="center"/>
    </xf>
    <xf numFmtId="2" fontId="5" fillId="0" borderId="26" xfId="7" applyNumberFormat="1" applyFont="1" applyBorder="1" applyAlignment="1">
      <alignment horizontal="right"/>
    </xf>
    <xf numFmtId="167" fontId="5" fillId="0" borderId="26" xfId="7" applyNumberFormat="1" applyFont="1" applyBorder="1" applyAlignment="1">
      <alignment horizontal="center"/>
    </xf>
    <xf numFmtId="0" fontId="25" fillId="0" borderId="23" xfId="0" applyFont="1" applyBorder="1" applyAlignment="1">
      <alignment horizontal="right"/>
    </xf>
    <xf numFmtId="49" fontId="25" fillId="0" borderId="23" xfId="0" applyNumberFormat="1" applyFont="1" applyBorder="1" applyAlignment="1">
      <alignment horizontal="right"/>
    </xf>
    <xf numFmtId="166" fontId="25" fillId="0" borderId="23" xfId="0" applyNumberFormat="1" applyFont="1" applyBorder="1" applyAlignment="1">
      <alignment horizontal="right"/>
    </xf>
    <xf numFmtId="4" fontId="25" fillId="0" borderId="23" xfId="0" applyNumberFormat="1" applyFont="1" applyBorder="1" applyAlignment="1">
      <alignment horizontal="right"/>
    </xf>
    <xf numFmtId="10" fontId="25" fillId="0" borderId="23" xfId="0" applyNumberFormat="1" applyFont="1" applyBorder="1" applyAlignment="1">
      <alignment horizontal="right"/>
    </xf>
    <xf numFmtId="0" fontId="25" fillId="0" borderId="0" xfId="0" applyFont="1" applyAlignment="1">
      <alignment horizontal="right" indent="1"/>
    </xf>
    <xf numFmtId="0" fontId="25" fillId="0" borderId="0" xfId="0" applyFont="1" applyAlignment="1">
      <alignment horizontal="right"/>
    </xf>
    <xf numFmtId="49" fontId="25" fillId="0" borderId="0" xfId="0" applyNumberFormat="1" applyFont="1" applyAlignment="1">
      <alignment horizontal="right"/>
    </xf>
    <xf numFmtId="166" fontId="25" fillId="0" borderId="0" xfId="0" applyNumberFormat="1" applyFont="1" applyAlignment="1">
      <alignment horizontal="right"/>
    </xf>
    <xf numFmtId="4" fontId="25" fillId="0" borderId="0" xfId="0" applyNumberFormat="1" applyFont="1" applyAlignment="1">
      <alignment horizontal="right"/>
    </xf>
    <xf numFmtId="10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right" indent="2"/>
    </xf>
    <xf numFmtId="0" fontId="26" fillId="0" borderId="0" xfId="0" applyFont="1" applyAlignment="1">
      <alignment horizontal="right" indent="3"/>
    </xf>
    <xf numFmtId="49" fontId="26" fillId="0" borderId="0" xfId="0" applyNumberFormat="1" applyFont="1" applyAlignment="1">
      <alignment horizontal="right"/>
    </xf>
    <xf numFmtId="166" fontId="26" fillId="0" borderId="0" xfId="0" applyNumberFormat="1" applyFont="1" applyAlignment="1">
      <alignment horizontal="right"/>
    </xf>
    <xf numFmtId="10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 indent="2"/>
    </xf>
    <xf numFmtId="0" fontId="5" fillId="0" borderId="0" xfId="0" applyFont="1" applyAlignment="1">
      <alignment horizontal="right" readingOrder="2"/>
    </xf>
    <xf numFmtId="0" fontId="27" fillId="0" borderId="0" xfId="0" applyFont="1" applyAlignment="1">
      <alignment horizontal="right"/>
    </xf>
    <xf numFmtId="14" fontId="25" fillId="0" borderId="23" xfId="0" applyNumberFormat="1" applyFont="1" applyBorder="1" applyAlignment="1">
      <alignment horizontal="right"/>
    </xf>
    <xf numFmtId="2" fontId="25" fillId="0" borderId="23" xfId="0" applyNumberFormat="1" applyFont="1" applyBorder="1" applyAlignment="1">
      <alignment horizontal="right"/>
    </xf>
    <xf numFmtId="14" fontId="25" fillId="0" borderId="0" xfId="0" applyNumberFormat="1" applyFont="1" applyAlignment="1">
      <alignment horizontal="right"/>
    </xf>
    <xf numFmtId="2" fontId="25" fillId="0" borderId="0" xfId="0" applyNumberFormat="1" applyFont="1" applyAlignment="1">
      <alignment horizontal="right"/>
    </xf>
    <xf numFmtId="14" fontId="26" fillId="0" borderId="0" xfId="0" applyNumberFormat="1" applyFont="1" applyAlignment="1">
      <alignment horizontal="right"/>
    </xf>
    <xf numFmtId="2" fontId="26" fillId="0" borderId="0" xfId="0" applyNumberFormat="1" applyFont="1" applyAlignment="1">
      <alignment horizontal="right"/>
    </xf>
    <xf numFmtId="0" fontId="25" fillId="0" borderId="0" xfId="0" applyFont="1" applyAlignment="1">
      <alignment horizontal="right" indent="3"/>
    </xf>
    <xf numFmtId="0" fontId="26" fillId="0" borderId="0" xfId="0" applyFont="1" applyAlignment="1">
      <alignment horizontal="right" indent="4"/>
    </xf>
    <xf numFmtId="0" fontId="27" fillId="0" borderId="0" xfId="0" applyFont="1" applyAlignment="1">
      <alignment horizontal="center"/>
    </xf>
    <xf numFmtId="0" fontId="29" fillId="0" borderId="0" xfId="0" applyFont="1"/>
    <xf numFmtId="2" fontId="29" fillId="0" borderId="0" xfId="0" applyNumberFormat="1" applyFont="1"/>
    <xf numFmtId="0" fontId="28" fillId="0" borderId="0" xfId="0" applyFont="1" applyAlignment="1">
      <alignment horizontal="right" readingOrder="2"/>
    </xf>
    <xf numFmtId="0" fontId="26" fillId="0" borderId="0" xfId="0" applyFont="1" applyAlignment="1">
      <alignment horizontal="right" indent="1"/>
    </xf>
    <xf numFmtId="0" fontId="30" fillId="0" borderId="0" xfId="0" applyFont="1" applyAlignment="1">
      <alignment horizontal="right" indent="1"/>
    </xf>
    <xf numFmtId="0" fontId="30" fillId="0" borderId="0" xfId="0" applyFont="1" applyAlignment="1">
      <alignment horizontal="right"/>
    </xf>
    <xf numFmtId="4" fontId="30" fillId="0" borderId="0" xfId="0" applyNumberFormat="1" applyFont="1" applyAlignment="1">
      <alignment horizontal="right"/>
    </xf>
    <xf numFmtId="2" fontId="30" fillId="0" borderId="0" xfId="0" applyNumberFormat="1" applyFont="1" applyAlignment="1">
      <alignment horizontal="right"/>
    </xf>
    <xf numFmtId="10" fontId="30" fillId="0" borderId="0" xfId="0" applyNumberFormat="1" applyFont="1" applyAlignment="1">
      <alignment horizontal="right"/>
    </xf>
    <xf numFmtId="0" fontId="25" fillId="0" borderId="24" xfId="0" applyFont="1" applyBorder="1" applyAlignment="1">
      <alignment horizontal="right"/>
    </xf>
    <xf numFmtId="0" fontId="25" fillId="0" borderId="25" xfId="0" applyFont="1" applyBorder="1" applyAlignment="1">
      <alignment horizontal="right" indent="1"/>
    </xf>
    <xf numFmtId="0" fontId="25" fillId="0" borderId="25" xfId="0" applyFont="1" applyBorder="1" applyAlignment="1">
      <alignment horizontal="right" indent="2"/>
    </xf>
    <xf numFmtId="0" fontId="26" fillId="0" borderId="25" xfId="0" applyFont="1" applyBorder="1" applyAlignment="1">
      <alignment horizontal="right" indent="3"/>
    </xf>
    <xf numFmtId="0" fontId="26" fillId="0" borderId="25" xfId="0" applyFont="1" applyBorder="1" applyAlignment="1">
      <alignment horizontal="right" indent="2"/>
    </xf>
    <xf numFmtId="49" fontId="30" fillId="0" borderId="0" xfId="0" applyNumberFormat="1" applyFont="1" applyAlignment="1">
      <alignment horizontal="right"/>
    </xf>
    <xf numFmtId="14" fontId="30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30" fillId="0" borderId="0" xfId="0" applyFont="1" applyAlignment="1">
      <alignment horizontal="right" indent="2"/>
    </xf>
    <xf numFmtId="0" fontId="32" fillId="0" borderId="0" xfId="0" applyFont="1" applyAlignment="1">
      <alignment horizontal="right"/>
    </xf>
    <xf numFmtId="10" fontId="32" fillId="0" borderId="0" xfId="0" applyNumberFormat="1" applyFont="1" applyAlignment="1">
      <alignment horizontal="right"/>
    </xf>
    <xf numFmtId="4" fontId="32" fillId="0" borderId="0" xfId="0" applyNumberFormat="1" applyFont="1" applyAlignment="1">
      <alignment horizontal="right"/>
    </xf>
    <xf numFmtId="0" fontId="7" fillId="2" borderId="14" xfId="7" applyFont="1" applyFill="1" applyBorder="1" applyAlignment="1">
      <alignment horizontal="center" vertical="center" wrapText="1"/>
    </xf>
    <xf numFmtId="0" fontId="7" fillId="2" borderId="15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 readingOrder="2"/>
    </xf>
    <xf numFmtId="0" fontId="7" fillId="2" borderId="19" xfId="0" applyFont="1" applyFill="1" applyBorder="1" applyAlignment="1">
      <alignment horizontal="center" vertical="center" wrapText="1" readingOrder="2"/>
    </xf>
    <xf numFmtId="0" fontId="7" fillId="2" borderId="20" xfId="0" applyFont="1" applyFill="1" applyBorder="1" applyAlignment="1">
      <alignment horizontal="center" vertical="center" wrapText="1" readingOrder="2"/>
    </xf>
    <xf numFmtId="0" fontId="20" fillId="2" borderId="16" xfId="0" applyFont="1" applyFill="1" applyBorder="1" applyAlignment="1">
      <alignment horizontal="center" vertical="center" wrapText="1" readingOrder="2"/>
    </xf>
    <xf numFmtId="0" fontId="16" fillId="0" borderId="17" xfId="0" applyFont="1" applyBorder="1" applyAlignment="1">
      <alignment horizontal="center" readingOrder="2"/>
    </xf>
    <xf numFmtId="0" fontId="16" fillId="0" borderId="13" xfId="0" applyFont="1" applyBorder="1" applyAlignment="1">
      <alignment horizontal="center" readingOrder="2"/>
    </xf>
    <xf numFmtId="0" fontId="20" fillId="2" borderId="18" xfId="0" applyFont="1" applyFill="1" applyBorder="1" applyAlignment="1">
      <alignment horizontal="center" vertical="center" wrapText="1" readingOrder="2"/>
    </xf>
    <xf numFmtId="0" fontId="16" fillId="0" borderId="19" xfId="0" applyFont="1" applyBorder="1" applyAlignment="1">
      <alignment horizontal="center" readingOrder="2"/>
    </xf>
    <xf numFmtId="0" fontId="16" fillId="0" borderId="20" xfId="0" applyFont="1" applyBorder="1" applyAlignment="1">
      <alignment horizontal="center" readingOrder="2"/>
    </xf>
    <xf numFmtId="0" fontId="5" fillId="0" borderId="0" xfId="0" applyFont="1" applyAlignment="1">
      <alignment horizontal="right" readingOrder="2"/>
    </xf>
    <xf numFmtId="0" fontId="20" fillId="2" borderId="19" xfId="0" applyFont="1" applyFill="1" applyBorder="1" applyAlignment="1">
      <alignment horizontal="center" vertical="center" wrapText="1" readingOrder="2"/>
    </xf>
    <xf numFmtId="0" fontId="20" fillId="2" borderId="20" xfId="0" applyFont="1" applyFill="1" applyBorder="1" applyAlignment="1">
      <alignment horizontal="center" vertical="center" wrapText="1" readingOrder="2"/>
    </xf>
  </cellXfs>
  <cellStyles count="15">
    <cellStyle name="Comma" xfId="13" builtinId="3"/>
    <cellStyle name="Comma 2" xfId="1" xr:uid="{00000000-0005-0000-0000-000000000000}"/>
    <cellStyle name="Currency [0] _1" xfId="2" xr:uid="{00000000-0005-0000-0000-000001000000}"/>
    <cellStyle name="Hyperlink 2" xfId="3" xr:uid="{00000000-0005-0000-0000-000002000000}"/>
    <cellStyle name="Normal" xfId="0" builtinId="0"/>
    <cellStyle name="Normal 11" xfId="4" xr:uid="{00000000-0005-0000-0000-000004000000}"/>
    <cellStyle name="Normal 2" xfId="5" xr:uid="{00000000-0005-0000-0000-000005000000}"/>
    <cellStyle name="Normal 3" xfId="6" xr:uid="{00000000-0005-0000-0000-000006000000}"/>
    <cellStyle name="Normal 4" xfId="12" xr:uid="{00000000-0005-0000-0000-000007000000}"/>
    <cellStyle name="Normal_2007-16618" xfId="7" xr:uid="{00000000-0005-0000-0000-000008000000}"/>
    <cellStyle name="Percent" xfId="14" builtinId="5"/>
    <cellStyle name="Percent 2" xfId="8" xr:uid="{00000000-0005-0000-0000-000009000000}"/>
    <cellStyle name="Text" xfId="9" xr:uid="{00000000-0005-0000-0000-00000A000000}"/>
    <cellStyle name="Total" xfId="10" xr:uid="{00000000-0005-0000-0000-00000B000000}"/>
    <cellStyle name="היפר-קישור" xfId="11" builtinId="8"/>
  </cellStyles>
  <dxfs count="10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eetMetadata" Target="metadata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D66"/>
  <sheetViews>
    <sheetView rightToLeft="1" tabSelected="1" workbookViewId="0">
      <selection activeCell="J9" sqref="J9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16384" width="9.140625" style="8"/>
  </cols>
  <sheetData>
    <row r="1" spans="1:4">
      <c r="B1" s="46" t="s">
        <v>140</v>
      </c>
      <c r="C1" s="46" t="s" vm="1">
        <v>221</v>
      </c>
    </row>
    <row r="2" spans="1:4">
      <c r="B2" s="46" t="s">
        <v>139</v>
      </c>
      <c r="C2" s="46" t="s">
        <v>2902</v>
      </c>
    </row>
    <row r="3" spans="1:4">
      <c r="B3" s="46" t="s">
        <v>141</v>
      </c>
      <c r="C3" s="46" t="s">
        <v>2903</v>
      </c>
    </row>
    <row r="4" spans="1:4">
      <c r="B4" s="46" t="s">
        <v>142</v>
      </c>
      <c r="C4" s="46" t="s">
        <v>2904</v>
      </c>
    </row>
    <row r="6" spans="1:4" ht="26.25" customHeight="1">
      <c r="B6" s="128" t="s">
        <v>153</v>
      </c>
      <c r="C6" s="129"/>
      <c r="D6" s="130"/>
    </row>
    <row r="7" spans="1:4" s="9" customFormat="1">
      <c r="B7" s="21"/>
      <c r="C7" s="22" t="s">
        <v>105</v>
      </c>
      <c r="D7" s="23" t="s">
        <v>103</v>
      </c>
    </row>
    <row r="8" spans="1:4" s="9" customFormat="1">
      <c r="B8" s="21"/>
      <c r="C8" s="24" t="s">
        <v>200</v>
      </c>
      <c r="D8" s="25" t="s">
        <v>19</v>
      </c>
    </row>
    <row r="9" spans="1:4" s="10" customFormat="1" ht="18" customHeight="1">
      <c r="B9" s="35"/>
      <c r="C9" s="18" t="s">
        <v>0</v>
      </c>
      <c r="D9" s="26" t="s">
        <v>1</v>
      </c>
    </row>
    <row r="10" spans="1:4" s="10" customFormat="1" ht="18" customHeight="1">
      <c r="B10" s="54" t="s">
        <v>152</v>
      </c>
      <c r="C10" s="75">
        <f>C11+C12+C23+C33+C37</f>
        <v>1096199.2898389816</v>
      </c>
      <c r="D10" s="76">
        <f>C10/$C$42</f>
        <v>1</v>
      </c>
    </row>
    <row r="11" spans="1:4">
      <c r="A11" s="42" t="s">
        <v>119</v>
      </c>
      <c r="B11" s="27" t="s">
        <v>154</v>
      </c>
      <c r="C11" s="75">
        <f>מזומנים!J10</f>
        <v>198746.50367275043</v>
      </c>
      <c r="D11" s="76">
        <f t="shared" ref="D11:D42" si="0">C11/$C$42</f>
        <v>0.1813050834049928</v>
      </c>
    </row>
    <row r="12" spans="1:4">
      <c r="B12" s="27" t="s">
        <v>155</v>
      </c>
      <c r="C12" s="75">
        <f>SUM(C13:C22)</f>
        <v>833119.1736697373</v>
      </c>
      <c r="D12" s="76">
        <f t="shared" si="0"/>
        <v>0.76000703648705381</v>
      </c>
    </row>
    <row r="13" spans="1:4">
      <c r="A13" s="44" t="s">
        <v>119</v>
      </c>
      <c r="B13" s="28" t="s">
        <v>66</v>
      </c>
      <c r="C13" s="75" vm="2">
        <v>46084.489687419002</v>
      </c>
      <c r="D13" s="76">
        <f t="shared" si="0"/>
        <v>4.2040247712793404E-2</v>
      </c>
    </row>
    <row r="14" spans="1:4">
      <c r="A14" s="44" t="s">
        <v>119</v>
      </c>
      <c r="B14" s="28" t="s">
        <v>67</v>
      </c>
      <c r="C14" s="75" t="s" vm="3">
        <v>2668</v>
      </c>
      <c r="D14" s="76"/>
    </row>
    <row r="15" spans="1:4">
      <c r="A15" s="44" t="s">
        <v>119</v>
      </c>
      <c r="B15" s="28" t="s">
        <v>68</v>
      </c>
      <c r="C15" s="75">
        <f>'אג"ח קונצרני'!R11</f>
        <v>240249.69960515713</v>
      </c>
      <c r="D15" s="76">
        <f t="shared" si="0"/>
        <v>0.21916607849695552</v>
      </c>
    </row>
    <row r="16" spans="1:4">
      <c r="A16" s="44" t="s">
        <v>119</v>
      </c>
      <c r="B16" s="28" t="s">
        <v>69</v>
      </c>
      <c r="C16" s="75">
        <f>מניות!L11</f>
        <v>304721.72834990709</v>
      </c>
      <c r="D16" s="76">
        <f t="shared" si="0"/>
        <v>0.27798022784220833</v>
      </c>
    </row>
    <row r="17" spans="1:4">
      <c r="A17" s="44" t="s">
        <v>119</v>
      </c>
      <c r="B17" s="28" t="s">
        <v>213</v>
      </c>
      <c r="C17" s="75" vm="4">
        <v>207082.14468300002</v>
      </c>
      <c r="D17" s="76">
        <f t="shared" si="0"/>
        <v>0.18890921258799381</v>
      </c>
    </row>
    <row r="18" spans="1:4">
      <c r="A18" s="44" t="s">
        <v>119</v>
      </c>
      <c r="B18" s="28" t="s">
        <v>70</v>
      </c>
      <c r="C18" s="75" vm="5">
        <v>30168.091620236995</v>
      </c>
      <c r="D18" s="76">
        <f t="shared" si="0"/>
        <v>2.7520626860347924E-2</v>
      </c>
    </row>
    <row r="19" spans="1:4">
      <c r="A19" s="44" t="s">
        <v>119</v>
      </c>
      <c r="B19" s="28" t="s">
        <v>71</v>
      </c>
      <c r="C19" s="75" vm="6">
        <v>42.067768903000001</v>
      </c>
      <c r="D19" s="76">
        <f t="shared" si="0"/>
        <v>3.8376022766060399E-5</v>
      </c>
    </row>
    <row r="20" spans="1:4">
      <c r="A20" s="44" t="s">
        <v>119</v>
      </c>
      <c r="B20" s="28" t="s">
        <v>72</v>
      </c>
      <c r="C20" s="75" vm="7">
        <v>356.76217809000002</v>
      </c>
      <c r="D20" s="76">
        <f t="shared" si="0"/>
        <v>3.2545375772174062E-4</v>
      </c>
    </row>
    <row r="21" spans="1:4">
      <c r="A21" s="44" t="s">
        <v>119</v>
      </c>
      <c r="B21" s="28" t="s">
        <v>73</v>
      </c>
      <c r="C21" s="75" vm="8">
        <v>4414.1897770240021</v>
      </c>
      <c r="D21" s="76">
        <f t="shared" si="0"/>
        <v>4.0268132062668948E-3</v>
      </c>
    </row>
    <row r="22" spans="1:4">
      <c r="A22" s="44" t="s">
        <v>119</v>
      </c>
      <c r="B22" s="28" t="s">
        <v>74</v>
      </c>
      <c r="C22" s="75" t="s" vm="9">
        <v>2668</v>
      </c>
      <c r="D22" s="76"/>
    </row>
    <row r="23" spans="1:4">
      <c r="B23" s="27" t="s">
        <v>156</v>
      </c>
      <c r="C23" s="75">
        <f>SUM(C24:C32)</f>
        <v>-7565.2699519079961</v>
      </c>
      <c r="D23" s="76">
        <f t="shared" si="0"/>
        <v>-6.9013636681148028E-3</v>
      </c>
    </row>
    <row r="24" spans="1:4">
      <c r="A24" s="44" t="s">
        <v>119</v>
      </c>
      <c r="B24" s="28" t="s">
        <v>75</v>
      </c>
      <c r="C24" s="75">
        <f>'לא סחיר- תעודות התחייבות ממשלתי'!M11</f>
        <v>-15955.550999999999</v>
      </c>
      <c r="D24" s="76">
        <f t="shared" si="0"/>
        <v>-1.4555337836739228E-2</v>
      </c>
    </row>
    <row r="25" spans="1:4">
      <c r="A25" s="44" t="s">
        <v>119</v>
      </c>
      <c r="B25" s="28" t="s">
        <v>76</v>
      </c>
      <c r="C25" s="75" t="s" vm="10">
        <v>2668</v>
      </c>
      <c r="D25" s="76"/>
    </row>
    <row r="26" spans="1:4">
      <c r="A26" s="44" t="s">
        <v>119</v>
      </c>
      <c r="B26" s="28" t="s">
        <v>68</v>
      </c>
      <c r="C26" s="75" vm="11">
        <v>8258.3675886620022</v>
      </c>
      <c r="D26" s="76">
        <f t="shared" si="0"/>
        <v>7.5336370541482988E-3</v>
      </c>
    </row>
    <row r="27" spans="1:4">
      <c r="A27" s="44" t="s">
        <v>119</v>
      </c>
      <c r="B27" s="28" t="s">
        <v>77</v>
      </c>
      <c r="C27" s="75" vm="12">
        <v>374.30507991500014</v>
      </c>
      <c r="D27" s="76">
        <f t="shared" si="0"/>
        <v>3.414571450506787E-4</v>
      </c>
    </row>
    <row r="28" spans="1:4">
      <c r="A28" s="44" t="s">
        <v>119</v>
      </c>
      <c r="B28" s="28" t="s">
        <v>78</v>
      </c>
      <c r="C28" s="75" vm="13">
        <v>2173.3735764540006</v>
      </c>
      <c r="D28" s="76">
        <f t="shared" si="0"/>
        <v>1.9826445762186574E-3</v>
      </c>
    </row>
    <row r="29" spans="1:4">
      <c r="A29" s="44" t="s">
        <v>119</v>
      </c>
      <c r="B29" s="28" t="s">
        <v>79</v>
      </c>
      <c r="C29" s="75" vm="14">
        <v>0.73815561200000013</v>
      </c>
      <c r="D29" s="76">
        <f t="shared" si="0"/>
        <v>6.7337720325327543E-7</v>
      </c>
    </row>
    <row r="30" spans="1:4">
      <c r="A30" s="44" t="s">
        <v>119</v>
      </c>
      <c r="B30" s="28" t="s">
        <v>179</v>
      </c>
      <c r="C30" s="75" vm="15">
        <v>-5.5491285579999996</v>
      </c>
      <c r="D30" s="76">
        <f t="shared" si="0"/>
        <v>-5.0621530313298228E-6</v>
      </c>
    </row>
    <row r="31" spans="1:4">
      <c r="A31" s="44" t="s">
        <v>119</v>
      </c>
      <c r="B31" s="28" t="s">
        <v>100</v>
      </c>
      <c r="C31" s="75" vm="16">
        <v>-2410.9542239930001</v>
      </c>
      <c r="D31" s="76">
        <f t="shared" si="0"/>
        <v>-2.1993758309651343E-3</v>
      </c>
    </row>
    <row r="32" spans="1:4">
      <c r="A32" s="44" t="s">
        <v>119</v>
      </c>
      <c r="B32" s="28" t="s">
        <v>80</v>
      </c>
      <c r="C32" s="75" t="s" vm="17">
        <v>2668</v>
      </c>
      <c r="D32" s="76"/>
    </row>
    <row r="33" spans="1:4">
      <c r="A33" s="44" t="s">
        <v>119</v>
      </c>
      <c r="B33" s="27" t="s">
        <v>157</v>
      </c>
      <c r="C33" s="75" vm="18">
        <v>72043.66042807202</v>
      </c>
      <c r="D33" s="76">
        <f t="shared" si="0"/>
        <v>6.5721316457570747E-2</v>
      </c>
    </row>
    <row r="34" spans="1:4">
      <c r="A34" s="44" t="s">
        <v>119</v>
      </c>
      <c r="B34" s="27" t="s">
        <v>158</v>
      </c>
      <c r="C34" s="75" t="s" vm="19">
        <v>2668</v>
      </c>
      <c r="D34" s="76"/>
    </row>
    <row r="35" spans="1:4">
      <c r="A35" s="44" t="s">
        <v>119</v>
      </c>
      <c r="B35" s="27" t="s">
        <v>159</v>
      </c>
      <c r="C35" s="75" t="s" vm="20">
        <v>2668</v>
      </c>
      <c r="D35" s="76"/>
    </row>
    <row r="36" spans="1:4">
      <c r="A36" s="44" t="s">
        <v>119</v>
      </c>
      <c r="B36" s="45" t="s">
        <v>160</v>
      </c>
      <c r="C36" s="75" t="s" vm="21">
        <v>2668</v>
      </c>
      <c r="D36" s="76"/>
    </row>
    <row r="37" spans="1:4">
      <c r="A37" s="44" t="s">
        <v>119</v>
      </c>
      <c r="B37" s="27" t="s">
        <v>161</v>
      </c>
      <c r="C37" s="75">
        <f>'השקעות אחרות '!I10</f>
        <v>-144.77797967000001</v>
      </c>
      <c r="D37" s="76">
        <f t="shared" si="0"/>
        <v>-1.3207268150234447E-4</v>
      </c>
    </row>
    <row r="38" spans="1:4">
      <c r="A38" s="44"/>
      <c r="B38" s="55" t="s">
        <v>163</v>
      </c>
      <c r="C38" s="75">
        <v>0</v>
      </c>
      <c r="D38" s="76">
        <f t="shared" si="0"/>
        <v>0</v>
      </c>
    </row>
    <row r="39" spans="1:4">
      <c r="A39" s="44" t="s">
        <v>119</v>
      </c>
      <c r="B39" s="56" t="s">
        <v>164</v>
      </c>
      <c r="C39" s="75" t="s" vm="22">
        <v>2668</v>
      </c>
      <c r="D39" s="76"/>
    </row>
    <row r="40" spans="1:4">
      <c r="A40" s="44" t="s">
        <v>119</v>
      </c>
      <c r="B40" s="56" t="s">
        <v>198</v>
      </c>
      <c r="C40" s="75" t="s" vm="23">
        <v>2668</v>
      </c>
      <c r="D40" s="76"/>
    </row>
    <row r="41" spans="1:4">
      <c r="A41" s="44" t="s">
        <v>119</v>
      </c>
      <c r="B41" s="56" t="s">
        <v>165</v>
      </c>
      <c r="C41" s="75" t="s" vm="24">
        <v>2668</v>
      </c>
      <c r="D41" s="76"/>
    </row>
    <row r="42" spans="1:4">
      <c r="B42" s="56" t="s">
        <v>81</v>
      </c>
      <c r="C42" s="75">
        <f>C10</f>
        <v>1096199.2898389816</v>
      </c>
      <c r="D42" s="76">
        <f t="shared" si="0"/>
        <v>1</v>
      </c>
    </row>
    <row r="43" spans="1:4">
      <c r="A43" s="44" t="s">
        <v>119</v>
      </c>
      <c r="B43" s="56" t="s">
        <v>162</v>
      </c>
      <c r="C43" s="75">
        <f>'יתרת התחייבות להשקעה'!C10</f>
        <v>12203.474374816024</v>
      </c>
      <c r="D43" s="76"/>
    </row>
    <row r="44" spans="1:4">
      <c r="B44" s="5" t="s">
        <v>104</v>
      </c>
    </row>
    <row r="45" spans="1:4">
      <c r="C45" s="62" t="s">
        <v>147</v>
      </c>
      <c r="D45" s="34" t="s">
        <v>99</v>
      </c>
    </row>
    <row r="46" spans="1:4">
      <c r="C46" s="63" t="s">
        <v>0</v>
      </c>
      <c r="D46" s="23" t="s">
        <v>1</v>
      </c>
    </row>
    <row r="47" spans="1:4">
      <c r="C47" s="77" t="s">
        <v>130</v>
      </c>
      <c r="D47" s="78" vm="25">
        <v>2.4517000000000002</v>
      </c>
    </row>
    <row r="48" spans="1:4">
      <c r="C48" s="77" t="s">
        <v>137</v>
      </c>
      <c r="D48" s="78">
        <v>0.77297511855767032</v>
      </c>
    </row>
    <row r="49" spans="2:4">
      <c r="C49" s="77" t="s">
        <v>134</v>
      </c>
      <c r="D49" s="78" vm="26">
        <v>2.7898000000000001</v>
      </c>
    </row>
    <row r="50" spans="2:4">
      <c r="B50" s="11"/>
      <c r="C50" s="77" t="s">
        <v>2669</v>
      </c>
      <c r="D50" s="78" vm="27">
        <v>4.1134000000000004</v>
      </c>
    </row>
    <row r="51" spans="2:4">
      <c r="C51" s="77" t="s">
        <v>128</v>
      </c>
      <c r="D51" s="78" vm="28">
        <v>4.0185000000000004</v>
      </c>
    </row>
    <row r="52" spans="2:4">
      <c r="C52" s="77" t="s">
        <v>129</v>
      </c>
      <c r="D52" s="78" vm="29">
        <v>4.6707000000000001</v>
      </c>
    </row>
    <row r="53" spans="2:4">
      <c r="C53" s="77" t="s">
        <v>131</v>
      </c>
      <c r="D53" s="78">
        <v>0.47218570936331505</v>
      </c>
    </row>
    <row r="54" spans="2:4">
      <c r="C54" s="77" t="s">
        <v>135</v>
      </c>
      <c r="D54" s="78">
        <v>2.5581999999999997E-2</v>
      </c>
    </row>
    <row r="55" spans="2:4">
      <c r="C55" s="77" t="s">
        <v>136</v>
      </c>
      <c r="D55" s="78">
        <v>0.21595372753643494</v>
      </c>
    </row>
    <row r="56" spans="2:4">
      <c r="C56" s="77" t="s">
        <v>133</v>
      </c>
      <c r="D56" s="78" vm="30">
        <v>0.53959999999999997</v>
      </c>
    </row>
    <row r="57" spans="2:4">
      <c r="C57" s="77" t="s">
        <v>2670</v>
      </c>
      <c r="D57" s="78">
        <v>2.2710600000000003</v>
      </c>
    </row>
    <row r="58" spans="2:4">
      <c r="C58" s="77" t="s">
        <v>132</v>
      </c>
      <c r="D58" s="78" vm="31">
        <v>0.34089999999999998</v>
      </c>
    </row>
    <row r="59" spans="2:4">
      <c r="C59" s="77" t="s">
        <v>126</v>
      </c>
      <c r="D59" s="78" vm="32">
        <v>3.7</v>
      </c>
    </row>
    <row r="60" spans="2:4">
      <c r="C60" s="77" t="s">
        <v>138</v>
      </c>
      <c r="D60" s="78" vm="33">
        <v>0.1968</v>
      </c>
    </row>
    <row r="61" spans="2:4">
      <c r="C61" s="77" t="s">
        <v>2671</v>
      </c>
      <c r="D61" s="78" vm="34">
        <v>0.34370000000000001</v>
      </c>
    </row>
    <row r="62" spans="2:4">
      <c r="C62" s="77" t="s">
        <v>2672</v>
      </c>
      <c r="D62" s="78">
        <v>4.1426504901763202E-2</v>
      </c>
    </row>
    <row r="63" spans="2:4">
      <c r="C63" s="77" t="s">
        <v>2673</v>
      </c>
      <c r="D63" s="78">
        <v>0.51008450859561327</v>
      </c>
    </row>
    <row r="64" spans="2:4">
      <c r="C64" s="77" t="s">
        <v>127</v>
      </c>
      <c r="D64" s="78">
        <v>1</v>
      </c>
    </row>
    <row r="65" spans="3:4">
      <c r="C65"/>
      <c r="D65"/>
    </row>
    <row r="66" spans="3:4">
      <c r="C66"/>
      <c r="D66"/>
    </row>
  </sheetData>
  <sheetProtection sheet="1" objects="1" scenarios="1"/>
  <mergeCells count="1">
    <mergeCell ref="B6:D6"/>
  </mergeCells>
  <phoneticPr fontId="3" type="noConversion"/>
  <dataValidations count="1">
    <dataValidation allowBlank="1" showInputMessage="1" showErrorMessage="1" sqref="C45:D46" xr:uid="{00000000-0002-0000-0000-000000000000}"/>
  </dataValidations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B1:M590"/>
  <sheetViews>
    <sheetView rightToLeft="1" workbookViewId="0"/>
  </sheetViews>
  <sheetFormatPr defaultColWidth="9.140625" defaultRowHeight="18"/>
  <cols>
    <col min="1" max="1" width="6.28515625" style="1" customWidth="1"/>
    <col min="2" max="2" width="28.140625" style="2" bestFit="1" customWidth="1"/>
    <col min="3" max="3" width="24.5703125" style="2" bestFit="1" customWidth="1"/>
    <col min="4" max="4" width="6.42578125" style="2" bestFit="1" customWidth="1"/>
    <col min="5" max="5" width="6.140625" style="2" bestFit="1" customWidth="1"/>
    <col min="6" max="6" width="12" style="1" bestFit="1" customWidth="1"/>
    <col min="7" max="7" width="8.140625" style="1" bestFit="1" customWidth="1"/>
    <col min="8" max="8" width="11.85546875" style="1" bestFit="1" customWidth="1"/>
    <col min="9" max="9" width="8" style="1" customWidth="1"/>
    <col min="10" max="10" width="6.28515625" style="1" bestFit="1" customWidth="1"/>
    <col min="11" max="11" width="9.140625" style="1" bestFit="1"/>
    <col min="12" max="12" width="8.42578125" style="1" bestFit="1" customWidth="1"/>
    <col min="13" max="16384" width="9.140625" style="1"/>
  </cols>
  <sheetData>
    <row r="1" spans="2:13">
      <c r="B1" s="46" t="s">
        <v>140</v>
      </c>
      <c r="C1" s="46" t="s" vm="1">
        <v>221</v>
      </c>
    </row>
    <row r="2" spans="2:13">
      <c r="B2" s="46" t="s">
        <v>139</v>
      </c>
      <c r="C2" s="46" t="s">
        <v>2902</v>
      </c>
    </row>
    <row r="3" spans="2:13">
      <c r="B3" s="46" t="s">
        <v>141</v>
      </c>
      <c r="C3" s="46" t="s">
        <v>2903</v>
      </c>
    </row>
    <row r="4" spans="2:13">
      <c r="B4" s="46" t="s">
        <v>142</v>
      </c>
      <c r="C4" s="46" t="s">
        <v>2904</v>
      </c>
    </row>
    <row r="6" spans="2:13" ht="26.25" customHeight="1">
      <c r="B6" s="131" t="s">
        <v>167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3" ht="26.25" customHeight="1">
      <c r="B7" s="131" t="s">
        <v>89</v>
      </c>
      <c r="C7" s="132"/>
      <c r="D7" s="132"/>
      <c r="E7" s="132"/>
      <c r="F7" s="132"/>
      <c r="G7" s="132"/>
      <c r="H7" s="132"/>
      <c r="I7" s="132"/>
      <c r="J7" s="132"/>
      <c r="K7" s="132"/>
      <c r="L7" s="133"/>
      <c r="M7" s="3"/>
    </row>
    <row r="8" spans="2:13" s="3" customFormat="1" ht="78.75">
      <c r="B8" s="21" t="s">
        <v>110</v>
      </c>
      <c r="C8" s="29" t="s">
        <v>43</v>
      </c>
      <c r="D8" s="29" t="s">
        <v>113</v>
      </c>
      <c r="E8" s="29" t="s">
        <v>63</v>
      </c>
      <c r="F8" s="29" t="s">
        <v>97</v>
      </c>
      <c r="G8" s="29" t="s">
        <v>197</v>
      </c>
      <c r="H8" s="29" t="s">
        <v>196</v>
      </c>
      <c r="I8" s="29" t="s">
        <v>59</v>
      </c>
      <c r="J8" s="29" t="s">
        <v>56</v>
      </c>
      <c r="K8" s="29" t="s">
        <v>143</v>
      </c>
      <c r="L8" s="30" t="s">
        <v>145</v>
      </c>
    </row>
    <row r="9" spans="2:13" s="3" customFormat="1">
      <c r="B9" s="14"/>
      <c r="C9" s="29"/>
      <c r="D9" s="29"/>
      <c r="E9" s="29"/>
      <c r="F9" s="29"/>
      <c r="G9" s="15" t="s">
        <v>204</v>
      </c>
      <c r="H9" s="15"/>
      <c r="I9" s="15" t="s">
        <v>200</v>
      </c>
      <c r="J9" s="15" t="s">
        <v>19</v>
      </c>
      <c r="K9" s="31" t="s">
        <v>19</v>
      </c>
      <c r="L9" s="16" t="s">
        <v>19</v>
      </c>
    </row>
    <row r="10" spans="2:13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</row>
    <row r="11" spans="2:13" s="4" customFormat="1" ht="18" customHeight="1">
      <c r="B11" s="85" t="s">
        <v>48</v>
      </c>
      <c r="C11" s="85"/>
      <c r="D11" s="86"/>
      <c r="E11" s="86"/>
      <c r="F11" s="86"/>
      <c r="G11" s="88"/>
      <c r="H11" s="101"/>
      <c r="I11" s="88">
        <v>356.76217809000002</v>
      </c>
      <c r="J11" s="89"/>
      <c r="K11" s="89">
        <f>IFERROR(I11/$I$11,0)</f>
        <v>1</v>
      </c>
      <c r="L11" s="89">
        <f>I11/'סכום נכסי הקרן'!$C$42</f>
        <v>3.2545375772174062E-4</v>
      </c>
    </row>
    <row r="12" spans="2:13">
      <c r="B12" s="110" t="s">
        <v>191</v>
      </c>
      <c r="C12" s="67"/>
      <c r="D12" s="92"/>
      <c r="E12" s="92"/>
      <c r="F12" s="92"/>
      <c r="G12" s="74"/>
      <c r="H12" s="103"/>
      <c r="I12" s="74">
        <v>356.76217809000002</v>
      </c>
      <c r="J12" s="94"/>
      <c r="K12" s="94">
        <f t="shared" ref="K12:K17" si="0">IFERROR(I12/$I$11,0)</f>
        <v>1</v>
      </c>
      <c r="L12" s="94">
        <f>I12/'סכום נכסי הקרן'!$C$42</f>
        <v>3.2545375772174062E-4</v>
      </c>
    </row>
    <row r="13" spans="2:13">
      <c r="B13" s="90" t="s">
        <v>185</v>
      </c>
      <c r="C13" s="85"/>
      <c r="D13" s="86"/>
      <c r="E13" s="86"/>
      <c r="F13" s="86"/>
      <c r="G13" s="88"/>
      <c r="H13" s="101"/>
      <c r="I13" s="88">
        <v>356.76217809000002</v>
      </c>
      <c r="J13" s="89"/>
      <c r="K13" s="89">
        <f t="shared" si="0"/>
        <v>1</v>
      </c>
      <c r="L13" s="89">
        <f>I13/'סכום נכסי הקרן'!$C$42</f>
        <v>3.2545375772174062E-4</v>
      </c>
    </row>
    <row r="14" spans="2:13">
      <c r="B14" s="91" t="s">
        <v>1904</v>
      </c>
      <c r="C14" s="67" t="s">
        <v>1905</v>
      </c>
      <c r="D14" s="92" t="s">
        <v>114</v>
      </c>
      <c r="E14" s="92" t="s">
        <v>635</v>
      </c>
      <c r="F14" s="92" t="s">
        <v>127</v>
      </c>
      <c r="G14" s="74">
        <v>16.784777000000002</v>
      </c>
      <c r="H14" s="103">
        <v>1110200</v>
      </c>
      <c r="I14" s="74">
        <v>186.34459786200003</v>
      </c>
      <c r="J14" s="94"/>
      <c r="K14" s="94">
        <f t="shared" si="0"/>
        <v>0.52232161732960125</v>
      </c>
      <c r="L14" s="94">
        <f>I14/'סכום נכסי הקרן'!$C$42</f>
        <v>1.6999153309921574E-4</v>
      </c>
    </row>
    <row r="15" spans="2:13">
      <c r="B15" s="91" t="s">
        <v>1906</v>
      </c>
      <c r="C15" s="67" t="s">
        <v>1907</v>
      </c>
      <c r="D15" s="92" t="s">
        <v>114</v>
      </c>
      <c r="E15" s="92" t="s">
        <v>635</v>
      </c>
      <c r="F15" s="92" t="s">
        <v>127</v>
      </c>
      <c r="G15" s="74">
        <v>-16.784777000000002</v>
      </c>
      <c r="H15" s="103">
        <v>764000</v>
      </c>
      <c r="I15" s="74">
        <v>-128.23569876300002</v>
      </c>
      <c r="J15" s="94"/>
      <c r="K15" s="94">
        <f t="shared" si="0"/>
        <v>-0.35944308740779729</v>
      </c>
      <c r="L15" s="94">
        <f>I15/'סכום נכסי הקרן'!$C$42</f>
        <v>-1.1698210348397169E-4</v>
      </c>
    </row>
    <row r="16" spans="2:13">
      <c r="B16" s="91" t="s">
        <v>1908</v>
      </c>
      <c r="C16" s="67" t="s">
        <v>1909</v>
      </c>
      <c r="D16" s="92" t="s">
        <v>114</v>
      </c>
      <c r="E16" s="92" t="s">
        <v>635</v>
      </c>
      <c r="F16" s="92" t="s">
        <v>127</v>
      </c>
      <c r="G16" s="74">
        <v>154.34278000000003</v>
      </c>
      <c r="H16" s="103">
        <v>193500</v>
      </c>
      <c r="I16" s="74">
        <v>298.65327930000007</v>
      </c>
      <c r="J16" s="94"/>
      <c r="K16" s="94">
        <f t="shared" si="0"/>
        <v>0.83712147094431943</v>
      </c>
      <c r="L16" s="94">
        <f>I16/'סכום נכסי הקרן'!$C$42</f>
        <v>2.7244432838837964E-4</v>
      </c>
    </row>
    <row r="17" spans="2:12">
      <c r="B17" s="91" t="s">
        <v>1910</v>
      </c>
      <c r="C17" s="67" t="s">
        <v>1911</v>
      </c>
      <c r="D17" s="92" t="s">
        <v>114</v>
      </c>
      <c r="E17" s="92" t="s">
        <v>635</v>
      </c>
      <c r="F17" s="92" t="s">
        <v>127</v>
      </c>
      <c r="G17" s="74">
        <v>-154.34278000000003</v>
      </c>
      <c r="H17" s="103">
        <v>0.01</v>
      </c>
      <c r="I17" s="74">
        <v>-3.0900000000000003E-7</v>
      </c>
      <c r="J17" s="94"/>
      <c r="K17" s="94">
        <f t="shared" si="0"/>
        <v>-8.6612320188842696E-10</v>
      </c>
      <c r="L17" s="94">
        <f>I17/'סכום נכסי הקרן'!$C$42</f>
        <v>-2.8188305070457436E-13</v>
      </c>
    </row>
    <row r="18" spans="2:12">
      <c r="B18" s="95"/>
      <c r="C18" s="67"/>
      <c r="D18" s="67"/>
      <c r="E18" s="67"/>
      <c r="F18" s="67"/>
      <c r="G18" s="74"/>
      <c r="H18" s="103"/>
      <c r="I18" s="67"/>
      <c r="J18" s="67"/>
      <c r="K18" s="94"/>
      <c r="L18" s="67"/>
    </row>
    <row r="19" spans="2:12">
      <c r="B19" s="110"/>
      <c r="C19" s="67"/>
      <c r="D19" s="67"/>
      <c r="E19" s="67"/>
      <c r="F19" s="67"/>
      <c r="G19" s="74"/>
      <c r="H19" s="103"/>
      <c r="I19" s="67"/>
      <c r="J19" s="67"/>
      <c r="K19" s="94"/>
      <c r="L19" s="67"/>
    </row>
    <row r="20" spans="2:12">
      <c r="B20" s="90"/>
      <c r="C20" s="85"/>
      <c r="D20" s="85"/>
      <c r="E20" s="85"/>
      <c r="F20" s="85"/>
      <c r="G20" s="88"/>
      <c r="H20" s="101"/>
      <c r="I20" s="85"/>
      <c r="J20" s="85"/>
      <c r="K20" s="89"/>
      <c r="L20" s="85"/>
    </row>
    <row r="21" spans="2:12">
      <c r="B21" s="91"/>
      <c r="C21" s="67"/>
      <c r="D21" s="92"/>
      <c r="E21" s="92"/>
      <c r="F21" s="92"/>
      <c r="G21" s="74"/>
      <c r="H21" s="103"/>
      <c r="I21" s="74"/>
      <c r="J21" s="94"/>
      <c r="K21" s="94"/>
      <c r="L21" s="94"/>
    </row>
    <row r="22" spans="2:12">
      <c r="B22" s="91"/>
      <c r="C22" s="67"/>
      <c r="D22" s="92"/>
      <c r="E22" s="92"/>
      <c r="F22" s="92"/>
      <c r="G22" s="74"/>
      <c r="H22" s="103"/>
      <c r="I22" s="74"/>
      <c r="J22" s="94"/>
      <c r="K22" s="94"/>
      <c r="L22" s="94"/>
    </row>
    <row r="23" spans="2:12">
      <c r="B23" s="95"/>
      <c r="C23" s="67"/>
      <c r="D23" s="67"/>
      <c r="E23" s="67"/>
      <c r="F23" s="67"/>
      <c r="G23" s="74"/>
      <c r="H23" s="103"/>
      <c r="I23" s="67"/>
      <c r="J23" s="67"/>
      <c r="K23" s="94"/>
      <c r="L23" s="67"/>
    </row>
    <row r="24" spans="2:12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109" t="s">
        <v>212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109" t="s">
        <v>106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109" t="s">
        <v>195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109" t="s">
        <v>203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</row>
    <row r="112" spans="2:1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2:1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2:1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</row>
    <row r="115" spans="2:1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</row>
    <row r="116" spans="2:1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</row>
    <row r="117" spans="2:1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</row>
    <row r="118" spans="2:12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</row>
    <row r="119" spans="2:12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</row>
    <row r="120" spans="2:12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</row>
    <row r="121" spans="2:12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</row>
    <row r="122" spans="2:12"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</row>
    <row r="123" spans="2:12">
      <c r="C123" s="1"/>
      <c r="D123" s="1"/>
      <c r="E123" s="1"/>
    </row>
    <row r="124" spans="2:12">
      <c r="C124" s="1"/>
      <c r="D124" s="1"/>
      <c r="E124" s="1"/>
    </row>
    <row r="125" spans="2:12">
      <c r="C125" s="1"/>
      <c r="D125" s="1"/>
      <c r="E125" s="1"/>
    </row>
    <row r="126" spans="2:12">
      <c r="C126" s="1"/>
      <c r="D126" s="1"/>
      <c r="E126" s="1"/>
    </row>
    <row r="127" spans="2:12">
      <c r="C127" s="1"/>
      <c r="D127" s="1"/>
      <c r="E127" s="1"/>
    </row>
    <row r="128" spans="2:12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sheetProtection sheet="1" objects="1" scenarios="1"/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K580"/>
  <sheetViews>
    <sheetView rightToLeft="1" workbookViewId="0"/>
  </sheetViews>
  <sheetFormatPr defaultColWidth="9.140625" defaultRowHeight="18"/>
  <cols>
    <col min="1" max="1" width="6.28515625" style="2" customWidth="1"/>
    <col min="2" max="2" width="38.85546875" style="2" bestFit="1" customWidth="1"/>
    <col min="3" max="3" width="12.7109375" style="2" bestFit="1" customWidth="1"/>
    <col min="4" max="5" width="6.140625" style="2" bestFit="1" customWidth="1"/>
    <col min="6" max="6" width="12" style="1" bestFit="1" customWidth="1"/>
    <col min="7" max="7" width="8.140625" style="1" bestFit="1" customWidth="1"/>
    <col min="8" max="8" width="11.85546875" style="1" bestFit="1" customWidth="1"/>
    <col min="9" max="9" width="9" style="1" bestFit="1" customWidth="1"/>
    <col min="10" max="10" width="9.140625" style="1" bestFit="1" customWidth="1"/>
    <col min="11" max="11" width="8.42578125" style="3" bestFit="1" customWidth="1"/>
    <col min="12" max="16384" width="9.140625" style="1"/>
  </cols>
  <sheetData>
    <row r="1" spans="1:11">
      <c r="B1" s="46" t="s">
        <v>140</v>
      </c>
      <c r="C1" s="46" t="s" vm="1">
        <v>221</v>
      </c>
    </row>
    <row r="2" spans="1:11">
      <c r="B2" s="46" t="s">
        <v>139</v>
      </c>
      <c r="C2" s="46" t="s">
        <v>2902</v>
      </c>
    </row>
    <row r="3" spans="1:11">
      <c r="B3" s="46" t="s">
        <v>141</v>
      </c>
      <c r="C3" s="46" t="s">
        <v>2903</v>
      </c>
    </row>
    <row r="4" spans="1:11">
      <c r="B4" s="46" t="s">
        <v>142</v>
      </c>
      <c r="C4" s="46" t="s">
        <v>2904</v>
      </c>
    </row>
    <row r="6" spans="1:11" ht="26.25" customHeight="1">
      <c r="B6" s="131" t="s">
        <v>167</v>
      </c>
      <c r="C6" s="132"/>
      <c r="D6" s="132"/>
      <c r="E6" s="132"/>
      <c r="F6" s="132"/>
      <c r="G6" s="132"/>
      <c r="H6" s="132"/>
      <c r="I6" s="132"/>
      <c r="J6" s="132"/>
      <c r="K6" s="133"/>
    </row>
    <row r="7" spans="1:11" ht="26.25" customHeight="1">
      <c r="B7" s="131" t="s">
        <v>90</v>
      </c>
      <c r="C7" s="132"/>
      <c r="D7" s="132"/>
      <c r="E7" s="132"/>
      <c r="F7" s="132"/>
      <c r="G7" s="132"/>
      <c r="H7" s="132"/>
      <c r="I7" s="132"/>
      <c r="J7" s="132"/>
      <c r="K7" s="133"/>
    </row>
    <row r="8" spans="1:11" s="3" customFormat="1" ht="78.75">
      <c r="A8" s="2"/>
      <c r="B8" s="21" t="s">
        <v>110</v>
      </c>
      <c r="C8" s="29" t="s">
        <v>43</v>
      </c>
      <c r="D8" s="29" t="s">
        <v>113</v>
      </c>
      <c r="E8" s="29" t="s">
        <v>63</v>
      </c>
      <c r="F8" s="29" t="s">
        <v>97</v>
      </c>
      <c r="G8" s="29" t="s">
        <v>197</v>
      </c>
      <c r="H8" s="29" t="s">
        <v>196</v>
      </c>
      <c r="I8" s="29" t="s">
        <v>59</v>
      </c>
      <c r="J8" s="29" t="s">
        <v>143</v>
      </c>
      <c r="K8" s="30" t="s">
        <v>145</v>
      </c>
    </row>
    <row r="9" spans="1:11" s="3" customFormat="1" ht="18.75" customHeight="1">
      <c r="A9" s="2"/>
      <c r="B9" s="14"/>
      <c r="C9" s="15"/>
      <c r="D9" s="15"/>
      <c r="E9" s="15"/>
      <c r="F9" s="15"/>
      <c r="G9" s="15" t="s">
        <v>204</v>
      </c>
      <c r="H9" s="15"/>
      <c r="I9" s="15" t="s">
        <v>200</v>
      </c>
      <c r="J9" s="31" t="s">
        <v>19</v>
      </c>
      <c r="K9" s="32" t="s">
        <v>19</v>
      </c>
    </row>
    <row r="10" spans="1:11" s="4" customFormat="1" ht="18" customHeight="1">
      <c r="A10" s="2"/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9" t="s">
        <v>7</v>
      </c>
    </row>
    <row r="11" spans="1:11" s="4" customFormat="1" ht="18" customHeight="1">
      <c r="A11" s="2"/>
      <c r="B11" s="67" t="s">
        <v>47</v>
      </c>
      <c r="C11" s="67"/>
      <c r="D11" s="92"/>
      <c r="E11" s="92"/>
      <c r="F11" s="92"/>
      <c r="G11" s="74"/>
      <c r="H11" s="103"/>
      <c r="I11" s="74">
        <v>4414.1897770240021</v>
      </c>
      <c r="J11" s="94">
        <f>IFERROR(I11/$I$11,0)</f>
        <v>1</v>
      </c>
      <c r="K11" s="94">
        <f>I11/'סכום נכסי הקרן'!$C$42</f>
        <v>4.0268132062668948E-3</v>
      </c>
    </row>
    <row r="12" spans="1:11">
      <c r="B12" s="110" t="s">
        <v>192</v>
      </c>
      <c r="C12" s="67"/>
      <c r="D12" s="92"/>
      <c r="E12" s="92"/>
      <c r="F12" s="92"/>
      <c r="G12" s="74"/>
      <c r="H12" s="103"/>
      <c r="I12" s="74">
        <v>4414.1897770240003</v>
      </c>
      <c r="J12" s="94">
        <f t="shared" ref="J12:J19" si="0">IFERROR(I12/$I$11,0)</f>
        <v>0.99999999999999956</v>
      </c>
      <c r="K12" s="94">
        <f>I12/'סכום נכסי הקרן'!$C$42</f>
        <v>4.0268132062668931E-3</v>
      </c>
    </row>
    <row r="13" spans="1:11">
      <c r="B13" s="95" t="s">
        <v>1912</v>
      </c>
      <c r="C13" s="67" t="s">
        <v>1913</v>
      </c>
      <c r="D13" s="92" t="s">
        <v>26</v>
      </c>
      <c r="E13" s="92" t="s">
        <v>635</v>
      </c>
      <c r="F13" s="92" t="s">
        <v>126</v>
      </c>
      <c r="G13" s="74">
        <v>38.202142000000009</v>
      </c>
      <c r="H13" s="103">
        <v>99790</v>
      </c>
      <c r="I13" s="74">
        <v>-116.658366407</v>
      </c>
      <c r="J13" s="94">
        <f t="shared" si="0"/>
        <v>-2.6428036015626356E-2</v>
      </c>
      <c r="K13" s="94">
        <f>I13/'סכום נכסי הקרן'!$C$42</f>
        <v>-1.0642076444342133E-4</v>
      </c>
    </row>
    <row r="14" spans="1:11">
      <c r="B14" s="95" t="s">
        <v>1914</v>
      </c>
      <c r="C14" s="67" t="s">
        <v>1915</v>
      </c>
      <c r="D14" s="92" t="s">
        <v>26</v>
      </c>
      <c r="E14" s="92" t="s">
        <v>635</v>
      </c>
      <c r="F14" s="92" t="s">
        <v>126</v>
      </c>
      <c r="G14" s="74">
        <v>6.5453420000000007</v>
      </c>
      <c r="H14" s="103">
        <v>1533700</v>
      </c>
      <c r="I14" s="74">
        <v>211.34368538000004</v>
      </c>
      <c r="J14" s="94">
        <f t="shared" si="0"/>
        <v>4.7878250835532862E-2</v>
      </c>
      <c r="K14" s="94">
        <f>I14/'סכום נכסי הקרן'!$C$42</f>
        <v>1.9279677275748269E-4</v>
      </c>
    </row>
    <row r="15" spans="1:11">
      <c r="B15" s="95" t="s">
        <v>1916</v>
      </c>
      <c r="C15" s="67" t="s">
        <v>1917</v>
      </c>
      <c r="D15" s="92" t="s">
        <v>26</v>
      </c>
      <c r="E15" s="92" t="s">
        <v>635</v>
      </c>
      <c r="F15" s="92" t="s">
        <v>134</v>
      </c>
      <c r="G15" s="74">
        <v>3.6013370000000005</v>
      </c>
      <c r="H15" s="103">
        <v>121860</v>
      </c>
      <c r="I15" s="74">
        <v>35.907308401000009</v>
      </c>
      <c r="J15" s="94">
        <f t="shared" si="0"/>
        <v>8.1345184993854795E-3</v>
      </c>
      <c r="K15" s="94">
        <f>I15/'סכום נכסי הקרן'!$C$42</f>
        <v>3.2756186519947805E-5</v>
      </c>
    </row>
    <row r="16" spans="1:11">
      <c r="B16" s="95" t="s">
        <v>1918</v>
      </c>
      <c r="C16" s="67" t="s">
        <v>1919</v>
      </c>
      <c r="D16" s="92" t="s">
        <v>26</v>
      </c>
      <c r="E16" s="92" t="s">
        <v>635</v>
      </c>
      <c r="F16" s="92" t="s">
        <v>126</v>
      </c>
      <c r="G16" s="74">
        <v>179.29762300000002</v>
      </c>
      <c r="H16" s="103">
        <v>448825</v>
      </c>
      <c r="I16" s="74">
        <v>4255.0760188350005</v>
      </c>
      <c r="J16" s="94">
        <f t="shared" si="0"/>
        <v>0.96395402866066304</v>
      </c>
      <c r="K16" s="94">
        <f>I16/'סכום נכסי הקרן'!$C$42</f>
        <v>3.8816628128449343E-3</v>
      </c>
    </row>
    <row r="17" spans="2:11">
      <c r="B17" s="95" t="s">
        <v>1920</v>
      </c>
      <c r="C17" s="67" t="s">
        <v>1921</v>
      </c>
      <c r="D17" s="92" t="s">
        <v>26</v>
      </c>
      <c r="E17" s="92" t="s">
        <v>635</v>
      </c>
      <c r="F17" s="92" t="s">
        <v>128</v>
      </c>
      <c r="G17" s="74">
        <v>23.076527000000002</v>
      </c>
      <c r="H17" s="103">
        <v>46380</v>
      </c>
      <c r="I17" s="74">
        <v>2.3390421710000004</v>
      </c>
      <c r="J17" s="94">
        <f t="shared" si="0"/>
        <v>5.2989161978825403E-4</v>
      </c>
      <c r="K17" s="94">
        <f>I17/'סכום נכסי הקרן'!$C$42</f>
        <v>2.1337745724534975E-6</v>
      </c>
    </row>
    <row r="18" spans="2:11">
      <c r="B18" s="95" t="s">
        <v>1922</v>
      </c>
      <c r="C18" s="67" t="s">
        <v>1923</v>
      </c>
      <c r="D18" s="92" t="s">
        <v>26</v>
      </c>
      <c r="E18" s="92" t="s">
        <v>635</v>
      </c>
      <c r="F18" s="92" t="s">
        <v>135</v>
      </c>
      <c r="G18" s="74">
        <v>6.8390430000000011</v>
      </c>
      <c r="H18" s="103">
        <v>228800</v>
      </c>
      <c r="I18" s="74">
        <v>69.759843740000008</v>
      </c>
      <c r="J18" s="94">
        <f t="shared" si="0"/>
        <v>1.5803544311371071E-2</v>
      </c>
      <c r="K18" s="94">
        <f>I18/'סכום נכסי הקרן'!$C$42</f>
        <v>6.3637920938853091E-5</v>
      </c>
    </row>
    <row r="19" spans="2:11">
      <c r="B19" s="95" t="s">
        <v>1924</v>
      </c>
      <c r="C19" s="67" t="s">
        <v>1925</v>
      </c>
      <c r="D19" s="92" t="s">
        <v>26</v>
      </c>
      <c r="E19" s="92" t="s">
        <v>635</v>
      </c>
      <c r="F19" s="92" t="s">
        <v>126</v>
      </c>
      <c r="G19" s="74">
        <v>16.142820000000004</v>
      </c>
      <c r="H19" s="103">
        <v>11843.75</v>
      </c>
      <c r="I19" s="74">
        <v>-43.577755096000011</v>
      </c>
      <c r="J19" s="94">
        <f t="shared" si="0"/>
        <v>-9.8721979111146534E-3</v>
      </c>
      <c r="K19" s="94">
        <f>I19/'סכום נכסי הקרן'!$C$42</f>
        <v>-3.9753496923356932E-5</v>
      </c>
    </row>
    <row r="20" spans="2:11">
      <c r="B20" s="95"/>
      <c r="C20" s="67"/>
      <c r="D20" s="92"/>
      <c r="E20" s="92"/>
      <c r="F20" s="92"/>
      <c r="G20" s="74"/>
      <c r="H20" s="103"/>
      <c r="I20" s="74"/>
      <c r="J20" s="94"/>
      <c r="K20" s="94"/>
    </row>
    <row r="21" spans="2:11">
      <c r="B21" s="110"/>
      <c r="C21" s="67"/>
      <c r="D21" s="67"/>
      <c r="E21" s="67"/>
      <c r="F21" s="67"/>
      <c r="G21" s="74"/>
      <c r="H21" s="103"/>
      <c r="I21" s="67"/>
      <c r="J21" s="94"/>
      <c r="K21" s="67"/>
    </row>
    <row r="22" spans="2:1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1">
      <c r="B24" s="109" t="s">
        <v>212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109" t="s">
        <v>106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109" t="s">
        <v>195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109" t="s">
        <v>203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B110" s="67"/>
      <c r="C110" s="67"/>
      <c r="D110" s="67"/>
      <c r="E110" s="67"/>
      <c r="F110" s="67"/>
      <c r="G110" s="67"/>
      <c r="H110" s="67"/>
      <c r="I110" s="67"/>
      <c r="J110" s="67"/>
      <c r="K110" s="67"/>
    </row>
    <row r="111" spans="2:11">
      <c r="B111" s="67"/>
      <c r="C111" s="67"/>
      <c r="D111" s="67"/>
      <c r="E111" s="67"/>
      <c r="F111" s="67"/>
      <c r="G111" s="67"/>
      <c r="H111" s="67"/>
      <c r="I111" s="67"/>
      <c r="J111" s="67"/>
      <c r="K111" s="67"/>
    </row>
    <row r="112" spans="2:11">
      <c r="B112" s="67"/>
      <c r="C112" s="67"/>
      <c r="D112" s="67"/>
      <c r="E112" s="67"/>
      <c r="F112" s="67"/>
      <c r="G112" s="67"/>
      <c r="H112" s="67"/>
      <c r="I112" s="67"/>
      <c r="J112" s="67"/>
      <c r="K112" s="67"/>
    </row>
    <row r="113" spans="2:11">
      <c r="B113" s="67"/>
      <c r="C113" s="67"/>
      <c r="D113" s="67"/>
      <c r="E113" s="67"/>
      <c r="F113" s="67"/>
      <c r="G113" s="67"/>
      <c r="H113" s="67"/>
      <c r="I113" s="67"/>
      <c r="J113" s="67"/>
      <c r="K113" s="67"/>
    </row>
    <row r="114" spans="2:11">
      <c r="B114" s="67"/>
      <c r="C114" s="67"/>
      <c r="D114" s="67"/>
      <c r="E114" s="67"/>
      <c r="F114" s="67"/>
      <c r="G114" s="67"/>
      <c r="H114" s="67"/>
      <c r="I114" s="67"/>
      <c r="J114" s="67"/>
      <c r="K114" s="67"/>
    </row>
    <row r="115" spans="2:11">
      <c r="B115" s="67"/>
      <c r="C115" s="67"/>
      <c r="D115" s="67"/>
      <c r="E115" s="67"/>
      <c r="F115" s="67"/>
      <c r="G115" s="67"/>
      <c r="H115" s="67"/>
      <c r="I115" s="67"/>
      <c r="J115" s="67"/>
      <c r="K115" s="67"/>
    </row>
    <row r="116" spans="2:11">
      <c r="B116" s="67"/>
      <c r="C116" s="67"/>
      <c r="D116" s="67"/>
      <c r="E116" s="67"/>
      <c r="F116" s="67"/>
      <c r="G116" s="67"/>
      <c r="H116" s="67"/>
      <c r="I116" s="67"/>
      <c r="J116" s="67"/>
      <c r="K116" s="67"/>
    </row>
    <row r="117" spans="2:11">
      <c r="B117" s="67"/>
      <c r="C117" s="67"/>
      <c r="D117" s="67"/>
      <c r="E117" s="67"/>
      <c r="F117" s="67"/>
      <c r="G117" s="67"/>
      <c r="H117" s="67"/>
      <c r="I117" s="67"/>
      <c r="J117" s="67"/>
      <c r="K117" s="67"/>
    </row>
    <row r="118" spans="2:11">
      <c r="B118" s="67"/>
      <c r="C118" s="67"/>
      <c r="D118" s="67"/>
      <c r="E118" s="67"/>
      <c r="F118" s="67"/>
      <c r="G118" s="67"/>
      <c r="H118" s="67"/>
      <c r="I118" s="67"/>
      <c r="J118" s="67"/>
      <c r="K118" s="67"/>
    </row>
    <row r="119" spans="2:11">
      <c r="B119" s="67"/>
      <c r="C119" s="67"/>
      <c r="D119" s="67"/>
      <c r="E119" s="67"/>
      <c r="F119" s="67"/>
      <c r="G119" s="67"/>
      <c r="H119" s="67"/>
      <c r="I119" s="67"/>
      <c r="J119" s="67"/>
      <c r="K119" s="67"/>
    </row>
    <row r="120" spans="2:11">
      <c r="B120" s="67"/>
      <c r="C120" s="67"/>
      <c r="D120" s="67"/>
      <c r="E120" s="67"/>
      <c r="F120" s="67"/>
      <c r="G120" s="67"/>
      <c r="H120" s="67"/>
      <c r="I120" s="67"/>
      <c r="J120" s="67"/>
      <c r="K120" s="67"/>
    </row>
    <row r="121" spans="2:11">
      <c r="C121" s="3"/>
      <c r="D121" s="3"/>
      <c r="E121" s="3"/>
      <c r="F121" s="3"/>
      <c r="G121" s="3"/>
      <c r="H121" s="3"/>
    </row>
    <row r="122" spans="2:11">
      <c r="C122" s="3"/>
      <c r="D122" s="3"/>
      <c r="E122" s="3"/>
      <c r="F122" s="3"/>
      <c r="G122" s="3"/>
      <c r="H122" s="3"/>
    </row>
    <row r="123" spans="2:11">
      <c r="C123" s="3"/>
      <c r="D123" s="3"/>
      <c r="E123" s="3"/>
      <c r="F123" s="3"/>
      <c r="G123" s="3"/>
      <c r="H123" s="3"/>
    </row>
    <row r="124" spans="2:11">
      <c r="C124" s="3"/>
      <c r="D124" s="3"/>
      <c r="E124" s="3"/>
      <c r="F124" s="3"/>
      <c r="G124" s="3"/>
      <c r="H124" s="3"/>
    </row>
    <row r="125" spans="2:11">
      <c r="C125" s="3"/>
      <c r="D125" s="3"/>
      <c r="E125" s="3"/>
      <c r="F125" s="3"/>
      <c r="G125" s="3"/>
      <c r="H125" s="3"/>
    </row>
    <row r="126" spans="2:11">
      <c r="C126" s="3"/>
      <c r="D126" s="3"/>
      <c r="E126" s="3"/>
      <c r="F126" s="3"/>
      <c r="G126" s="3"/>
      <c r="H126" s="3"/>
    </row>
    <row r="127" spans="2:11">
      <c r="C127" s="3"/>
      <c r="D127" s="3"/>
      <c r="E127" s="3"/>
      <c r="F127" s="3"/>
      <c r="G127" s="3"/>
      <c r="H127" s="3"/>
    </row>
    <row r="128" spans="2:11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sheetProtection sheet="1" objects="1" scenarios="1"/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B1:AI110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2.7109375" style="2" bestFit="1" customWidth="1"/>
    <col min="4" max="4" width="7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7.5703125" style="1" bestFit="1" customWidth="1"/>
    <col min="12" max="12" width="8.140625" style="1" bestFit="1" customWidth="1"/>
    <col min="13" max="13" width="7.42578125" style="1" bestFit="1" customWidth="1"/>
    <col min="14" max="14" width="7.85546875" style="1" bestFit="1" customWidth="1"/>
    <col min="15" max="15" width="11.28515625" style="1" bestFit="1" customWidth="1"/>
    <col min="16" max="16" width="8.85546875" style="1" bestFit="1" customWidth="1"/>
    <col min="17" max="17" width="10.42578125" style="1" bestFit="1" customWidth="1"/>
    <col min="18" max="16384" width="9.140625" style="1"/>
  </cols>
  <sheetData>
    <row r="1" spans="2:35">
      <c r="B1" s="46" t="s">
        <v>140</v>
      </c>
      <c r="C1" s="46" t="s" vm="1">
        <v>221</v>
      </c>
    </row>
    <row r="2" spans="2:35">
      <c r="B2" s="46" t="s">
        <v>139</v>
      </c>
      <c r="C2" s="46" t="s">
        <v>2902</v>
      </c>
    </row>
    <row r="3" spans="2:35">
      <c r="B3" s="46" t="s">
        <v>141</v>
      </c>
      <c r="C3" s="46" t="s">
        <v>2903</v>
      </c>
      <c r="E3" s="2"/>
    </row>
    <row r="4" spans="2:35">
      <c r="B4" s="46" t="s">
        <v>142</v>
      </c>
      <c r="C4" s="46" t="s">
        <v>2904</v>
      </c>
    </row>
    <row r="6" spans="2:35" ht="26.25" customHeight="1">
      <c r="B6" s="131" t="s">
        <v>167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2:35" ht="26.25" customHeight="1">
      <c r="B7" s="131" t="s">
        <v>91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3"/>
    </row>
    <row r="8" spans="2:35" s="3" customFormat="1" ht="63">
      <c r="B8" s="21" t="s">
        <v>110</v>
      </c>
      <c r="C8" s="29" t="s">
        <v>43</v>
      </c>
      <c r="D8" s="12" t="s">
        <v>49</v>
      </c>
      <c r="E8" s="29" t="s">
        <v>14</v>
      </c>
      <c r="F8" s="29" t="s">
        <v>64</v>
      </c>
      <c r="G8" s="29" t="s">
        <v>98</v>
      </c>
      <c r="H8" s="29" t="s">
        <v>17</v>
      </c>
      <c r="I8" s="29" t="s">
        <v>97</v>
      </c>
      <c r="J8" s="29" t="s">
        <v>16</v>
      </c>
      <c r="K8" s="29" t="s">
        <v>18</v>
      </c>
      <c r="L8" s="29" t="s">
        <v>197</v>
      </c>
      <c r="M8" s="29" t="s">
        <v>196</v>
      </c>
      <c r="N8" s="29" t="s">
        <v>59</v>
      </c>
      <c r="O8" s="29" t="s">
        <v>56</v>
      </c>
      <c r="P8" s="29" t="s">
        <v>143</v>
      </c>
      <c r="Q8" s="30" t="s">
        <v>145</v>
      </c>
    </row>
    <row r="9" spans="2:35" s="3" customFormat="1" ht="18" customHeight="1">
      <c r="B9" s="14"/>
      <c r="C9" s="15"/>
      <c r="D9" s="15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204</v>
      </c>
      <c r="M9" s="31"/>
      <c r="N9" s="31" t="s">
        <v>200</v>
      </c>
      <c r="O9" s="31" t="s">
        <v>19</v>
      </c>
      <c r="P9" s="31" t="s">
        <v>19</v>
      </c>
      <c r="Q9" s="32" t="s">
        <v>19</v>
      </c>
    </row>
    <row r="10" spans="2:3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107</v>
      </c>
    </row>
    <row r="11" spans="2:35" s="4" customFormat="1" ht="18" customHeight="1">
      <c r="B11" s="107" t="s">
        <v>2906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108">
        <v>0</v>
      </c>
      <c r="O11" s="67"/>
      <c r="P11" s="69">
        <v>0</v>
      </c>
      <c r="Q11" s="69">
        <v>0</v>
      </c>
      <c r="AI11" s="1"/>
    </row>
    <row r="12" spans="2:35" ht="21.75" customHeight="1">
      <c r="B12" s="109" t="s">
        <v>212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2:35">
      <c r="B13" s="109" t="s">
        <v>106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2:35">
      <c r="B14" s="109" t="s">
        <v>195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2:35">
      <c r="B15" s="109" t="s">
        <v>203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2:35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2:17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2:17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2:17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2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2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2:17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2:17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2:17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2:17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2:17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2:17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2:17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2:17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2:17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2:17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2:17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</sheetData>
  <sheetProtection sheet="1" objects="1" scenarios="1"/>
  <mergeCells count="2">
    <mergeCell ref="B6:Q6"/>
    <mergeCell ref="B7:Q7"/>
  </mergeCells>
  <phoneticPr fontId="3" type="noConversion"/>
  <dataValidations count="1">
    <dataValidation allowBlank="1" showInputMessage="1" showErrorMessage="1" sqref="C5:C1048576 A1:B1048576 D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B1:P105"/>
  <sheetViews>
    <sheetView rightToLeft="1" workbookViewId="0"/>
  </sheetViews>
  <sheetFormatPr defaultColWidth="9.140625" defaultRowHeight="18"/>
  <cols>
    <col min="1" max="1" width="3" style="1" customWidth="1"/>
    <col min="2" max="2" width="53.28515625" style="2" bestFit="1" customWidth="1"/>
    <col min="3" max="3" width="12.7109375" style="2" bestFit="1" customWidth="1"/>
    <col min="4" max="5" width="5.42578125" style="1" bestFit="1" customWidth="1"/>
    <col min="6" max="6" width="7.140625" style="1" bestFit="1" customWidth="1"/>
    <col min="7" max="7" width="6" style="1" bestFit="1" customWidth="1"/>
    <col min="8" max="8" width="9" style="1" bestFit="1" customWidth="1"/>
    <col min="9" max="9" width="6.7109375" style="1" bestFit="1" customWidth="1"/>
    <col min="10" max="10" width="7.5703125" style="1" bestFit="1" customWidth="1"/>
    <col min="11" max="11" width="13.85546875" style="1" bestFit="1" customWidth="1"/>
    <col min="12" max="12" width="8.42578125" style="1" bestFit="1" customWidth="1"/>
    <col min="13" max="13" width="12" style="1" bestFit="1" customWidth="1"/>
    <col min="14" max="14" width="6.28515625" style="1" bestFit="1" customWidth="1"/>
    <col min="15" max="15" width="8.85546875" style="1" bestFit="1" customWidth="1"/>
    <col min="16" max="16" width="9.28515625" style="1" bestFit="1" customWidth="1"/>
    <col min="17" max="16384" width="9.140625" style="1"/>
  </cols>
  <sheetData>
    <row r="1" spans="2:16">
      <c r="B1" s="46" t="s">
        <v>140</v>
      </c>
      <c r="C1" s="46" t="s" vm="1">
        <v>221</v>
      </c>
    </row>
    <row r="2" spans="2:16">
      <c r="B2" s="46" t="s">
        <v>139</v>
      </c>
      <c r="C2" s="46" t="s">
        <v>2902</v>
      </c>
    </row>
    <row r="3" spans="2:16">
      <c r="B3" s="46" t="s">
        <v>141</v>
      </c>
      <c r="C3" s="46" t="s">
        <v>2903</v>
      </c>
    </row>
    <row r="4" spans="2:16">
      <c r="B4" s="46" t="s">
        <v>142</v>
      </c>
      <c r="C4" s="46" t="s">
        <v>2904</v>
      </c>
    </row>
    <row r="6" spans="2:16" ht="26.25" customHeight="1">
      <c r="B6" s="131" t="s">
        <v>168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2:16" ht="26.25" customHeight="1">
      <c r="B7" s="131" t="s">
        <v>83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3"/>
    </row>
    <row r="8" spans="2:16" s="3" customFormat="1" ht="63">
      <c r="B8" s="21" t="s">
        <v>110</v>
      </c>
      <c r="C8" s="29" t="s">
        <v>43</v>
      </c>
      <c r="D8" s="29" t="s">
        <v>14</v>
      </c>
      <c r="E8" s="29" t="s">
        <v>64</v>
      </c>
      <c r="F8" s="29" t="s">
        <v>98</v>
      </c>
      <c r="G8" s="29" t="s">
        <v>17</v>
      </c>
      <c r="H8" s="29" t="s">
        <v>97</v>
      </c>
      <c r="I8" s="29" t="s">
        <v>16</v>
      </c>
      <c r="J8" s="29" t="s">
        <v>18</v>
      </c>
      <c r="K8" s="29" t="s">
        <v>197</v>
      </c>
      <c r="L8" s="29" t="s">
        <v>196</v>
      </c>
      <c r="M8" s="29" t="s">
        <v>105</v>
      </c>
      <c r="N8" s="29" t="s">
        <v>56</v>
      </c>
      <c r="O8" s="29" t="s">
        <v>143</v>
      </c>
      <c r="P8" s="30" t="s">
        <v>145</v>
      </c>
    </row>
    <row r="9" spans="2:16" s="3" customFormat="1" ht="25.5" customHeight="1">
      <c r="B9" s="14"/>
      <c r="C9" s="31"/>
      <c r="D9" s="31"/>
      <c r="E9" s="31"/>
      <c r="F9" s="31" t="s">
        <v>21</v>
      </c>
      <c r="G9" s="31" t="s">
        <v>20</v>
      </c>
      <c r="H9" s="31"/>
      <c r="I9" s="31" t="s">
        <v>19</v>
      </c>
      <c r="J9" s="31" t="s">
        <v>19</v>
      </c>
      <c r="K9" s="31" t="s">
        <v>204</v>
      </c>
      <c r="L9" s="31"/>
      <c r="M9" s="31" t="s">
        <v>200</v>
      </c>
      <c r="N9" s="31" t="s">
        <v>19</v>
      </c>
      <c r="O9" s="31" t="s">
        <v>19</v>
      </c>
      <c r="P9" s="32" t="s">
        <v>19</v>
      </c>
    </row>
    <row r="10" spans="2:16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9" t="s">
        <v>13</v>
      </c>
    </row>
    <row r="11" spans="2:16">
      <c r="B11" s="107" t="s">
        <v>25</v>
      </c>
      <c r="C11" s="85"/>
      <c r="D11" s="85"/>
      <c r="E11" s="85"/>
      <c r="F11" s="85"/>
      <c r="G11" s="85"/>
      <c r="H11" s="85"/>
      <c r="I11" s="85"/>
      <c r="J11" s="85"/>
      <c r="K11" s="88"/>
      <c r="L11" s="101"/>
      <c r="M11" s="68">
        <f>M12</f>
        <v>-15955.550999999999</v>
      </c>
      <c r="N11" s="85"/>
      <c r="O11" s="69">
        <f>IFERROR(M11/$M$11,0)</f>
        <v>1</v>
      </c>
      <c r="P11" s="69">
        <f>M11/'סכום נכסי הקרן'!$C$42</f>
        <v>-1.4555337836739228E-2</v>
      </c>
    </row>
    <row r="12" spans="2:16">
      <c r="B12" s="111" t="s">
        <v>191</v>
      </c>
      <c r="C12" s="112"/>
      <c r="D12" s="112"/>
      <c r="E12" s="112"/>
      <c r="F12" s="112"/>
      <c r="G12" s="112"/>
      <c r="H12" s="112"/>
      <c r="I12" s="112"/>
      <c r="J12" s="112"/>
      <c r="K12" s="113"/>
      <c r="L12" s="114"/>
      <c r="M12" s="70">
        <f>M13</f>
        <v>-15955.550999999999</v>
      </c>
      <c r="N12" s="112"/>
      <c r="O12" s="115">
        <f t="shared" ref="O12:O14" si="0">IFERROR(M12/$M$11,0)</f>
        <v>1</v>
      </c>
      <c r="P12" s="69">
        <f>M12/'סכום נכסי הקרן'!$C$42</f>
        <v>-1.4555337836739228E-2</v>
      </c>
    </row>
    <row r="13" spans="2:16">
      <c r="B13" s="90" t="s">
        <v>2903</v>
      </c>
      <c r="C13" s="85"/>
      <c r="D13" s="85"/>
      <c r="E13" s="85"/>
      <c r="F13" s="85"/>
      <c r="G13" s="85"/>
      <c r="H13" s="85"/>
      <c r="I13" s="85"/>
      <c r="J13" s="85"/>
      <c r="K13" s="88"/>
      <c r="L13" s="101"/>
      <c r="M13" s="71">
        <f>M14</f>
        <v>-15955.550999999999</v>
      </c>
      <c r="N13" s="85"/>
      <c r="O13" s="89">
        <f t="shared" si="0"/>
        <v>1</v>
      </c>
      <c r="P13" s="69">
        <f>M13/'סכום נכסי הקרן'!$C$42</f>
        <v>-1.4555337836739228E-2</v>
      </c>
    </row>
    <row r="14" spans="2:16">
      <c r="B14" s="91" t="s">
        <v>2915</v>
      </c>
      <c r="C14" s="67">
        <v>9258</v>
      </c>
      <c r="D14" s="67" t="s">
        <v>224</v>
      </c>
      <c r="E14" s="67"/>
      <c r="F14" s="102"/>
      <c r="G14" s="74"/>
      <c r="H14" s="92" t="s">
        <v>127</v>
      </c>
      <c r="I14" s="93"/>
      <c r="J14" s="93"/>
      <c r="K14" s="74">
        <v>-1000000</v>
      </c>
      <c r="L14" s="103">
        <v>1595.5551</v>
      </c>
      <c r="M14" s="72">
        <v>-15955.550999999999</v>
      </c>
      <c r="N14" s="94"/>
      <c r="O14" s="94">
        <f t="shared" si="0"/>
        <v>1</v>
      </c>
      <c r="P14" s="73">
        <f>M14/'סכום נכסי הקרן'!$C$42</f>
        <v>-1.4555337836739228E-2</v>
      </c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 ht="21.75" customHeight="1">
      <c r="B17" s="109" t="s">
        <v>106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109" t="s">
        <v>195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109" t="s">
        <v>203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</sheetData>
  <sheetProtection sheet="1" objects="1" scenarios="1"/>
  <mergeCells count="2">
    <mergeCell ref="B6:P6"/>
    <mergeCell ref="B7:P7"/>
  </mergeCells>
  <phoneticPr fontId="3" type="noConversion"/>
  <dataValidations count="1">
    <dataValidation allowBlank="1" showInputMessage="1" showErrorMessage="1" sqref="C5:C14 A1:B10 B15:C1048576 A11:A1048576 B11:B14 D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B1:S400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2.7109375" style="2" bestFit="1" customWidth="1"/>
    <col min="4" max="5" width="6.5703125" style="2" bestFit="1" customWidth="1"/>
    <col min="6" max="6" width="6.140625" style="2" bestFit="1" customWidth="1"/>
    <col min="7" max="8" width="5.42578125" style="1" bestFit="1" customWidth="1"/>
    <col min="9" max="9" width="7.140625" style="1" bestFit="1" customWidth="1"/>
    <col min="10" max="11" width="6" style="1" bestFit="1" customWidth="1"/>
    <col min="12" max="12" width="6.7109375" style="1" bestFit="1" customWidth="1"/>
    <col min="13" max="13" width="7.5703125" style="1" bestFit="1" customWidth="1"/>
    <col min="14" max="14" width="8.140625" style="1" bestFit="1" customWidth="1"/>
    <col min="15" max="15" width="6.5703125" style="1" bestFit="1" customWidth="1"/>
    <col min="16" max="16" width="8.28515625" style="1" bestFit="1" customWidth="1"/>
    <col min="17" max="17" width="6.28515625" style="1" bestFit="1" customWidth="1"/>
    <col min="18" max="18" width="8.85546875" style="1" bestFit="1" customWidth="1"/>
    <col min="19" max="19" width="9.28515625" style="1" customWidth="1"/>
    <col min="20" max="16384" width="9.140625" style="1"/>
  </cols>
  <sheetData>
    <row r="1" spans="2:19">
      <c r="B1" s="46" t="s">
        <v>140</v>
      </c>
      <c r="C1" s="46" t="s" vm="1">
        <v>221</v>
      </c>
    </row>
    <row r="2" spans="2:19">
      <c r="B2" s="46" t="s">
        <v>139</v>
      </c>
      <c r="C2" s="46" t="s">
        <v>2902</v>
      </c>
    </row>
    <row r="3" spans="2:19">
      <c r="B3" s="46" t="s">
        <v>141</v>
      </c>
      <c r="C3" s="46" t="s">
        <v>2903</v>
      </c>
    </row>
    <row r="4" spans="2:19">
      <c r="B4" s="46" t="s">
        <v>142</v>
      </c>
      <c r="C4" s="46" t="s">
        <v>2904</v>
      </c>
    </row>
    <row r="6" spans="2:19" ht="26.25" customHeight="1">
      <c r="B6" s="131" t="s">
        <v>168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</row>
    <row r="7" spans="2:19" ht="26.25" customHeight="1">
      <c r="B7" s="131" t="s">
        <v>84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3"/>
    </row>
    <row r="8" spans="2:19" s="3" customFormat="1" ht="63">
      <c r="B8" s="21" t="s">
        <v>110</v>
      </c>
      <c r="C8" s="29" t="s">
        <v>43</v>
      </c>
      <c r="D8" s="29" t="s">
        <v>112</v>
      </c>
      <c r="E8" s="29" t="s">
        <v>111</v>
      </c>
      <c r="F8" s="29" t="s">
        <v>63</v>
      </c>
      <c r="G8" s="29" t="s">
        <v>14</v>
      </c>
      <c r="H8" s="29" t="s">
        <v>64</v>
      </c>
      <c r="I8" s="29" t="s">
        <v>98</v>
      </c>
      <c r="J8" s="29" t="s">
        <v>17</v>
      </c>
      <c r="K8" s="29" t="s">
        <v>97</v>
      </c>
      <c r="L8" s="29" t="s">
        <v>16</v>
      </c>
      <c r="M8" s="58" t="s">
        <v>18</v>
      </c>
      <c r="N8" s="29" t="s">
        <v>197</v>
      </c>
      <c r="O8" s="29" t="s">
        <v>196</v>
      </c>
      <c r="P8" s="29" t="s">
        <v>105</v>
      </c>
      <c r="Q8" s="29" t="s">
        <v>56</v>
      </c>
      <c r="R8" s="29" t="s">
        <v>143</v>
      </c>
      <c r="S8" s="30" t="s">
        <v>145</v>
      </c>
    </row>
    <row r="9" spans="2:19" s="3" customFormat="1" ht="17.2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204</v>
      </c>
      <c r="O9" s="31"/>
      <c r="P9" s="31" t="s">
        <v>200</v>
      </c>
      <c r="Q9" s="31" t="s">
        <v>19</v>
      </c>
      <c r="R9" s="31" t="s">
        <v>19</v>
      </c>
      <c r="S9" s="32" t="s">
        <v>19</v>
      </c>
    </row>
    <row r="10" spans="2:1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107</v>
      </c>
      <c r="R10" s="18" t="s">
        <v>108</v>
      </c>
      <c r="S10" s="19" t="s">
        <v>146</v>
      </c>
    </row>
    <row r="11" spans="2:19" s="4" customFormat="1" ht="18" customHeight="1">
      <c r="B11" s="107" t="s">
        <v>2905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108">
        <v>0</v>
      </c>
      <c r="Q11" s="67"/>
      <c r="R11" s="69">
        <v>0</v>
      </c>
      <c r="S11" s="69">
        <v>0</v>
      </c>
    </row>
    <row r="12" spans="2:19" ht="20.25" customHeight="1">
      <c r="B12" s="109" t="s">
        <v>212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</row>
    <row r="13" spans="2:19">
      <c r="B13" s="109" t="s">
        <v>106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</row>
    <row r="14" spans="2:19">
      <c r="B14" s="109" t="s">
        <v>195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</row>
    <row r="15" spans="2:19">
      <c r="B15" s="109" t="s">
        <v>203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2:19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</row>
    <row r="17" spans="2:19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2:19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</row>
    <row r="19" spans="2:19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2:19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</row>
    <row r="21" spans="2:19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2:19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</row>
    <row r="23" spans="2:19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</row>
    <row r="24" spans="2:19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2:19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2:19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</row>
    <row r="27" spans="2:19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</row>
    <row r="28" spans="2:19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</row>
    <row r="29" spans="2:19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</row>
    <row r="30" spans="2:19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</row>
    <row r="31" spans="2:19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</row>
    <row r="32" spans="2:19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</row>
    <row r="33" spans="2:19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</row>
    <row r="34" spans="2:19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</row>
    <row r="35" spans="2:19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</row>
    <row r="36" spans="2:19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</row>
    <row r="37" spans="2:19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</row>
    <row r="38" spans="2:19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</row>
    <row r="39" spans="2:19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</row>
    <row r="40" spans="2:19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</row>
    <row r="41" spans="2:19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</row>
    <row r="42" spans="2:19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</row>
    <row r="43" spans="2:19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</row>
    <row r="44" spans="2:19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</row>
    <row r="45" spans="2:19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</row>
    <row r="46" spans="2:19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</row>
    <row r="47" spans="2:19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</row>
    <row r="48" spans="2:19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</row>
    <row r="49" spans="2:19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</row>
    <row r="50" spans="2:19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2:19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spans="2:19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</row>
    <row r="53" spans="2:19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</row>
    <row r="54" spans="2:19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</row>
    <row r="55" spans="2:19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pans="2:19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pans="2:19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pans="2:19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</row>
    <row r="59" spans="2:19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</row>
    <row r="60" spans="2:19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</row>
    <row r="61" spans="2:19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</row>
    <row r="62" spans="2:19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spans="2:19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</row>
    <row r="64" spans="2:19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</row>
    <row r="65" spans="2:19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</row>
    <row r="66" spans="2:19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</row>
    <row r="67" spans="2:19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</row>
    <row r="68" spans="2:19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</row>
    <row r="69" spans="2:19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</row>
    <row r="70" spans="2:19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</row>
    <row r="71" spans="2:19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</row>
    <row r="72" spans="2:19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</row>
    <row r="73" spans="2:19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</row>
    <row r="74" spans="2:19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</row>
    <row r="75" spans="2:19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</row>
    <row r="76" spans="2:19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</row>
    <row r="77" spans="2:19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</row>
    <row r="78" spans="2:19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</row>
    <row r="79" spans="2:19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</row>
    <row r="80" spans="2:19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</row>
    <row r="81" spans="2:19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</row>
    <row r="82" spans="2:19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</row>
    <row r="83" spans="2:19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</row>
    <row r="84" spans="2:19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</row>
    <row r="85" spans="2:19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</row>
    <row r="86" spans="2:19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</row>
    <row r="87" spans="2:19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</row>
    <row r="88" spans="2:19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</row>
    <row r="89" spans="2:19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</row>
    <row r="90" spans="2:19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</row>
    <row r="91" spans="2:19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</row>
    <row r="92" spans="2:19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</row>
    <row r="93" spans="2:19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</row>
    <row r="94" spans="2:19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</row>
    <row r="95" spans="2:19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</row>
    <row r="96" spans="2:19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</row>
    <row r="97" spans="2:19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</row>
    <row r="98" spans="2:19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</row>
    <row r="99" spans="2:19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</row>
    <row r="100" spans="2:19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</row>
    <row r="101" spans="2:19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</row>
    <row r="102" spans="2:19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</row>
    <row r="103" spans="2:19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</row>
    <row r="104" spans="2:19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</row>
    <row r="105" spans="2:19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</row>
    <row r="106" spans="2:19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</row>
    <row r="107" spans="2:19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</row>
    <row r="108" spans="2:19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</row>
    <row r="109" spans="2:19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</row>
    <row r="110" spans="2:19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</row>
    <row r="111" spans="2:19">
      <c r="D111" s="1"/>
      <c r="E111" s="1"/>
      <c r="F111" s="1"/>
    </row>
    <row r="112" spans="2:19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41"/>
      <c r="D398" s="1"/>
      <c r="E398" s="1"/>
      <c r="F398" s="1"/>
    </row>
    <row r="399" spans="2:6">
      <c r="B399" s="41"/>
      <c r="D399" s="1"/>
      <c r="E399" s="1"/>
      <c r="F399" s="1"/>
    </row>
    <row r="400" spans="2:6">
      <c r="B400" s="3"/>
      <c r="D400" s="1"/>
      <c r="E400" s="1"/>
      <c r="F400" s="1"/>
    </row>
  </sheetData>
  <sheetProtection sheet="1" objects="1" scenarios="1"/>
  <mergeCells count="2">
    <mergeCell ref="B6:S6"/>
    <mergeCell ref="B7:S7"/>
  </mergeCells>
  <phoneticPr fontId="3" type="noConversion"/>
  <dataValidations count="1">
    <dataValidation allowBlank="1" showInputMessage="1" showErrorMessage="1" sqref="C5:C1048576 A1:B1048576 D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B1:AD540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6.5703125" style="2" bestFit="1" customWidth="1"/>
    <col min="3" max="3" width="12.7109375" style="2" bestFit="1" customWidth="1"/>
    <col min="4" max="4" width="11" style="2" bestFit="1" customWidth="1"/>
    <col min="5" max="5" width="11.28515625" style="2" bestFit="1" customWidth="1"/>
    <col min="6" max="6" width="16.140625" style="1" bestFit="1" customWidth="1"/>
    <col min="7" max="7" width="6" style="1" bestFit="1" customWidth="1"/>
    <col min="8" max="8" width="11.140625" style="1" bestFit="1" customWidth="1"/>
    <col min="9" max="9" width="11.28515625" style="1" bestFit="1" customWidth="1"/>
    <col min="10" max="10" width="6.140625" style="1" bestFit="1" customWidth="1"/>
    <col min="11" max="11" width="12" style="1" bestFit="1" customWidth="1"/>
    <col min="12" max="12" width="6.85546875" style="1" bestFit="1" customWidth="1"/>
    <col min="13" max="13" width="7.5703125" style="1" bestFit="1" customWidth="1"/>
    <col min="14" max="14" width="13.140625" style="1" bestFit="1" customWidth="1"/>
    <col min="15" max="15" width="7.42578125" style="1" bestFit="1" customWidth="1"/>
    <col min="16" max="16" width="9" style="1" bestFit="1" customWidth="1"/>
    <col min="17" max="17" width="6.85546875" style="1" bestFit="1" customWidth="1"/>
    <col min="18" max="18" width="9.140625" style="1" bestFit="1" customWidth="1"/>
    <col min="19" max="19" width="9.28515625" style="1" bestFit="1" customWidth="1"/>
    <col min="20" max="16384" width="9.140625" style="1"/>
  </cols>
  <sheetData>
    <row r="1" spans="2:30">
      <c r="B1" s="46" t="s">
        <v>140</v>
      </c>
      <c r="C1" s="46" t="s" vm="1">
        <v>221</v>
      </c>
    </row>
    <row r="2" spans="2:30">
      <c r="B2" s="46" t="s">
        <v>139</v>
      </c>
      <c r="C2" s="46" t="s">
        <v>2902</v>
      </c>
    </row>
    <row r="3" spans="2:30">
      <c r="B3" s="46" t="s">
        <v>141</v>
      </c>
      <c r="C3" s="46" t="s">
        <v>2903</v>
      </c>
    </row>
    <row r="4" spans="2:30">
      <c r="B4" s="46" t="s">
        <v>142</v>
      </c>
      <c r="C4" s="46" t="s">
        <v>2904</v>
      </c>
    </row>
    <row r="6" spans="2:30" ht="26.25" customHeight="1">
      <c r="B6" s="131" t="s">
        <v>168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</row>
    <row r="7" spans="2:30" ht="26.25" customHeight="1">
      <c r="B7" s="131" t="s">
        <v>85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3"/>
    </row>
    <row r="8" spans="2:30" s="3" customFormat="1" ht="63">
      <c r="B8" s="21" t="s">
        <v>110</v>
      </c>
      <c r="C8" s="29" t="s">
        <v>43</v>
      </c>
      <c r="D8" s="29" t="s">
        <v>112</v>
      </c>
      <c r="E8" s="29" t="s">
        <v>111</v>
      </c>
      <c r="F8" s="29" t="s">
        <v>63</v>
      </c>
      <c r="G8" s="29" t="s">
        <v>14</v>
      </c>
      <c r="H8" s="29" t="s">
        <v>64</v>
      </c>
      <c r="I8" s="29" t="s">
        <v>98</v>
      </c>
      <c r="J8" s="29" t="s">
        <v>17</v>
      </c>
      <c r="K8" s="29" t="s">
        <v>97</v>
      </c>
      <c r="L8" s="29" t="s">
        <v>16</v>
      </c>
      <c r="M8" s="58" t="s">
        <v>18</v>
      </c>
      <c r="N8" s="58" t="s">
        <v>197</v>
      </c>
      <c r="O8" s="29" t="s">
        <v>196</v>
      </c>
      <c r="P8" s="29" t="s">
        <v>105</v>
      </c>
      <c r="Q8" s="29" t="s">
        <v>56</v>
      </c>
      <c r="R8" s="29" t="s">
        <v>143</v>
      </c>
      <c r="S8" s="30" t="s">
        <v>145</v>
      </c>
      <c r="AA8" s="1"/>
    </row>
    <row r="9" spans="2:30" s="3" customFormat="1" ht="27.7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204</v>
      </c>
      <c r="O9" s="31"/>
      <c r="P9" s="31" t="s">
        <v>200</v>
      </c>
      <c r="Q9" s="31" t="s">
        <v>19</v>
      </c>
      <c r="R9" s="31" t="s">
        <v>19</v>
      </c>
      <c r="S9" s="32" t="s">
        <v>19</v>
      </c>
      <c r="AA9" s="1"/>
    </row>
    <row r="10" spans="2:30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107</v>
      </c>
      <c r="R10" s="18" t="s">
        <v>108</v>
      </c>
      <c r="S10" s="19" t="s">
        <v>146</v>
      </c>
      <c r="AA10" s="1"/>
    </row>
    <row r="11" spans="2:30" s="4" customFormat="1" ht="18" customHeight="1">
      <c r="B11" s="116" t="s">
        <v>50</v>
      </c>
      <c r="C11" s="79"/>
      <c r="D11" s="80"/>
      <c r="E11" s="79"/>
      <c r="F11" s="80"/>
      <c r="G11" s="79"/>
      <c r="H11" s="79"/>
      <c r="I11" s="98"/>
      <c r="J11" s="99">
        <v>3.4347205647644286</v>
      </c>
      <c r="K11" s="80"/>
      <c r="L11" s="81"/>
      <c r="M11" s="83">
        <v>5.1488884703783801E-2</v>
      </c>
      <c r="N11" s="82"/>
      <c r="O11" s="99"/>
      <c r="P11" s="82">
        <v>8258.3675886620022</v>
      </c>
      <c r="Q11" s="83"/>
      <c r="R11" s="83">
        <f>IFERROR(P11/$P$11,0)</f>
        <v>1</v>
      </c>
      <c r="S11" s="83">
        <f>P11/'סכום נכסי הקרן'!$C$42</f>
        <v>7.5336370541482988E-3</v>
      </c>
      <c r="AA11" s="1"/>
      <c r="AD11" s="1"/>
    </row>
    <row r="12" spans="2:30" ht="17.25" customHeight="1">
      <c r="B12" s="117" t="s">
        <v>191</v>
      </c>
      <c r="C12" s="85"/>
      <c r="D12" s="86"/>
      <c r="E12" s="85"/>
      <c r="F12" s="86"/>
      <c r="G12" s="85"/>
      <c r="H12" s="85"/>
      <c r="I12" s="100"/>
      <c r="J12" s="101">
        <v>3.2509786995107013</v>
      </c>
      <c r="K12" s="86"/>
      <c r="L12" s="87"/>
      <c r="M12" s="89">
        <v>5.1320607650155656E-2</v>
      </c>
      <c r="N12" s="88"/>
      <c r="O12" s="101"/>
      <c r="P12" s="88">
        <v>8097.1082606190021</v>
      </c>
      <c r="Q12" s="89"/>
      <c r="R12" s="89">
        <f t="shared" ref="R12:R37" si="0">IFERROR(P12/$P$11,0)</f>
        <v>0.98047321988132441</v>
      </c>
      <c r="S12" s="89">
        <f>P12/'סכום נכסי הקרן'!$C$42</f>
        <v>7.3865293798980377E-3</v>
      </c>
    </row>
    <row r="13" spans="2:30">
      <c r="B13" s="118" t="s">
        <v>57</v>
      </c>
      <c r="C13" s="85"/>
      <c r="D13" s="86"/>
      <c r="E13" s="85"/>
      <c r="F13" s="86"/>
      <c r="G13" s="85"/>
      <c r="H13" s="85"/>
      <c r="I13" s="100"/>
      <c r="J13" s="101">
        <v>7.2045890773752292</v>
      </c>
      <c r="K13" s="86"/>
      <c r="L13" s="87"/>
      <c r="M13" s="89">
        <v>2.5806918579396688E-2</v>
      </c>
      <c r="N13" s="88"/>
      <c r="O13" s="101"/>
      <c r="P13" s="88">
        <v>1082.3153421230002</v>
      </c>
      <c r="Q13" s="89"/>
      <c r="R13" s="89">
        <f t="shared" si="0"/>
        <v>0.13105681365030566</v>
      </c>
      <c r="S13" s="89">
        <f>P13/'סכום נכסי הקרן'!$C$42</f>
        <v>9.8733446751455125E-4</v>
      </c>
    </row>
    <row r="14" spans="2:30">
      <c r="B14" s="119" t="s">
        <v>1926</v>
      </c>
      <c r="C14" s="67" t="s">
        <v>1927</v>
      </c>
      <c r="D14" s="92" t="s">
        <v>1928</v>
      </c>
      <c r="E14" s="67" t="s">
        <v>298</v>
      </c>
      <c r="F14" s="92" t="s">
        <v>123</v>
      </c>
      <c r="G14" s="67" t="s">
        <v>299</v>
      </c>
      <c r="H14" s="67" t="s">
        <v>300</v>
      </c>
      <c r="I14" s="102">
        <v>39076</v>
      </c>
      <c r="J14" s="103">
        <v>6.0300000000096468</v>
      </c>
      <c r="K14" s="92" t="s">
        <v>127</v>
      </c>
      <c r="L14" s="93">
        <v>4.9000000000000002E-2</v>
      </c>
      <c r="M14" s="94">
        <v>2.4800000000024029E-2</v>
      </c>
      <c r="N14" s="74">
        <v>180582.06006100003</v>
      </c>
      <c r="O14" s="103">
        <v>156.71</v>
      </c>
      <c r="P14" s="74">
        <v>282.99014050900007</v>
      </c>
      <c r="Q14" s="94">
        <v>1.1170012799768228E-4</v>
      </c>
      <c r="R14" s="94">
        <f t="shared" si="0"/>
        <v>3.4267079718941086E-2</v>
      </c>
      <c r="S14" s="94">
        <f>P14/'סכום נכסי הקרן'!$C$42</f>
        <v>2.581557415080682E-4</v>
      </c>
    </row>
    <row r="15" spans="2:30">
      <c r="B15" s="119" t="s">
        <v>1929</v>
      </c>
      <c r="C15" s="67" t="s">
        <v>1930</v>
      </c>
      <c r="D15" s="92" t="s">
        <v>1928</v>
      </c>
      <c r="E15" s="67" t="s">
        <v>298</v>
      </c>
      <c r="F15" s="92" t="s">
        <v>123</v>
      </c>
      <c r="G15" s="67" t="s">
        <v>299</v>
      </c>
      <c r="H15" s="67" t="s">
        <v>300</v>
      </c>
      <c r="I15" s="102">
        <v>40738</v>
      </c>
      <c r="J15" s="103">
        <v>9.769999999997026</v>
      </c>
      <c r="K15" s="92" t="s">
        <v>127</v>
      </c>
      <c r="L15" s="93">
        <v>4.0999999999999995E-2</v>
      </c>
      <c r="M15" s="94">
        <v>2.4799999999995274E-2</v>
      </c>
      <c r="N15" s="74">
        <v>368575.47234600008</v>
      </c>
      <c r="O15" s="103">
        <v>137.80000000000001</v>
      </c>
      <c r="P15" s="74">
        <v>507.89703816300016</v>
      </c>
      <c r="Q15" s="94">
        <v>9.7596223789797164E-5</v>
      </c>
      <c r="R15" s="94">
        <f t="shared" si="0"/>
        <v>6.1500899870368719E-2</v>
      </c>
      <c r="S15" s="94">
        <f>P15/'סכום נכסי הקרן'!$C$42</f>
        <v>4.6332545812687406E-4</v>
      </c>
    </row>
    <row r="16" spans="2:30">
      <c r="B16" s="119" t="s">
        <v>1931</v>
      </c>
      <c r="C16" s="67" t="s">
        <v>1932</v>
      </c>
      <c r="D16" s="92" t="s">
        <v>1928</v>
      </c>
      <c r="E16" s="67" t="s">
        <v>1933</v>
      </c>
      <c r="F16" s="92" t="s">
        <v>662</v>
      </c>
      <c r="G16" s="67" t="s">
        <v>288</v>
      </c>
      <c r="H16" s="67" t="s">
        <v>125</v>
      </c>
      <c r="I16" s="102">
        <v>42795</v>
      </c>
      <c r="J16" s="103">
        <v>5.2900000000162271</v>
      </c>
      <c r="K16" s="92" t="s">
        <v>127</v>
      </c>
      <c r="L16" s="93">
        <v>2.1400000000000002E-2</v>
      </c>
      <c r="M16" s="94">
        <v>1.9600000000055056E-2</v>
      </c>
      <c r="N16" s="74">
        <v>121254.03878600002</v>
      </c>
      <c r="O16" s="103">
        <v>113.84</v>
      </c>
      <c r="P16" s="74">
        <v>138.03560394400003</v>
      </c>
      <c r="Q16" s="94">
        <v>2.8504214313145428E-4</v>
      </c>
      <c r="R16" s="94">
        <f t="shared" si="0"/>
        <v>1.671463548480338E-2</v>
      </c>
      <c r="S16" s="94">
        <f>P16/'סכום נכסי הקרן'!$C$42</f>
        <v>1.2592199723489677E-4</v>
      </c>
    </row>
    <row r="17" spans="2:19">
      <c r="B17" s="119" t="s">
        <v>1934</v>
      </c>
      <c r="C17" s="67" t="s">
        <v>1935</v>
      </c>
      <c r="D17" s="92" t="s">
        <v>1928</v>
      </c>
      <c r="E17" s="67" t="s">
        <v>286</v>
      </c>
      <c r="F17" s="92" t="s">
        <v>287</v>
      </c>
      <c r="G17" s="67" t="s">
        <v>336</v>
      </c>
      <c r="H17" s="67" t="s">
        <v>300</v>
      </c>
      <c r="I17" s="102">
        <v>36489</v>
      </c>
      <c r="J17" s="103">
        <v>3.0899999852761759</v>
      </c>
      <c r="K17" s="92" t="s">
        <v>127</v>
      </c>
      <c r="L17" s="93">
        <v>6.0499999999999998E-2</v>
      </c>
      <c r="M17" s="94">
        <v>1.6799999956497794E-2</v>
      </c>
      <c r="N17" s="74">
        <v>69.618022000000011</v>
      </c>
      <c r="O17" s="103">
        <v>171.7</v>
      </c>
      <c r="P17" s="74">
        <v>0.11953416400000001</v>
      </c>
      <c r="Q17" s="94"/>
      <c r="R17" s="94">
        <f t="shared" si="0"/>
        <v>1.4474308961992645E-5</v>
      </c>
      <c r="S17" s="94">
        <f>P17/'סכום נכסי הקרן'!$C$42</f>
        <v>1.0904419032925859E-7</v>
      </c>
    </row>
    <row r="18" spans="2:19">
      <c r="B18" s="119" t="s">
        <v>1936</v>
      </c>
      <c r="C18" s="67" t="s">
        <v>1937</v>
      </c>
      <c r="D18" s="92" t="s">
        <v>1928</v>
      </c>
      <c r="E18" s="67" t="s">
        <v>332</v>
      </c>
      <c r="F18" s="92" t="s">
        <v>123</v>
      </c>
      <c r="G18" s="67" t="s">
        <v>319</v>
      </c>
      <c r="H18" s="67" t="s">
        <v>125</v>
      </c>
      <c r="I18" s="102">
        <v>39084</v>
      </c>
      <c r="J18" s="103">
        <v>1.9199999999940927</v>
      </c>
      <c r="K18" s="92" t="s">
        <v>127</v>
      </c>
      <c r="L18" s="93">
        <v>5.5999999999999994E-2</v>
      </c>
      <c r="M18" s="94">
        <v>2.4799999999932491E-2</v>
      </c>
      <c r="N18" s="74">
        <v>33491.947249999997</v>
      </c>
      <c r="O18" s="103">
        <v>141.53</v>
      </c>
      <c r="P18" s="74">
        <v>47.401152884000012</v>
      </c>
      <c r="Q18" s="94">
        <v>7.770419005795501E-5</v>
      </c>
      <c r="R18" s="94">
        <f t="shared" si="0"/>
        <v>5.7397727063006427E-3</v>
      </c>
      <c r="S18" s="94">
        <f>P18/'סכום נכסי הקרן'!$C$42</f>
        <v>4.3241364342575581E-5</v>
      </c>
    </row>
    <row r="19" spans="2:19">
      <c r="B19" s="119" t="s">
        <v>1938</v>
      </c>
      <c r="C19" s="67" t="s">
        <v>1939</v>
      </c>
      <c r="D19" s="92" t="s">
        <v>1928</v>
      </c>
      <c r="E19" s="67" t="s">
        <v>1940</v>
      </c>
      <c r="F19" s="92" t="s">
        <v>287</v>
      </c>
      <c r="G19" s="67" t="s">
        <v>456</v>
      </c>
      <c r="H19" s="67" t="s">
        <v>125</v>
      </c>
      <c r="I19" s="102">
        <v>44381</v>
      </c>
      <c r="J19" s="103">
        <v>2.9700000000061904</v>
      </c>
      <c r="K19" s="92" t="s">
        <v>127</v>
      </c>
      <c r="L19" s="93">
        <v>8.5000000000000006E-3</v>
      </c>
      <c r="M19" s="94">
        <v>4.2800000000087858E-2</v>
      </c>
      <c r="N19" s="74">
        <v>101115.50000000001</v>
      </c>
      <c r="O19" s="103">
        <v>99.05</v>
      </c>
      <c r="P19" s="74">
        <v>100.15490675400002</v>
      </c>
      <c r="Q19" s="94">
        <v>3.1598593750000007E-4</v>
      </c>
      <c r="R19" s="94">
        <f t="shared" si="0"/>
        <v>1.2127688151288365E-2</v>
      </c>
      <c r="S19" s="94">
        <f>P19/'סכום נכסי הקרן'!$C$42</f>
        <v>9.1365600837701292E-5</v>
      </c>
    </row>
    <row r="20" spans="2:19">
      <c r="B20" s="119" t="s">
        <v>1941</v>
      </c>
      <c r="C20" s="67" t="s">
        <v>1942</v>
      </c>
      <c r="D20" s="92" t="s">
        <v>26</v>
      </c>
      <c r="E20" s="67" t="s">
        <v>1943</v>
      </c>
      <c r="F20" s="92" t="s">
        <v>551</v>
      </c>
      <c r="G20" s="67" t="s">
        <v>636</v>
      </c>
      <c r="H20" s="67"/>
      <c r="I20" s="102">
        <v>39104</v>
      </c>
      <c r="J20" s="103">
        <v>1.7500000000437297</v>
      </c>
      <c r="K20" s="92" t="s">
        <v>127</v>
      </c>
      <c r="L20" s="93">
        <v>5.5999999999999994E-2</v>
      </c>
      <c r="M20" s="94">
        <v>0</v>
      </c>
      <c r="N20" s="74">
        <v>42841.787049999999</v>
      </c>
      <c r="O20" s="103">
        <v>13.344352000000001</v>
      </c>
      <c r="P20" s="74">
        <v>5.7169657050000007</v>
      </c>
      <c r="Q20" s="94">
        <v>1.1394648032062798E-4</v>
      </c>
      <c r="R20" s="94">
        <f t="shared" si="0"/>
        <v>6.9226340964149882E-4</v>
      </c>
      <c r="S20" s="94">
        <f>P20/'סכום נכסי הקרן'!$C$42</f>
        <v>5.215261274106238E-6</v>
      </c>
    </row>
    <row r="21" spans="2:19">
      <c r="B21" s="120"/>
      <c r="C21" s="67"/>
      <c r="D21" s="67"/>
      <c r="E21" s="67"/>
      <c r="F21" s="67"/>
      <c r="G21" s="67"/>
      <c r="H21" s="67"/>
      <c r="I21" s="67"/>
      <c r="J21" s="103"/>
      <c r="K21" s="67"/>
      <c r="L21" s="67"/>
      <c r="M21" s="94"/>
      <c r="N21" s="74"/>
      <c r="O21" s="103"/>
      <c r="P21" s="67"/>
      <c r="Q21" s="67"/>
      <c r="R21" s="94"/>
      <c r="S21" s="67"/>
    </row>
    <row r="22" spans="2:19">
      <c r="B22" s="118" t="s">
        <v>58</v>
      </c>
      <c r="C22" s="85"/>
      <c r="D22" s="86"/>
      <c r="E22" s="85"/>
      <c r="F22" s="86"/>
      <c r="G22" s="85"/>
      <c r="H22" s="85"/>
      <c r="I22" s="100"/>
      <c r="J22" s="101">
        <v>2.616368337310667</v>
      </c>
      <c r="K22" s="86"/>
      <c r="L22" s="87"/>
      <c r="M22" s="89">
        <v>5.5395950157606809E-2</v>
      </c>
      <c r="N22" s="88"/>
      <c r="O22" s="101"/>
      <c r="P22" s="88">
        <f>SUM(P23:P29)</f>
        <v>7010.2389231930019</v>
      </c>
      <c r="Q22" s="89"/>
      <c r="R22" s="89">
        <f t="shared" si="0"/>
        <v>0.84886496610025342</v>
      </c>
      <c r="S22" s="89">
        <f>P22/'סכום נכסי הקרן'!$C$42</f>
        <v>6.3950405625812085E-3</v>
      </c>
    </row>
    <row r="23" spans="2:19">
      <c r="B23" s="119" t="s">
        <v>1959</v>
      </c>
      <c r="C23" s="67">
        <v>9555</v>
      </c>
      <c r="D23" s="92" t="s">
        <v>1928</v>
      </c>
      <c r="E23" s="67" t="s">
        <v>1960</v>
      </c>
      <c r="F23" s="92" t="s">
        <v>583</v>
      </c>
      <c r="G23" s="67" t="s">
        <v>636</v>
      </c>
      <c r="H23" s="67"/>
      <c r="I23" s="102">
        <v>44074</v>
      </c>
      <c r="J23" s="103">
        <v>0</v>
      </c>
      <c r="K23" s="92" t="s">
        <v>127</v>
      </c>
      <c r="L23" s="93">
        <v>0</v>
      </c>
      <c r="M23" s="93">
        <v>0</v>
      </c>
      <c r="N23" s="74">
        <v>468977.40288100013</v>
      </c>
      <c r="O23" s="103">
        <v>59</v>
      </c>
      <c r="P23" s="74">
        <v>276.69666767500001</v>
      </c>
      <c r="Q23" s="94">
        <v>4.7760103595104408E-7</v>
      </c>
      <c r="R23" s="94">
        <f>IFERROR(P23/$P$11,0)</f>
        <v>3.3505007461145195E-2</v>
      </c>
      <c r="S23" s="94">
        <f>P23/'סכום נכסי הקרן'!$C$42</f>
        <v>2.5241456570879861E-4</v>
      </c>
    </row>
    <row r="24" spans="2:19">
      <c r="B24" s="119" t="s">
        <v>1961</v>
      </c>
      <c r="C24" s="67">
        <v>9556</v>
      </c>
      <c r="D24" s="92" t="s">
        <v>1928</v>
      </c>
      <c r="E24" s="67" t="s">
        <v>1960</v>
      </c>
      <c r="F24" s="92" t="s">
        <v>583</v>
      </c>
      <c r="G24" s="67" t="s">
        <v>636</v>
      </c>
      <c r="H24" s="67"/>
      <c r="I24" s="102">
        <v>45046</v>
      </c>
      <c r="J24" s="103">
        <v>0</v>
      </c>
      <c r="K24" s="92" t="s">
        <v>127</v>
      </c>
      <c r="L24" s="93">
        <v>0</v>
      </c>
      <c r="M24" s="93">
        <v>0</v>
      </c>
      <c r="N24" s="74">
        <v>984.49953300000027</v>
      </c>
      <c r="O24" s="103">
        <v>29.41732</v>
      </c>
      <c r="P24" s="74">
        <v>0.28961340800000002</v>
      </c>
      <c r="Q24" s="94">
        <v>0</v>
      </c>
      <c r="R24" s="94">
        <f>IFERROR(P24/$P$11,0)</f>
        <v>3.5069086582875437E-5</v>
      </c>
      <c r="S24" s="94">
        <f>P24/'סכום נכסי הקרן'!$C$42</f>
        <v>2.6419777013588537E-7</v>
      </c>
    </row>
    <row r="25" spans="2:19">
      <c r="B25" s="119" t="s">
        <v>1944</v>
      </c>
      <c r="C25" s="67" t="s">
        <v>1945</v>
      </c>
      <c r="D25" s="92" t="s">
        <v>1928</v>
      </c>
      <c r="E25" s="67" t="s">
        <v>1933</v>
      </c>
      <c r="F25" s="92" t="s">
        <v>662</v>
      </c>
      <c r="G25" s="67" t="s">
        <v>288</v>
      </c>
      <c r="H25" s="67" t="s">
        <v>125</v>
      </c>
      <c r="I25" s="102">
        <v>42795</v>
      </c>
      <c r="J25" s="103">
        <v>4.8299999999993499</v>
      </c>
      <c r="K25" s="92" t="s">
        <v>127</v>
      </c>
      <c r="L25" s="93">
        <v>3.7400000000000003E-2</v>
      </c>
      <c r="M25" s="94">
        <v>5.0399999999995018E-2</v>
      </c>
      <c r="N25" s="74">
        <v>759511.63684900012</v>
      </c>
      <c r="O25" s="103">
        <v>95.22</v>
      </c>
      <c r="P25" s="74">
        <v>723.20699740900011</v>
      </c>
      <c r="Q25" s="94">
        <v>1.1190345897913146E-3</v>
      </c>
      <c r="R25" s="94">
        <f t="shared" si="0"/>
        <v>8.7572633410251496E-2</v>
      </c>
      <c r="S25" s="94">
        <f>P25/'סכום נכסי הקרן'!$C$42</f>
        <v>6.5974043598881593E-4</v>
      </c>
    </row>
    <row r="26" spans="2:19">
      <c r="B26" s="119" t="s">
        <v>1946</v>
      </c>
      <c r="C26" s="67" t="s">
        <v>1947</v>
      </c>
      <c r="D26" s="92" t="s">
        <v>1928</v>
      </c>
      <c r="E26" s="67" t="s">
        <v>1933</v>
      </c>
      <c r="F26" s="92" t="s">
        <v>662</v>
      </c>
      <c r="G26" s="67" t="s">
        <v>288</v>
      </c>
      <c r="H26" s="67" t="s">
        <v>125</v>
      </c>
      <c r="I26" s="102">
        <v>42795</v>
      </c>
      <c r="J26" s="103">
        <v>1.6500000000004174</v>
      </c>
      <c r="K26" s="92" t="s">
        <v>127</v>
      </c>
      <c r="L26" s="93">
        <v>2.5000000000000001E-2</v>
      </c>
      <c r="M26" s="94">
        <v>4.9600000000013592E-2</v>
      </c>
      <c r="N26" s="74">
        <v>1731192.6739000001</v>
      </c>
      <c r="O26" s="103">
        <v>96.87</v>
      </c>
      <c r="P26" s="74">
        <v>1677.0063624820004</v>
      </c>
      <c r="Q26" s="94">
        <v>4.2426457134467467E-3</v>
      </c>
      <c r="R26" s="94">
        <f t="shared" si="0"/>
        <v>0.20306753658972262</v>
      </c>
      <c r="S26" s="94">
        <f>P26/'סכום נכסי הקרן'!$C$42</f>
        <v>1.5298371181469497E-3</v>
      </c>
    </row>
    <row r="27" spans="2:19">
      <c r="B27" s="119" t="s">
        <v>1948</v>
      </c>
      <c r="C27" s="67" t="s">
        <v>1949</v>
      </c>
      <c r="D27" s="92" t="s">
        <v>1928</v>
      </c>
      <c r="E27" s="67" t="s">
        <v>1950</v>
      </c>
      <c r="F27" s="92" t="s">
        <v>305</v>
      </c>
      <c r="G27" s="67" t="s">
        <v>350</v>
      </c>
      <c r="H27" s="67" t="s">
        <v>125</v>
      </c>
      <c r="I27" s="102">
        <v>42598</v>
      </c>
      <c r="J27" s="103">
        <v>2.7099999999997464</v>
      </c>
      <c r="K27" s="92" t="s">
        <v>127</v>
      </c>
      <c r="L27" s="93">
        <v>3.1E-2</v>
      </c>
      <c r="M27" s="94">
        <v>5.239999999999094E-2</v>
      </c>
      <c r="N27" s="74">
        <v>1960486.6475400003</v>
      </c>
      <c r="O27" s="103">
        <v>94.65</v>
      </c>
      <c r="P27" s="74">
        <v>1855.6006119570006</v>
      </c>
      <c r="Q27" s="94">
        <v>2.7803155099987756E-3</v>
      </c>
      <c r="R27" s="94">
        <f t="shared" si="0"/>
        <v>0.22469339031415528</v>
      </c>
      <c r="S27" s="94">
        <f>P27/'סכום נכסי הקרן'!$C$42</f>
        <v>1.6927584510929266E-3</v>
      </c>
    </row>
    <row r="28" spans="2:19">
      <c r="B28" s="119" t="s">
        <v>1951</v>
      </c>
      <c r="C28" s="67" t="s">
        <v>1952</v>
      </c>
      <c r="D28" s="92" t="s">
        <v>1928</v>
      </c>
      <c r="E28" s="67" t="s">
        <v>1120</v>
      </c>
      <c r="F28" s="92" t="s">
        <v>652</v>
      </c>
      <c r="G28" s="67" t="s">
        <v>452</v>
      </c>
      <c r="H28" s="67" t="s">
        <v>300</v>
      </c>
      <c r="I28" s="102">
        <v>44007</v>
      </c>
      <c r="J28" s="103">
        <v>3.9400000000005408</v>
      </c>
      <c r="K28" s="92" t="s">
        <v>127</v>
      </c>
      <c r="L28" s="93">
        <v>3.3500000000000002E-2</v>
      </c>
      <c r="M28" s="94">
        <v>6.6500000000013507E-2</v>
      </c>
      <c r="N28" s="74">
        <v>1256059.6656520003</v>
      </c>
      <c r="O28" s="103">
        <v>88.34</v>
      </c>
      <c r="P28" s="74">
        <v>1109.6030946100002</v>
      </c>
      <c r="Q28" s="94">
        <v>1.5700745820650004E-3</v>
      </c>
      <c r="R28" s="94">
        <f t="shared" si="0"/>
        <v>0.13436106866124314</v>
      </c>
      <c r="S28" s="94">
        <f>P28/'סכום נכסי הקרן'!$C$42</f>
        <v>1.0122275255013051E-3</v>
      </c>
    </row>
    <row r="29" spans="2:19">
      <c r="B29" s="119" t="s">
        <v>1953</v>
      </c>
      <c r="C29" s="67" t="s">
        <v>1954</v>
      </c>
      <c r="D29" s="92" t="s">
        <v>1928</v>
      </c>
      <c r="E29" s="67" t="s">
        <v>1955</v>
      </c>
      <c r="F29" s="92" t="s">
        <v>305</v>
      </c>
      <c r="G29" s="67" t="s">
        <v>532</v>
      </c>
      <c r="H29" s="67" t="s">
        <v>300</v>
      </c>
      <c r="I29" s="102">
        <v>43310</v>
      </c>
      <c r="J29" s="103">
        <v>1.4299999999997366</v>
      </c>
      <c r="K29" s="92" t="s">
        <v>127</v>
      </c>
      <c r="L29" s="93">
        <v>3.5499999999999997E-2</v>
      </c>
      <c r="M29" s="94">
        <v>6.0199999999999712E-2</v>
      </c>
      <c r="N29" s="74">
        <v>1414514.5560000003</v>
      </c>
      <c r="O29" s="103">
        <v>96.7</v>
      </c>
      <c r="P29" s="74">
        <v>1367.8355756520002</v>
      </c>
      <c r="Q29" s="94">
        <v>5.2623309375000012E-3</v>
      </c>
      <c r="R29" s="94">
        <f t="shared" si="0"/>
        <v>0.16563026057715277</v>
      </c>
      <c r="S29" s="94">
        <f>P29/'סכום נכסי הקרן'!$C$42</f>
        <v>1.2477982683722763E-3</v>
      </c>
    </row>
    <row r="30" spans="2:19">
      <c r="B30" s="120"/>
      <c r="C30" s="67"/>
      <c r="D30" s="67"/>
      <c r="E30" s="67"/>
      <c r="F30" s="67"/>
      <c r="G30" s="67"/>
      <c r="H30" s="67"/>
      <c r="I30" s="67"/>
      <c r="J30" s="103"/>
      <c r="K30" s="67"/>
      <c r="L30" s="67"/>
      <c r="M30" s="94"/>
      <c r="N30" s="74"/>
      <c r="O30" s="103"/>
      <c r="P30" s="67"/>
      <c r="Q30" s="67"/>
      <c r="R30" s="94"/>
      <c r="S30" s="67"/>
    </row>
    <row r="31" spans="2:19">
      <c r="B31" s="118" t="s">
        <v>45</v>
      </c>
      <c r="C31" s="85"/>
      <c r="D31" s="86"/>
      <c r="E31" s="85"/>
      <c r="F31" s="86"/>
      <c r="G31" s="85"/>
      <c r="H31" s="85"/>
      <c r="I31" s="100"/>
      <c r="J31" s="101">
        <v>1.9200000000527011</v>
      </c>
      <c r="K31" s="86"/>
      <c r="L31" s="87"/>
      <c r="M31" s="89">
        <v>5.7400000001712782E-2</v>
      </c>
      <c r="N31" s="88"/>
      <c r="O31" s="101"/>
      <c r="P31" s="88">
        <f>P32</f>
        <v>4.5539953030000007</v>
      </c>
      <c r="Q31" s="89"/>
      <c r="R31" s="89">
        <f t="shared" si="0"/>
        <v>5.5144013076533762E-4</v>
      </c>
      <c r="S31" s="89">
        <f>P31/'סכום נכסי הקרן'!$C$42</f>
        <v>4.1543498022781311E-6</v>
      </c>
    </row>
    <row r="32" spans="2:19">
      <c r="B32" s="119" t="s">
        <v>1956</v>
      </c>
      <c r="C32" s="67" t="s">
        <v>1957</v>
      </c>
      <c r="D32" s="92" t="s">
        <v>1928</v>
      </c>
      <c r="E32" s="67" t="s">
        <v>1958</v>
      </c>
      <c r="F32" s="92" t="s">
        <v>551</v>
      </c>
      <c r="G32" s="67" t="s">
        <v>319</v>
      </c>
      <c r="H32" s="67" t="s">
        <v>125</v>
      </c>
      <c r="I32" s="102">
        <v>38118</v>
      </c>
      <c r="J32" s="103">
        <v>1.9200000000527011</v>
      </c>
      <c r="K32" s="92" t="s">
        <v>126</v>
      </c>
      <c r="L32" s="93">
        <v>7.9699999999999993E-2</v>
      </c>
      <c r="M32" s="94">
        <v>5.7400000001712782E-2</v>
      </c>
      <c r="N32" s="74">
        <v>1135.4331620000003</v>
      </c>
      <c r="O32" s="103">
        <v>108.4</v>
      </c>
      <c r="P32" s="74">
        <v>4.5539953030000007</v>
      </c>
      <c r="Q32" s="94">
        <v>2.5029009061607771E-5</v>
      </c>
      <c r="R32" s="94">
        <f t="shared" si="0"/>
        <v>5.5144013076533762E-4</v>
      </c>
      <c r="S32" s="94">
        <f>P32/'סכום נכסי הקרן'!$C$42</f>
        <v>4.1543498022781311E-6</v>
      </c>
    </row>
    <row r="33" spans="2:19">
      <c r="B33" s="120"/>
      <c r="C33" s="67"/>
      <c r="D33" s="67"/>
      <c r="E33" s="67"/>
      <c r="F33" s="67"/>
      <c r="G33" s="67"/>
      <c r="H33" s="67"/>
      <c r="I33" s="67"/>
      <c r="J33" s="103"/>
      <c r="K33" s="67"/>
      <c r="L33" s="67"/>
      <c r="M33" s="94"/>
      <c r="N33" s="74"/>
      <c r="O33" s="103"/>
      <c r="P33" s="67"/>
      <c r="Q33" s="67"/>
      <c r="R33" s="94"/>
      <c r="S33" s="67"/>
    </row>
    <row r="34" spans="2:19">
      <c r="B34" s="117" t="s">
        <v>190</v>
      </c>
      <c r="C34" s="85"/>
      <c r="D34" s="86"/>
      <c r="E34" s="85"/>
      <c r="F34" s="86"/>
      <c r="G34" s="85"/>
      <c r="H34" s="85"/>
      <c r="I34" s="100"/>
      <c r="J34" s="101">
        <v>12.345112394305399</v>
      </c>
      <c r="K34" s="86"/>
      <c r="L34" s="87"/>
      <c r="M34" s="89">
        <v>5.9643359037409194E-2</v>
      </c>
      <c r="N34" s="88"/>
      <c r="O34" s="101"/>
      <c r="P34" s="88">
        <v>161.25932804300004</v>
      </c>
      <c r="Q34" s="89"/>
      <c r="R34" s="89">
        <f t="shared" si="0"/>
        <v>1.9526780118675587E-2</v>
      </c>
      <c r="S34" s="89">
        <f>P34/'סכום נכסי הקרן'!$C$42</f>
        <v>1.4710767425026071E-4</v>
      </c>
    </row>
    <row r="35" spans="2:19">
      <c r="B35" s="118" t="s">
        <v>65</v>
      </c>
      <c r="C35" s="85"/>
      <c r="D35" s="86"/>
      <c r="E35" s="85"/>
      <c r="F35" s="86"/>
      <c r="G35" s="85"/>
      <c r="H35" s="85"/>
      <c r="I35" s="100"/>
      <c r="J35" s="101">
        <v>12.345112394305399</v>
      </c>
      <c r="K35" s="86"/>
      <c r="L35" s="87"/>
      <c r="M35" s="89">
        <v>5.9643359037409194E-2</v>
      </c>
      <c r="N35" s="88"/>
      <c r="O35" s="101"/>
      <c r="P35" s="88">
        <v>161.25932804300004</v>
      </c>
      <c r="Q35" s="89"/>
      <c r="R35" s="89">
        <f t="shared" si="0"/>
        <v>1.9526780118675587E-2</v>
      </c>
      <c r="S35" s="89">
        <f>P35/'סכום נכסי הקרן'!$C$42</f>
        <v>1.4710767425026071E-4</v>
      </c>
    </row>
    <row r="36" spans="2:19">
      <c r="B36" s="119" t="s">
        <v>1962</v>
      </c>
      <c r="C36" s="67">
        <v>4824</v>
      </c>
      <c r="D36" s="92" t="s">
        <v>1928</v>
      </c>
      <c r="E36" s="67"/>
      <c r="F36" s="92" t="s">
        <v>909</v>
      </c>
      <c r="G36" s="67" t="s">
        <v>995</v>
      </c>
      <c r="H36" s="67" t="s">
        <v>890</v>
      </c>
      <c r="I36" s="102">
        <v>42206</v>
      </c>
      <c r="J36" s="103">
        <v>14.340000000085224</v>
      </c>
      <c r="K36" s="92" t="s">
        <v>134</v>
      </c>
      <c r="L36" s="93">
        <v>4.555E-2</v>
      </c>
      <c r="M36" s="94">
        <v>6.2500000000355105E-2</v>
      </c>
      <c r="N36" s="74">
        <v>37948.239750000008</v>
      </c>
      <c r="O36" s="103">
        <v>79.8</v>
      </c>
      <c r="P36" s="74">
        <v>84.482661020000009</v>
      </c>
      <c r="Q36" s="94">
        <v>2.2780926617400757E-4</v>
      </c>
      <c r="R36" s="94">
        <f t="shared" si="0"/>
        <v>1.0229946791904386E-2</v>
      </c>
      <c r="S36" s="94">
        <f>P36/'סכום נכסי הקרן'!$C$42</f>
        <v>7.7068706213456395E-5</v>
      </c>
    </row>
    <row r="37" spans="2:19">
      <c r="B37" s="119" t="s">
        <v>1963</v>
      </c>
      <c r="C37" s="67">
        <v>5168</v>
      </c>
      <c r="D37" s="92" t="s">
        <v>1928</v>
      </c>
      <c r="E37" s="67"/>
      <c r="F37" s="92" t="s">
        <v>909</v>
      </c>
      <c r="G37" s="67" t="s">
        <v>1069</v>
      </c>
      <c r="H37" s="67" t="s">
        <v>1964</v>
      </c>
      <c r="I37" s="102">
        <v>42408</v>
      </c>
      <c r="J37" s="103">
        <v>10.150000000046237</v>
      </c>
      <c r="K37" s="92" t="s">
        <v>134</v>
      </c>
      <c r="L37" s="93">
        <v>3.9510000000000003E-2</v>
      </c>
      <c r="M37" s="94">
        <v>5.6500000000267017E-2</v>
      </c>
      <c r="N37" s="74">
        <v>32572.483654000003</v>
      </c>
      <c r="O37" s="103">
        <v>84.49</v>
      </c>
      <c r="P37" s="74">
        <v>76.776667023000016</v>
      </c>
      <c r="Q37" s="94">
        <v>8.2556662841182428E-5</v>
      </c>
      <c r="R37" s="94">
        <f t="shared" si="0"/>
        <v>9.2968333267711995E-3</v>
      </c>
      <c r="S37" s="94">
        <f>P37/'סכום נכסי הקרן'!$C$42</f>
        <v>7.0038968036804317E-5</v>
      </c>
    </row>
    <row r="38" spans="2:19">
      <c r="C38" s="1"/>
      <c r="D38" s="1"/>
      <c r="E38" s="1"/>
    </row>
    <row r="39" spans="2:19">
      <c r="C39" s="1"/>
      <c r="D39" s="1"/>
      <c r="E39" s="1"/>
    </row>
    <row r="40" spans="2:19">
      <c r="C40" s="1"/>
      <c r="D40" s="1"/>
      <c r="E40" s="1"/>
    </row>
    <row r="41" spans="2:19">
      <c r="B41" s="109" t="s">
        <v>212</v>
      </c>
      <c r="C41" s="1"/>
      <c r="D41" s="1"/>
      <c r="E41" s="1"/>
    </row>
    <row r="42" spans="2:19">
      <c r="B42" s="109" t="s">
        <v>106</v>
      </c>
      <c r="C42" s="1"/>
      <c r="D42" s="1"/>
      <c r="E42" s="1"/>
    </row>
    <row r="43" spans="2:19">
      <c r="B43" s="109" t="s">
        <v>195</v>
      </c>
      <c r="C43" s="1"/>
      <c r="D43" s="1"/>
      <c r="E43" s="1"/>
    </row>
    <row r="44" spans="2:19">
      <c r="B44" s="109" t="s">
        <v>203</v>
      </c>
      <c r="C44" s="1"/>
      <c r="D44" s="1"/>
      <c r="E44" s="1"/>
    </row>
    <row r="45" spans="2:19">
      <c r="C45" s="1"/>
      <c r="D45" s="1"/>
      <c r="E45" s="1"/>
    </row>
    <row r="46" spans="2:19">
      <c r="C46" s="1"/>
      <c r="D46" s="1"/>
      <c r="E46" s="1"/>
    </row>
    <row r="47" spans="2:19">
      <c r="C47" s="1"/>
      <c r="D47" s="1"/>
      <c r="E47" s="1"/>
    </row>
    <row r="48" spans="2:19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8" spans="2:5">
      <c r="B538" s="41"/>
    </row>
    <row r="539" spans="2:5">
      <c r="B539" s="41"/>
    </row>
    <row r="540" spans="2:5">
      <c r="B540" s="3"/>
    </row>
  </sheetData>
  <sheetProtection sheet="1" objects="1" scenarios="1"/>
  <mergeCells count="2">
    <mergeCell ref="B6:S6"/>
    <mergeCell ref="B7:S7"/>
  </mergeCells>
  <phoneticPr fontId="3" type="noConversion"/>
  <conditionalFormatting sqref="B12:B22 B25:B37">
    <cfRule type="cellIs" dxfId="7" priority="2" operator="equal">
      <formula>"NR3"</formula>
    </cfRule>
  </conditionalFormatting>
  <conditionalFormatting sqref="B23:B24">
    <cfRule type="cellIs" dxfId="6" priority="1" operator="equal">
      <formula>"NR3"</formula>
    </cfRule>
  </conditionalFormatting>
  <dataValidations count="1">
    <dataValidation allowBlank="1" showInputMessage="1" showErrorMessage="1" sqref="A33:C1048576 C5:C32 A1:B32 D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B1:AW404"/>
  <sheetViews>
    <sheetView rightToLeft="1" workbookViewId="0"/>
  </sheetViews>
  <sheetFormatPr defaultColWidth="9.140625" defaultRowHeight="18"/>
  <cols>
    <col min="1" max="1" width="6.28515625" style="1" customWidth="1"/>
    <col min="2" max="2" width="36.140625" style="2" bestFit="1" customWidth="1"/>
    <col min="3" max="3" width="12.7109375" style="2" bestFit="1" customWidth="1"/>
    <col min="4" max="4" width="6.5703125" style="2" bestFit="1" customWidth="1"/>
    <col min="5" max="5" width="11.28515625" style="2" bestFit="1" customWidth="1"/>
    <col min="6" max="6" width="17" style="1" bestFit="1" customWidth="1"/>
    <col min="7" max="7" width="12" style="1" bestFit="1" customWidth="1"/>
    <col min="8" max="8" width="11.28515625" style="1" bestFit="1" customWidth="1"/>
    <col min="9" max="9" width="9" style="1" bestFit="1" customWidth="1"/>
    <col min="10" max="10" width="8.28515625" style="1" bestFit="1" customWidth="1"/>
    <col min="11" max="11" width="6.85546875" style="1" bestFit="1" customWidth="1"/>
    <col min="12" max="12" width="9.140625" style="1" bestFit="1" customWidth="1"/>
    <col min="13" max="13" width="10.42578125" style="1" bestFit="1" customWidth="1"/>
    <col min="14" max="16384" width="9.140625" style="1"/>
  </cols>
  <sheetData>
    <row r="1" spans="2:49">
      <c r="B1" s="46" t="s">
        <v>140</v>
      </c>
      <c r="C1" s="46" t="s" vm="1">
        <v>221</v>
      </c>
    </row>
    <row r="2" spans="2:49">
      <c r="B2" s="46" t="s">
        <v>139</v>
      </c>
      <c r="C2" s="46" t="s">
        <v>2902</v>
      </c>
    </row>
    <row r="3" spans="2:49">
      <c r="B3" s="46" t="s">
        <v>141</v>
      </c>
      <c r="C3" s="46" t="s">
        <v>2903</v>
      </c>
    </row>
    <row r="4" spans="2:49">
      <c r="B4" s="46" t="s">
        <v>142</v>
      </c>
      <c r="C4" s="46" t="s">
        <v>2904</v>
      </c>
    </row>
    <row r="6" spans="2:49" ht="26.25" customHeight="1">
      <c r="B6" s="131" t="s">
        <v>168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3"/>
    </row>
    <row r="7" spans="2:49" ht="26.25" customHeight="1">
      <c r="B7" s="131" t="s">
        <v>86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3"/>
    </row>
    <row r="8" spans="2:49" s="3" customFormat="1" ht="63">
      <c r="B8" s="21" t="s">
        <v>110</v>
      </c>
      <c r="C8" s="29" t="s">
        <v>43</v>
      </c>
      <c r="D8" s="29" t="s">
        <v>112</v>
      </c>
      <c r="E8" s="29" t="s">
        <v>111</v>
      </c>
      <c r="F8" s="29" t="s">
        <v>63</v>
      </c>
      <c r="G8" s="29" t="s">
        <v>97</v>
      </c>
      <c r="H8" s="29" t="s">
        <v>197</v>
      </c>
      <c r="I8" s="29" t="s">
        <v>196</v>
      </c>
      <c r="J8" s="29" t="s">
        <v>105</v>
      </c>
      <c r="K8" s="29" t="s">
        <v>56</v>
      </c>
      <c r="L8" s="29" t="s">
        <v>143</v>
      </c>
      <c r="M8" s="30" t="s">
        <v>145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W8" s="1"/>
    </row>
    <row r="9" spans="2:49" s="3" customFormat="1" ht="14.25" customHeight="1">
      <c r="B9" s="14"/>
      <c r="C9" s="31"/>
      <c r="D9" s="15"/>
      <c r="E9" s="15"/>
      <c r="F9" s="31"/>
      <c r="G9" s="31"/>
      <c r="H9" s="31" t="s">
        <v>204</v>
      </c>
      <c r="I9" s="31"/>
      <c r="J9" s="31" t="s">
        <v>200</v>
      </c>
      <c r="K9" s="31" t="s">
        <v>19</v>
      </c>
      <c r="L9" s="31" t="s">
        <v>19</v>
      </c>
      <c r="M9" s="32" t="s">
        <v>19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W9" s="1"/>
    </row>
    <row r="10" spans="2:4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9" t="s">
        <v>10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W10" s="1"/>
    </row>
    <row r="11" spans="2:49" s="4" customFormat="1" ht="18" customHeight="1">
      <c r="B11" s="112" t="s">
        <v>28</v>
      </c>
      <c r="C11" s="112"/>
      <c r="D11" s="121"/>
      <c r="E11" s="112"/>
      <c r="F11" s="121"/>
      <c r="G11" s="121"/>
      <c r="H11" s="113"/>
      <c r="I11" s="113"/>
      <c r="J11" s="113">
        <v>374.30507991500014</v>
      </c>
      <c r="K11" s="115"/>
      <c r="L11" s="115">
        <f>IFERROR(J11/$J$11,0)</f>
        <v>1</v>
      </c>
      <c r="M11" s="115">
        <f>J11/'סכום נכסי הקרן'!$C$42</f>
        <v>3.414571450506787E-4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W11" s="1"/>
    </row>
    <row r="12" spans="2:49" ht="17.25" customHeight="1">
      <c r="B12" s="111" t="s">
        <v>191</v>
      </c>
      <c r="C12" s="112"/>
      <c r="D12" s="121"/>
      <c r="E12" s="112"/>
      <c r="F12" s="121"/>
      <c r="G12" s="121"/>
      <c r="H12" s="113"/>
      <c r="I12" s="113"/>
      <c r="J12" s="113">
        <v>374.30507991499996</v>
      </c>
      <c r="K12" s="115"/>
      <c r="L12" s="115">
        <f t="shared" ref="L12:L21" si="0">IFERROR(J12/$J$11,0)</f>
        <v>0.99999999999999956</v>
      </c>
      <c r="M12" s="115">
        <f>J12/'סכום נכסי הקרן'!$C$42</f>
        <v>3.4145714505067859E-4</v>
      </c>
    </row>
    <row r="13" spans="2:49">
      <c r="B13" s="91" t="s">
        <v>1965</v>
      </c>
      <c r="C13" s="67">
        <v>9326</v>
      </c>
      <c r="D13" s="92" t="s">
        <v>26</v>
      </c>
      <c r="E13" s="67" t="s">
        <v>1966</v>
      </c>
      <c r="F13" s="92" t="s">
        <v>1557</v>
      </c>
      <c r="G13" s="92" t="s">
        <v>126</v>
      </c>
      <c r="H13" s="74">
        <v>1260.7967570000003</v>
      </c>
      <c r="I13" s="74">
        <v>100</v>
      </c>
      <c r="J13" s="74">
        <v>4.6649480000000016</v>
      </c>
      <c r="K13" s="94">
        <v>6.3039837850000013E-7</v>
      </c>
      <c r="L13" s="94">
        <f t="shared" si="0"/>
        <v>1.2462956690460497E-2</v>
      </c>
      <c r="M13" s="94">
        <f>J13/'סכום נכסי הקרן'!$C$42</f>
        <v>4.2555656104148962E-6</v>
      </c>
    </row>
    <row r="14" spans="2:49">
      <c r="B14" s="91" t="s">
        <v>1967</v>
      </c>
      <c r="C14" s="67">
        <v>9398</v>
      </c>
      <c r="D14" s="92" t="s">
        <v>26</v>
      </c>
      <c r="E14" s="67" t="s">
        <v>1968</v>
      </c>
      <c r="F14" s="92" t="s">
        <v>1557</v>
      </c>
      <c r="G14" s="92" t="s">
        <v>126</v>
      </c>
      <c r="H14" s="74">
        <v>1260.7967570000003</v>
      </c>
      <c r="I14" s="74">
        <v>100</v>
      </c>
      <c r="J14" s="74">
        <v>4.6649480000000016</v>
      </c>
      <c r="K14" s="94">
        <v>6.3039837850000013E-7</v>
      </c>
      <c r="L14" s="94">
        <f t="shared" si="0"/>
        <v>1.2462956690460497E-2</v>
      </c>
      <c r="M14" s="94">
        <f>J14/'סכום נכסי הקרן'!$C$42</f>
        <v>4.2555656104148962E-6</v>
      </c>
    </row>
    <row r="15" spans="2:49">
      <c r="B15" s="91" t="s">
        <v>1969</v>
      </c>
      <c r="C15" s="67">
        <v>9113</v>
      </c>
      <c r="D15" s="92" t="s">
        <v>26</v>
      </c>
      <c r="E15" s="67" t="s">
        <v>1970</v>
      </c>
      <c r="F15" s="92" t="s">
        <v>1608</v>
      </c>
      <c r="G15" s="92" t="s">
        <v>127</v>
      </c>
      <c r="H15" s="74">
        <v>6190.9217080000008</v>
      </c>
      <c r="I15" s="74">
        <v>2168.9050000000002</v>
      </c>
      <c r="J15" s="74">
        <v>134.27521046500004</v>
      </c>
      <c r="K15" s="94">
        <v>2.0634791619298084E-4</v>
      </c>
      <c r="L15" s="94">
        <f t="shared" si="0"/>
        <v>0.35873200143447748</v>
      </c>
      <c r="M15" s="94">
        <f>J15/'סכום נכסי הקרן'!$C$42</f>
        <v>1.2249160504813268E-4</v>
      </c>
    </row>
    <row r="16" spans="2:49">
      <c r="B16" s="91" t="s">
        <v>1971</v>
      </c>
      <c r="C16" s="67">
        <v>9266</v>
      </c>
      <c r="D16" s="92" t="s">
        <v>26</v>
      </c>
      <c r="E16" s="67" t="s">
        <v>1970</v>
      </c>
      <c r="F16" s="92" t="s">
        <v>1608</v>
      </c>
      <c r="G16" s="92" t="s">
        <v>127</v>
      </c>
      <c r="H16" s="74">
        <v>149246.62445300003</v>
      </c>
      <c r="I16" s="74">
        <v>96.629199999999997</v>
      </c>
      <c r="J16" s="74">
        <v>144.21581925500004</v>
      </c>
      <c r="K16" s="94">
        <v>2.8481633436330659E-4</v>
      </c>
      <c r="L16" s="94">
        <f t="shared" si="0"/>
        <v>0.3852895057896345</v>
      </c>
      <c r="M16" s="94">
        <f>J16/'סכום נכסי הקרן'!$C$42</f>
        <v>1.3155985466491553E-4</v>
      </c>
    </row>
    <row r="17" spans="2:13">
      <c r="B17" s="91" t="s">
        <v>1972</v>
      </c>
      <c r="C17" s="67">
        <v>9152</v>
      </c>
      <c r="D17" s="92" t="s">
        <v>26</v>
      </c>
      <c r="E17" s="67" t="s">
        <v>1973</v>
      </c>
      <c r="F17" s="92" t="s">
        <v>1557</v>
      </c>
      <c r="G17" s="92" t="s">
        <v>126</v>
      </c>
      <c r="H17" s="74">
        <v>1260.7967570000003</v>
      </c>
      <c r="I17" s="74">
        <v>100</v>
      </c>
      <c r="J17" s="74">
        <v>4.6649480000000016</v>
      </c>
      <c r="K17" s="94">
        <v>6.3039837850000013E-7</v>
      </c>
      <c r="L17" s="94">
        <f t="shared" si="0"/>
        <v>1.2462956690460497E-2</v>
      </c>
      <c r="M17" s="94">
        <f>J17/'סכום נכסי הקרן'!$C$42</f>
        <v>4.2555656104148962E-6</v>
      </c>
    </row>
    <row r="18" spans="2:13">
      <c r="B18" s="91" t="s">
        <v>1974</v>
      </c>
      <c r="C18" s="67">
        <v>9262</v>
      </c>
      <c r="D18" s="92" t="s">
        <v>26</v>
      </c>
      <c r="E18" s="67" t="s">
        <v>1975</v>
      </c>
      <c r="F18" s="92" t="s">
        <v>1557</v>
      </c>
      <c r="G18" s="92" t="s">
        <v>126</v>
      </c>
      <c r="H18" s="74">
        <v>1260.7967570000003</v>
      </c>
      <c r="I18" s="74">
        <v>100</v>
      </c>
      <c r="J18" s="74">
        <v>4.6649480000000016</v>
      </c>
      <c r="K18" s="94">
        <v>6.3039837850000013E-7</v>
      </c>
      <c r="L18" s="94">
        <f t="shared" si="0"/>
        <v>1.2462956690460497E-2</v>
      </c>
      <c r="M18" s="94">
        <f>J18/'סכום נכסי הקרן'!$C$42</f>
        <v>4.2555656104148962E-6</v>
      </c>
    </row>
    <row r="19" spans="2:13">
      <c r="B19" s="91" t="s">
        <v>1976</v>
      </c>
      <c r="C19" s="67">
        <v>8838</v>
      </c>
      <c r="D19" s="92" t="s">
        <v>26</v>
      </c>
      <c r="E19" s="67" t="s">
        <v>1977</v>
      </c>
      <c r="F19" s="92" t="s">
        <v>451</v>
      </c>
      <c r="G19" s="92" t="s">
        <v>126</v>
      </c>
      <c r="H19" s="74">
        <v>903.58984500000008</v>
      </c>
      <c r="I19" s="74">
        <v>1115.5499</v>
      </c>
      <c r="J19" s="74">
        <v>37.295983784000001</v>
      </c>
      <c r="K19" s="94">
        <v>3.828959062088938E-5</v>
      </c>
      <c r="L19" s="94">
        <f t="shared" si="0"/>
        <v>9.9640602773730561E-2</v>
      </c>
      <c r="M19" s="94">
        <f>J19/'סכום נכסי הקרן'!$C$42</f>
        <v>3.4022995754246779E-5</v>
      </c>
    </row>
    <row r="20" spans="2:13">
      <c r="B20" s="91" t="s">
        <v>1978</v>
      </c>
      <c r="C20" s="67">
        <v>8824</v>
      </c>
      <c r="D20" s="92" t="s">
        <v>26</v>
      </c>
      <c r="E20" s="67" t="s">
        <v>1979</v>
      </c>
      <c r="F20" s="92" t="s">
        <v>1557</v>
      </c>
      <c r="G20" s="92" t="s">
        <v>127</v>
      </c>
      <c r="H20" s="74">
        <v>126.09310000000004</v>
      </c>
      <c r="I20" s="74">
        <v>3904.375</v>
      </c>
      <c r="J20" s="74">
        <v>4.9231474640000004</v>
      </c>
      <c r="K20" s="94">
        <v>1.2609310000000003E-4</v>
      </c>
      <c r="L20" s="94">
        <f t="shared" si="0"/>
        <v>1.3152766895704391E-2</v>
      </c>
      <c r="M20" s="94">
        <f>J20/'סכום נכסי הקרן'!$C$42</f>
        <v>4.4911062337242997E-6</v>
      </c>
    </row>
    <row r="21" spans="2:13">
      <c r="B21" s="91" t="s">
        <v>1980</v>
      </c>
      <c r="C21" s="67">
        <v>9552</v>
      </c>
      <c r="D21" s="92" t="s">
        <v>26</v>
      </c>
      <c r="E21" s="67" t="s">
        <v>1981</v>
      </c>
      <c r="F21" s="92" t="s">
        <v>652</v>
      </c>
      <c r="G21" s="92" t="s">
        <v>127</v>
      </c>
      <c r="H21" s="74">
        <v>34935.126947000004</v>
      </c>
      <c r="I21" s="74">
        <v>100</v>
      </c>
      <c r="J21" s="74">
        <v>34.935126947000008</v>
      </c>
      <c r="K21" s="94">
        <v>9.2530876633492153E-5</v>
      </c>
      <c r="L21" s="94">
        <f t="shared" si="0"/>
        <v>9.3333296344610989E-2</v>
      </c>
      <c r="M21" s="94">
        <f>J21/'סכום נכסי הקרן'!$C$42</f>
        <v>3.1869320907999815E-5</v>
      </c>
    </row>
    <row r="22" spans="2:13">
      <c r="B22" s="95"/>
      <c r="C22" s="67"/>
      <c r="D22" s="67"/>
      <c r="E22" s="67"/>
      <c r="F22" s="67"/>
      <c r="G22" s="67"/>
      <c r="H22" s="74"/>
      <c r="I22" s="74"/>
      <c r="J22" s="67"/>
      <c r="K22" s="67"/>
      <c r="L22" s="94"/>
      <c r="M22" s="67"/>
    </row>
    <row r="23" spans="2:13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</row>
    <row r="24" spans="2:13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</row>
    <row r="25" spans="2:13">
      <c r="B25" s="109" t="s">
        <v>212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</row>
    <row r="26" spans="2:13">
      <c r="B26" s="109" t="s">
        <v>106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</row>
    <row r="27" spans="2:13">
      <c r="B27" s="109" t="s">
        <v>195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</row>
    <row r="28" spans="2:13">
      <c r="B28" s="109" t="s">
        <v>203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</row>
    <row r="29" spans="2:13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</row>
    <row r="30" spans="2:13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</row>
    <row r="31" spans="2:13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</row>
    <row r="32" spans="2:13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</row>
    <row r="33" spans="2:13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</row>
    <row r="34" spans="2:13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</row>
    <row r="35" spans="2:13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</row>
    <row r="36" spans="2:13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</row>
    <row r="37" spans="2:13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</row>
    <row r="38" spans="2:13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</row>
    <row r="39" spans="2:13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</row>
    <row r="40" spans="2:13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</row>
    <row r="41" spans="2:13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</row>
    <row r="42" spans="2:13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</row>
    <row r="43" spans="2:13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</row>
    <row r="44" spans="2:13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</row>
    <row r="45" spans="2:13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</row>
    <row r="46" spans="2:13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7" spans="2:13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</row>
    <row r="48" spans="2:13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</row>
    <row r="49" spans="2:13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</row>
    <row r="50" spans="2:13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</row>
    <row r="51" spans="2:13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</row>
    <row r="52" spans="2:13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</row>
    <row r="53" spans="2:13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</row>
    <row r="54" spans="2:13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</row>
    <row r="55" spans="2:13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</row>
    <row r="56" spans="2:13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</row>
    <row r="57" spans="2:13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</row>
    <row r="58" spans="2:13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</row>
    <row r="59" spans="2:13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</row>
    <row r="60" spans="2:13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</row>
    <row r="61" spans="2:13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</row>
    <row r="62" spans="2:13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</row>
    <row r="63" spans="2:13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</row>
    <row r="64" spans="2:13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</row>
    <row r="65" spans="2:13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</row>
    <row r="66" spans="2:13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</row>
    <row r="67" spans="2:13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</row>
    <row r="68" spans="2:13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</row>
    <row r="69" spans="2:13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</row>
    <row r="70" spans="2:13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</row>
    <row r="71" spans="2:13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</row>
    <row r="72" spans="2:13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</row>
    <row r="73" spans="2:13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</row>
    <row r="74" spans="2:13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</row>
    <row r="75" spans="2:13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</row>
    <row r="76" spans="2:13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</row>
    <row r="77" spans="2:13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</row>
    <row r="78" spans="2:13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</row>
    <row r="79" spans="2:13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</row>
    <row r="80" spans="2:13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</row>
    <row r="81" spans="2:13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</row>
    <row r="82" spans="2:13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</row>
    <row r="83" spans="2:13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</row>
    <row r="84" spans="2:13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</row>
    <row r="85" spans="2:13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</row>
    <row r="86" spans="2:13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</row>
    <row r="87" spans="2:13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</row>
    <row r="88" spans="2:13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</row>
    <row r="89" spans="2:13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</row>
    <row r="90" spans="2:13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</row>
    <row r="91" spans="2:13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2:13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</row>
    <row r="93" spans="2:13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</row>
    <row r="94" spans="2:13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</row>
    <row r="95" spans="2:13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</row>
    <row r="96" spans="2:13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</row>
    <row r="97" spans="2:13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</row>
    <row r="98" spans="2:13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</row>
    <row r="99" spans="2:13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</row>
    <row r="100" spans="2:13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</row>
    <row r="101" spans="2:13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</row>
    <row r="102" spans="2:13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</row>
    <row r="103" spans="2:13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</row>
    <row r="104" spans="2:13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</row>
    <row r="105" spans="2:13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</row>
    <row r="106" spans="2:13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</row>
    <row r="107" spans="2:13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</row>
    <row r="108" spans="2:13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</row>
    <row r="109" spans="2:13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</row>
    <row r="110" spans="2:13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</row>
    <row r="111" spans="2:13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</row>
    <row r="112" spans="2:13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</row>
    <row r="113" spans="2:13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</row>
    <row r="114" spans="2:13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</row>
    <row r="115" spans="2:13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</row>
    <row r="116" spans="2:13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</row>
    <row r="117" spans="2:13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</row>
    <row r="118" spans="2:13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</row>
    <row r="119" spans="2:13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</row>
    <row r="120" spans="2:13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</row>
    <row r="121" spans="2:13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</row>
    <row r="122" spans="2:13">
      <c r="C122" s="1"/>
      <c r="D122" s="1"/>
      <c r="E122" s="1"/>
    </row>
    <row r="123" spans="2:13">
      <c r="C123" s="1"/>
      <c r="D123" s="1"/>
      <c r="E123" s="1"/>
    </row>
    <row r="124" spans="2:13">
      <c r="C124" s="1"/>
      <c r="D124" s="1"/>
      <c r="E124" s="1"/>
    </row>
    <row r="125" spans="2:13">
      <c r="C125" s="1"/>
      <c r="D125" s="1"/>
      <c r="E125" s="1"/>
    </row>
    <row r="126" spans="2:13">
      <c r="C126" s="1"/>
      <c r="D126" s="1"/>
      <c r="E126" s="1"/>
    </row>
    <row r="127" spans="2:13">
      <c r="C127" s="1"/>
      <c r="D127" s="1"/>
      <c r="E127" s="1"/>
    </row>
    <row r="128" spans="2:13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B402" s="41"/>
      <c r="C402" s="1"/>
      <c r="D402" s="1"/>
      <c r="E402" s="1"/>
    </row>
    <row r="403" spans="2:5">
      <c r="B403" s="41"/>
      <c r="C403" s="1"/>
      <c r="D403" s="1"/>
      <c r="E403" s="1"/>
    </row>
    <row r="404" spans="2:5">
      <c r="B404" s="3"/>
      <c r="C404" s="1"/>
      <c r="D404" s="1"/>
      <c r="E404" s="1"/>
    </row>
  </sheetData>
  <sheetProtection sheet="1" objects="1" scenarios="1"/>
  <mergeCells count="2">
    <mergeCell ref="B6:M6"/>
    <mergeCell ref="B7:M7"/>
  </mergeCells>
  <phoneticPr fontId="3" type="noConversion"/>
  <dataValidations count="1">
    <dataValidation allowBlank="1" showInputMessage="1" showErrorMessage="1" sqref="C5:C1048576 A1:B1048576 D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B1:K637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8.140625" style="2" bestFit="1" customWidth="1"/>
    <col min="3" max="3" width="16.7109375" style="2" bestFit="1" customWidth="1"/>
    <col min="4" max="4" width="12.28515625" style="1" bestFit="1" customWidth="1"/>
    <col min="5" max="6" width="11.28515625" style="1" bestFit="1" customWidth="1"/>
    <col min="7" max="7" width="10.7109375" style="1" bestFit="1" customWidth="1"/>
    <col min="8" max="8" width="9" style="1" bestFit="1" customWidth="1"/>
    <col min="9" max="9" width="6.85546875" style="1" bestFit="1" customWidth="1"/>
    <col min="10" max="10" width="9.140625" style="1" bestFit="1" customWidth="1"/>
    <col min="11" max="11" width="9.28515625" style="1" bestFit="1" customWidth="1"/>
    <col min="12" max="16384" width="9.140625" style="1"/>
  </cols>
  <sheetData>
    <row r="1" spans="2:11">
      <c r="B1" s="46" t="s">
        <v>140</v>
      </c>
      <c r="C1" s="46" t="s" vm="1">
        <v>221</v>
      </c>
    </row>
    <row r="2" spans="2:11">
      <c r="B2" s="46" t="s">
        <v>139</v>
      </c>
      <c r="C2" s="46" t="s">
        <v>2902</v>
      </c>
    </row>
    <row r="3" spans="2:11">
      <c r="B3" s="46" t="s">
        <v>141</v>
      </c>
      <c r="C3" s="46" t="s">
        <v>2903</v>
      </c>
    </row>
    <row r="4" spans="2:11">
      <c r="B4" s="46" t="s">
        <v>142</v>
      </c>
      <c r="C4" s="46" t="s">
        <v>2904</v>
      </c>
    </row>
    <row r="6" spans="2:11" ht="26.25" customHeight="1">
      <c r="B6" s="131" t="s">
        <v>168</v>
      </c>
      <c r="C6" s="132"/>
      <c r="D6" s="132"/>
      <c r="E6" s="132"/>
      <c r="F6" s="132"/>
      <c r="G6" s="132"/>
      <c r="H6" s="132"/>
      <c r="I6" s="132"/>
      <c r="J6" s="132"/>
      <c r="K6" s="133"/>
    </row>
    <row r="7" spans="2:11" ht="26.25" customHeight="1">
      <c r="B7" s="131" t="s">
        <v>92</v>
      </c>
      <c r="C7" s="132"/>
      <c r="D7" s="132"/>
      <c r="E7" s="132"/>
      <c r="F7" s="132"/>
      <c r="G7" s="132"/>
      <c r="H7" s="132"/>
      <c r="I7" s="132"/>
      <c r="J7" s="132"/>
      <c r="K7" s="133"/>
    </row>
    <row r="8" spans="2:11" s="3" customFormat="1" ht="63">
      <c r="B8" s="21" t="s">
        <v>110</v>
      </c>
      <c r="C8" s="29" t="s">
        <v>43</v>
      </c>
      <c r="D8" s="29" t="s">
        <v>97</v>
      </c>
      <c r="E8" s="29" t="s">
        <v>98</v>
      </c>
      <c r="F8" s="29" t="s">
        <v>197</v>
      </c>
      <c r="G8" s="29" t="s">
        <v>196</v>
      </c>
      <c r="H8" s="29" t="s">
        <v>105</v>
      </c>
      <c r="I8" s="29" t="s">
        <v>56</v>
      </c>
      <c r="J8" s="29" t="s">
        <v>143</v>
      </c>
      <c r="K8" s="30" t="s">
        <v>145</v>
      </c>
    </row>
    <row r="9" spans="2:11" s="3" customFormat="1" ht="21" customHeight="1">
      <c r="B9" s="14"/>
      <c r="C9" s="15"/>
      <c r="D9" s="15"/>
      <c r="E9" s="31" t="s">
        <v>21</v>
      </c>
      <c r="F9" s="31" t="s">
        <v>204</v>
      </c>
      <c r="G9" s="31"/>
      <c r="H9" s="31" t="s">
        <v>200</v>
      </c>
      <c r="I9" s="31" t="s">
        <v>19</v>
      </c>
      <c r="J9" s="31" t="s">
        <v>19</v>
      </c>
      <c r="K9" s="32" t="s">
        <v>19</v>
      </c>
    </row>
    <row r="10" spans="2:11" s="4" customFormat="1" ht="18" customHeight="1">
      <c r="B10" s="17"/>
      <c r="C10" s="18" t="s">
        <v>0</v>
      </c>
      <c r="D10" s="18" t="s">
        <v>2</v>
      </c>
      <c r="E10" s="18" t="s">
        <v>3</v>
      </c>
      <c r="F10" s="18" t="s">
        <v>4</v>
      </c>
      <c r="G10" s="18" t="s">
        <v>5</v>
      </c>
      <c r="H10" s="18" t="s">
        <v>6</v>
      </c>
      <c r="I10" s="18" t="s">
        <v>7</v>
      </c>
      <c r="J10" s="18" t="s">
        <v>8</v>
      </c>
      <c r="K10" s="19" t="s">
        <v>9</v>
      </c>
    </row>
    <row r="11" spans="2:11" s="4" customFormat="1" ht="18" customHeight="1">
      <c r="B11" s="79" t="s">
        <v>1982</v>
      </c>
      <c r="C11" s="79"/>
      <c r="D11" s="80"/>
      <c r="E11" s="98"/>
      <c r="F11" s="82"/>
      <c r="G11" s="99"/>
      <c r="H11" s="82">
        <v>2173.3735764540006</v>
      </c>
      <c r="I11" s="83"/>
      <c r="J11" s="83">
        <f>IFERROR(H11/$H$11,0)</f>
        <v>1</v>
      </c>
      <c r="K11" s="83">
        <f>H11/'סכום נכסי הקרן'!$C$42</f>
        <v>1.9826445762186574E-3</v>
      </c>
    </row>
    <row r="12" spans="2:11" ht="21" customHeight="1">
      <c r="B12" s="84" t="s">
        <v>1983</v>
      </c>
      <c r="C12" s="85"/>
      <c r="D12" s="86"/>
      <c r="E12" s="100"/>
      <c r="F12" s="88"/>
      <c r="G12" s="101"/>
      <c r="H12" s="88">
        <v>25.565185075000002</v>
      </c>
      <c r="I12" s="89"/>
      <c r="J12" s="89">
        <f t="shared" ref="J12:J51" si="0">IFERROR(H12/$H$11,0)</f>
        <v>1.1762904155994781E-2</v>
      </c>
      <c r="K12" s="89">
        <f>H12/'סכום נכסי הקרן'!$C$42</f>
        <v>2.3321658125462953E-5</v>
      </c>
    </row>
    <row r="13" spans="2:11">
      <c r="B13" s="90" t="s">
        <v>187</v>
      </c>
      <c r="C13" s="85"/>
      <c r="D13" s="86"/>
      <c r="E13" s="100"/>
      <c r="F13" s="88"/>
      <c r="G13" s="101"/>
      <c r="H13" s="88">
        <v>20.714486810000007</v>
      </c>
      <c r="I13" s="89"/>
      <c r="J13" s="89">
        <f t="shared" si="0"/>
        <v>9.5310291035179649E-3</v>
      </c>
      <c r="K13" s="89">
        <f>H13/'סכום נכסי הקרן'!$C$42</f>
        <v>1.8896643157872063E-5</v>
      </c>
    </row>
    <row r="14" spans="2:11">
      <c r="B14" s="91" t="s">
        <v>1984</v>
      </c>
      <c r="C14" s="67">
        <v>8401</v>
      </c>
      <c r="D14" s="92" t="s">
        <v>126</v>
      </c>
      <c r="E14" s="102">
        <v>44621</v>
      </c>
      <c r="F14" s="74">
        <v>2400.1773480000006</v>
      </c>
      <c r="G14" s="103">
        <v>75.303200000000004</v>
      </c>
      <c r="H14" s="74">
        <v>6.6874182910000011</v>
      </c>
      <c r="I14" s="94">
        <v>1.0667455351522667E-4</v>
      </c>
      <c r="J14" s="94">
        <f t="shared" si="0"/>
        <v>3.0769759803148779E-3</v>
      </c>
      <c r="K14" s="94">
        <f>H14/'סכום נכסי הקרן'!$C$42</f>
        <v>6.1005497385263785E-6</v>
      </c>
    </row>
    <row r="15" spans="2:11">
      <c r="B15" s="91" t="s">
        <v>1985</v>
      </c>
      <c r="C15" s="67">
        <v>8507</v>
      </c>
      <c r="D15" s="92" t="s">
        <v>126</v>
      </c>
      <c r="E15" s="102">
        <v>44621</v>
      </c>
      <c r="F15" s="74">
        <v>2112.1567430000005</v>
      </c>
      <c r="G15" s="103">
        <v>92.704099999999997</v>
      </c>
      <c r="H15" s="74">
        <v>7.2448068340000011</v>
      </c>
      <c r="I15" s="94">
        <v>6.4004729290453337E-5</v>
      </c>
      <c r="J15" s="94">
        <f t="shared" si="0"/>
        <v>3.3334383524715396E-3</v>
      </c>
      <c r="K15" s="94">
        <f>H15/'סכום נכסי הקרן'!$C$42</f>
        <v>6.609023469686954E-6</v>
      </c>
    </row>
    <row r="16" spans="2:11">
      <c r="B16" s="91" t="s">
        <v>1986</v>
      </c>
      <c r="C16" s="67">
        <v>8402</v>
      </c>
      <c r="D16" s="92" t="s">
        <v>126</v>
      </c>
      <c r="E16" s="102">
        <v>44560</v>
      </c>
      <c r="F16" s="74">
        <v>1744.9033910000005</v>
      </c>
      <c r="G16" s="103">
        <v>105.0513</v>
      </c>
      <c r="H16" s="74">
        <v>6.7822616850000017</v>
      </c>
      <c r="I16" s="94">
        <v>6.324670096090668E-5</v>
      </c>
      <c r="J16" s="94">
        <f t="shared" si="0"/>
        <v>3.1206147707315461E-3</v>
      </c>
      <c r="K16" s="94">
        <f>H16/'סכום נכסי הקרן'!$C$42</f>
        <v>6.1870699496587288E-6</v>
      </c>
    </row>
    <row r="17" spans="2:11">
      <c r="B17" s="95"/>
      <c r="C17" s="67"/>
      <c r="D17" s="67"/>
      <c r="E17" s="67"/>
      <c r="F17" s="74"/>
      <c r="G17" s="103"/>
      <c r="H17" s="67"/>
      <c r="I17" s="67"/>
      <c r="J17" s="94"/>
      <c r="K17" s="67"/>
    </row>
    <row r="18" spans="2:11">
      <c r="B18" s="90" t="s">
        <v>189</v>
      </c>
      <c r="C18" s="85"/>
      <c r="D18" s="86"/>
      <c r="E18" s="100"/>
      <c r="F18" s="88"/>
      <c r="G18" s="101"/>
      <c r="H18" s="88">
        <v>4.850698265000001</v>
      </c>
      <c r="I18" s="89"/>
      <c r="J18" s="89">
        <f t="shared" si="0"/>
        <v>2.2318750524768175E-3</v>
      </c>
      <c r="K18" s="89">
        <f>H18/'סכום נכסי הקרן'!$C$42</f>
        <v>4.4250149675908933E-6</v>
      </c>
    </row>
    <row r="19" spans="2:11">
      <c r="B19" s="91" t="s">
        <v>1987</v>
      </c>
      <c r="C19" s="67">
        <v>8405</v>
      </c>
      <c r="D19" s="92" t="s">
        <v>126</v>
      </c>
      <c r="E19" s="102">
        <v>44581</v>
      </c>
      <c r="F19" s="74">
        <v>993.24919500000021</v>
      </c>
      <c r="G19" s="103">
        <v>131.99100000000001</v>
      </c>
      <c r="H19" s="74">
        <v>4.850698265000001</v>
      </c>
      <c r="I19" s="94">
        <v>9.035242591746287E-5</v>
      </c>
      <c r="J19" s="94">
        <f t="shared" si="0"/>
        <v>2.2318750524768175E-3</v>
      </c>
      <c r="K19" s="94">
        <f>H19/'סכום נכסי הקרן'!$C$42</f>
        <v>4.4250149675908933E-6</v>
      </c>
    </row>
    <row r="20" spans="2:11">
      <c r="B20" s="95"/>
      <c r="C20" s="67"/>
      <c r="D20" s="67"/>
      <c r="E20" s="67"/>
      <c r="F20" s="74"/>
      <c r="G20" s="103"/>
      <c r="H20" s="67"/>
      <c r="I20" s="67"/>
      <c r="J20" s="94"/>
      <c r="K20" s="67"/>
    </row>
    <row r="21" spans="2:11">
      <c r="B21" s="84" t="s">
        <v>1988</v>
      </c>
      <c r="C21" s="85"/>
      <c r="D21" s="86"/>
      <c r="E21" s="100"/>
      <c r="F21" s="88"/>
      <c r="G21" s="101"/>
      <c r="H21" s="88">
        <v>2147.8083913790006</v>
      </c>
      <c r="I21" s="89"/>
      <c r="J21" s="89">
        <f t="shared" si="0"/>
        <v>0.98823709584400521</v>
      </c>
      <c r="K21" s="89">
        <f>H21/'סכום נכסי הקרן'!$C$42</f>
        <v>1.9593229180931942E-3</v>
      </c>
    </row>
    <row r="22" spans="2:11" ht="16.5" customHeight="1">
      <c r="B22" s="90" t="s">
        <v>187</v>
      </c>
      <c r="C22" s="85"/>
      <c r="D22" s="86"/>
      <c r="E22" s="100"/>
      <c r="F22" s="88"/>
      <c r="G22" s="101"/>
      <c r="H22" s="88">
        <v>13.687072118000001</v>
      </c>
      <c r="I22" s="89"/>
      <c r="J22" s="89">
        <f t="shared" si="0"/>
        <v>6.2976159581047929E-3</v>
      </c>
      <c r="K22" s="89">
        <f>H22/'סכום נכסי הקרן'!$C$42</f>
        <v>1.248593412244453E-5</v>
      </c>
    </row>
    <row r="23" spans="2:11" ht="16.5" customHeight="1">
      <c r="B23" s="91" t="s">
        <v>1989</v>
      </c>
      <c r="C23" s="67">
        <v>9239</v>
      </c>
      <c r="D23" s="92" t="s">
        <v>126</v>
      </c>
      <c r="E23" s="102">
        <v>44742</v>
      </c>
      <c r="F23" s="74">
        <v>764.08860300000015</v>
      </c>
      <c r="G23" s="103">
        <v>100</v>
      </c>
      <c r="H23" s="74">
        <v>2.8271278420000003</v>
      </c>
      <c r="I23" s="94">
        <v>1.9592015461041028E-5</v>
      </c>
      <c r="J23" s="94">
        <f t="shared" si="0"/>
        <v>1.3008016075232874E-3</v>
      </c>
      <c r="K23" s="94">
        <f>H23/'סכום נכסי הקרן'!$C$42</f>
        <v>2.5790272518925564E-6</v>
      </c>
    </row>
    <row r="24" spans="2:11" ht="16.5" customHeight="1">
      <c r="B24" s="91" t="s">
        <v>1990</v>
      </c>
      <c r="C24" s="67">
        <v>9457</v>
      </c>
      <c r="D24" s="92" t="s">
        <v>126</v>
      </c>
      <c r="E24" s="102">
        <v>44893</v>
      </c>
      <c r="F24" s="74">
        <v>644.0548960000001</v>
      </c>
      <c r="G24" s="103">
        <v>100</v>
      </c>
      <c r="H24" s="74">
        <v>2.3830031150000006</v>
      </c>
      <c r="I24" s="94">
        <v>3.1192867873821055E-4</v>
      </c>
      <c r="J24" s="94">
        <f t="shared" si="0"/>
        <v>1.0964535231389092E-3</v>
      </c>
      <c r="K24" s="94">
        <f>H24/'סכום נכסי הקרן'!$C$42</f>
        <v>2.1738776307271964E-6</v>
      </c>
    </row>
    <row r="25" spans="2:11">
      <c r="B25" s="91" t="s">
        <v>1991</v>
      </c>
      <c r="C25" s="67">
        <v>8338</v>
      </c>
      <c r="D25" s="92" t="s">
        <v>126</v>
      </c>
      <c r="E25" s="102">
        <v>44561</v>
      </c>
      <c r="F25" s="74">
        <v>3181.6726200000003</v>
      </c>
      <c r="G25" s="103">
        <v>72.008200000000002</v>
      </c>
      <c r="H25" s="74">
        <v>8.4769411610000027</v>
      </c>
      <c r="I25" s="94">
        <v>1.060557507709916E-4</v>
      </c>
      <c r="J25" s="94">
        <f t="shared" si="0"/>
        <v>3.9003608274425974E-3</v>
      </c>
      <c r="K25" s="94">
        <f>H25/'סכום נכסי הקרן'!$C$42</f>
        <v>7.7330292398247799E-6</v>
      </c>
    </row>
    <row r="26" spans="2:11">
      <c r="B26" s="95"/>
      <c r="C26" s="67"/>
      <c r="D26" s="67"/>
      <c r="E26" s="67"/>
      <c r="F26" s="74"/>
      <c r="G26" s="103"/>
      <c r="H26" s="67"/>
      <c r="I26" s="67"/>
      <c r="J26" s="94"/>
      <c r="K26" s="67"/>
    </row>
    <row r="27" spans="2:11">
      <c r="B27" s="90" t="s">
        <v>1992</v>
      </c>
      <c r="C27" s="67"/>
      <c r="D27" s="92"/>
      <c r="E27" s="102"/>
      <c r="F27" s="74"/>
      <c r="G27" s="103"/>
      <c r="H27" s="113">
        <v>347.45230185899999</v>
      </c>
      <c r="I27" s="115"/>
      <c r="J27" s="115">
        <f t="shared" si="0"/>
        <v>0.15986773080488575</v>
      </c>
      <c r="K27" s="115">
        <f>H27/'סכום נכסי הקרן'!$C$42</f>
        <v>3.1696088939269109E-4</v>
      </c>
    </row>
    <row r="28" spans="2:11">
      <c r="B28" s="91" t="s">
        <v>1993</v>
      </c>
      <c r="C28" s="67" t="s">
        <v>1994</v>
      </c>
      <c r="D28" s="92" t="s">
        <v>126</v>
      </c>
      <c r="E28" s="102">
        <v>44616</v>
      </c>
      <c r="F28" s="74">
        <v>92.605668000000009</v>
      </c>
      <c r="G28" s="103">
        <v>101404.19</v>
      </c>
      <c r="H28" s="74">
        <v>347.45230185899999</v>
      </c>
      <c r="I28" s="94">
        <v>1.2321003612021276E-4</v>
      </c>
      <c r="J28" s="94">
        <f t="shared" si="0"/>
        <v>0.15986773080488575</v>
      </c>
      <c r="K28" s="94">
        <f>H28/'סכום נכסי הקרן'!$C$42</f>
        <v>3.1696088939269109E-4</v>
      </c>
    </row>
    <row r="29" spans="2:11">
      <c r="B29" s="95"/>
      <c r="C29" s="67"/>
      <c r="D29" s="67"/>
      <c r="E29" s="67"/>
      <c r="F29" s="74"/>
      <c r="G29" s="103"/>
      <c r="H29" s="67"/>
      <c r="I29" s="67"/>
      <c r="J29" s="94"/>
      <c r="K29" s="67"/>
    </row>
    <row r="30" spans="2:11">
      <c r="B30" s="90" t="s">
        <v>189</v>
      </c>
      <c r="C30" s="85"/>
      <c r="D30" s="86"/>
      <c r="E30" s="100"/>
      <c r="F30" s="88"/>
      <c r="G30" s="101"/>
      <c r="H30" s="88">
        <v>1786.6690174020007</v>
      </c>
      <c r="I30" s="89"/>
      <c r="J30" s="89">
        <f t="shared" si="0"/>
        <v>0.82207174908101466</v>
      </c>
      <c r="K30" s="89">
        <f>H30/'סכום נכסי הקרן'!$C$42</f>
        <v>1.6298760945780586E-3</v>
      </c>
    </row>
    <row r="31" spans="2:11">
      <c r="B31" s="91" t="s">
        <v>1995</v>
      </c>
      <c r="C31" s="67">
        <v>8400</v>
      </c>
      <c r="D31" s="92" t="s">
        <v>126</v>
      </c>
      <c r="E31" s="102">
        <v>44544</v>
      </c>
      <c r="F31" s="74">
        <v>2459.1425690000005</v>
      </c>
      <c r="G31" s="103">
        <v>111.9472</v>
      </c>
      <c r="H31" s="74">
        <v>10.185882624000001</v>
      </c>
      <c r="I31" s="94">
        <v>6.8696565500883877E-6</v>
      </c>
      <c r="J31" s="94">
        <f t="shared" si="0"/>
        <v>4.6866690266009984E-3</v>
      </c>
      <c r="K31" s="94">
        <f>H31/'סכום נכסי הקרן'!$C$42</f>
        <v>9.2919989261224427E-6</v>
      </c>
    </row>
    <row r="32" spans="2:11">
      <c r="B32" s="91" t="s">
        <v>1996</v>
      </c>
      <c r="C32" s="67">
        <v>8843</v>
      </c>
      <c r="D32" s="92" t="s">
        <v>126</v>
      </c>
      <c r="E32" s="102">
        <v>44562</v>
      </c>
      <c r="F32" s="74">
        <v>6398.756464000001</v>
      </c>
      <c r="G32" s="103">
        <v>100.0896</v>
      </c>
      <c r="H32" s="74">
        <v>23.696612068000004</v>
      </c>
      <c r="I32" s="94">
        <v>0</v>
      </c>
      <c r="J32" s="94">
        <f t="shared" si="0"/>
        <v>1.0903147219937475E-2</v>
      </c>
      <c r="K32" s="94">
        <f>H32/'סכום נכסי הקרן'!$C$42</f>
        <v>2.1617065699322566E-5</v>
      </c>
    </row>
    <row r="33" spans="2:11">
      <c r="B33" s="91" t="s">
        <v>1997</v>
      </c>
      <c r="C33" s="67">
        <v>9391</v>
      </c>
      <c r="D33" s="92" t="s">
        <v>128</v>
      </c>
      <c r="E33" s="102">
        <v>44608</v>
      </c>
      <c r="F33" s="74">
        <v>18888.083459000001</v>
      </c>
      <c r="G33" s="103">
        <v>95.853200000000001</v>
      </c>
      <c r="H33" s="74">
        <v>72.754269050000019</v>
      </c>
      <c r="I33" s="94">
        <v>6.3776980815095395E-6</v>
      </c>
      <c r="J33" s="94">
        <f t="shared" si="0"/>
        <v>3.347527081317668E-2</v>
      </c>
      <c r="K33" s="94">
        <f>H33/'סכום נכסי הקרן'!$C$42</f>
        <v>6.6369564115195461E-5</v>
      </c>
    </row>
    <row r="34" spans="2:11">
      <c r="B34" s="91" t="s">
        <v>1998</v>
      </c>
      <c r="C34" s="67">
        <v>8337</v>
      </c>
      <c r="D34" s="92" t="s">
        <v>126</v>
      </c>
      <c r="E34" s="102">
        <v>44470</v>
      </c>
      <c r="F34" s="74">
        <v>14523.231427000002</v>
      </c>
      <c r="G34" s="103">
        <v>140.2731</v>
      </c>
      <c r="H34" s="74">
        <v>75.377091669000009</v>
      </c>
      <c r="I34" s="94">
        <v>2.8207061440480388E-5</v>
      </c>
      <c r="J34" s="94">
        <f t="shared" si="0"/>
        <v>3.4682068690640201E-2</v>
      </c>
      <c r="K34" s="94">
        <f>H34/'סכום נכסי הקרן'!$C$42</f>
        <v>6.8762215381540704E-5</v>
      </c>
    </row>
    <row r="35" spans="2:11">
      <c r="B35" s="91" t="s">
        <v>1999</v>
      </c>
      <c r="C35" s="67">
        <v>9011</v>
      </c>
      <c r="D35" s="92" t="s">
        <v>129</v>
      </c>
      <c r="E35" s="102">
        <v>44644</v>
      </c>
      <c r="F35" s="74">
        <v>10371.656603000001</v>
      </c>
      <c r="G35" s="103">
        <v>103.40689999999999</v>
      </c>
      <c r="H35" s="74">
        <v>50.093297532000001</v>
      </c>
      <c r="I35" s="94">
        <v>1.376832511779408E-5</v>
      </c>
      <c r="J35" s="94">
        <f t="shared" si="0"/>
        <v>2.3048636495217933E-2</v>
      </c>
      <c r="K35" s="94">
        <f>H35/'סכום נכסי הקרן'!$C$42</f>
        <v>4.5697254136479235E-5</v>
      </c>
    </row>
    <row r="36" spans="2:11">
      <c r="B36" s="91" t="s">
        <v>2000</v>
      </c>
      <c r="C36" s="67">
        <v>9317</v>
      </c>
      <c r="D36" s="92" t="s">
        <v>128</v>
      </c>
      <c r="E36" s="102">
        <v>44545</v>
      </c>
      <c r="F36" s="74">
        <v>10208.049684000001</v>
      </c>
      <c r="G36" s="103">
        <v>103.5138</v>
      </c>
      <c r="H36" s="74">
        <v>42.46244523</v>
      </c>
      <c r="I36" s="94">
        <v>2.6389333495869502E-6</v>
      </c>
      <c r="J36" s="94">
        <f t="shared" si="0"/>
        <v>1.9537573148966054E-2</v>
      </c>
      <c r="K36" s="94">
        <f>H36/'סכום נכסי הקרן'!$C$42</f>
        <v>3.8736063436272812E-5</v>
      </c>
    </row>
    <row r="37" spans="2:11">
      <c r="B37" s="91" t="s">
        <v>2001</v>
      </c>
      <c r="C37" s="67">
        <v>9600</v>
      </c>
      <c r="D37" s="92" t="s">
        <v>126</v>
      </c>
      <c r="E37" s="102">
        <v>44967</v>
      </c>
      <c r="F37" s="74">
        <v>90702.623239000008</v>
      </c>
      <c r="G37" s="103">
        <v>100.3535</v>
      </c>
      <c r="H37" s="74">
        <v>336.78605102200009</v>
      </c>
      <c r="I37" s="94">
        <v>3.6281040958131188E-4</v>
      </c>
      <c r="J37" s="94">
        <f t="shared" si="0"/>
        <v>0.15496003755207527</v>
      </c>
      <c r="K37" s="94">
        <f>H37/'סכום נכסי הקרן'!$C$42</f>
        <v>3.0723067798326152E-4</v>
      </c>
    </row>
    <row r="38" spans="2:11">
      <c r="B38" s="91" t="s">
        <v>2002</v>
      </c>
      <c r="C38" s="67">
        <v>9534</v>
      </c>
      <c r="D38" s="92" t="s">
        <v>128</v>
      </c>
      <c r="E38" s="102">
        <v>45007</v>
      </c>
      <c r="F38" s="74">
        <v>36068.658305000004</v>
      </c>
      <c r="G38" s="103">
        <v>100.5012</v>
      </c>
      <c r="H38" s="74">
        <v>145.66835226700002</v>
      </c>
      <c r="I38" s="94">
        <v>3.6068650469206986E-4</v>
      </c>
      <c r="J38" s="94">
        <f t="shared" si="0"/>
        <v>6.7024074390684071E-2</v>
      </c>
      <c r="K38" s="94">
        <f>H38/'סכום נכסי הקרן'!$C$42</f>
        <v>1.3288491756676557E-4</v>
      </c>
    </row>
    <row r="39" spans="2:11">
      <c r="B39" s="91" t="s">
        <v>2003</v>
      </c>
      <c r="C39" s="67">
        <v>8410</v>
      </c>
      <c r="D39" s="92" t="s">
        <v>128</v>
      </c>
      <c r="E39" s="102">
        <v>44651</v>
      </c>
      <c r="F39" s="74">
        <v>2423.9289810000005</v>
      </c>
      <c r="G39" s="103">
        <v>117.68559999999999</v>
      </c>
      <c r="H39" s="74">
        <v>11.463234837000002</v>
      </c>
      <c r="I39" s="94">
        <v>7.3452552885749874E-6</v>
      </c>
      <c r="J39" s="94">
        <f t="shared" si="0"/>
        <v>5.274396892090227E-3</v>
      </c>
      <c r="K39" s="94">
        <f>H39/'סכום נכסי הקרן'!$C$42</f>
        <v>1.045725439092723E-5</v>
      </c>
    </row>
    <row r="40" spans="2:11">
      <c r="B40" s="91" t="s">
        <v>2004</v>
      </c>
      <c r="C40" s="67">
        <v>8411</v>
      </c>
      <c r="D40" s="92" t="s">
        <v>128</v>
      </c>
      <c r="E40" s="102">
        <v>44651</v>
      </c>
      <c r="F40" s="74">
        <v>3228.2325519999999</v>
      </c>
      <c r="G40" s="103">
        <v>104.7353</v>
      </c>
      <c r="H40" s="74">
        <v>13.586946531000001</v>
      </c>
      <c r="I40" s="94">
        <v>1.1017882932862481E-5</v>
      </c>
      <c r="J40" s="94">
        <f t="shared" si="0"/>
        <v>6.2515467557896706E-3</v>
      </c>
      <c r="K40" s="94">
        <f>H40/'סכום נכסי הקרן'!$C$42</f>
        <v>1.2394595268343732E-5</v>
      </c>
    </row>
    <row r="41" spans="2:11">
      <c r="B41" s="91" t="s">
        <v>2005</v>
      </c>
      <c r="C41" s="67">
        <v>9384</v>
      </c>
      <c r="D41" s="92" t="s">
        <v>128</v>
      </c>
      <c r="E41" s="102">
        <v>44910</v>
      </c>
      <c r="F41" s="74">
        <v>430.06663100000003</v>
      </c>
      <c r="G41" s="103">
        <v>91.305400000000006</v>
      </c>
      <c r="H41" s="74">
        <v>1.5779606980000003</v>
      </c>
      <c r="I41" s="94">
        <v>4.3006756336667498E-6</v>
      </c>
      <c r="J41" s="94">
        <f t="shared" si="0"/>
        <v>7.2604209193273853E-4</v>
      </c>
      <c r="K41" s="94">
        <f>H41/'סכום נכסי הקרן'!$C$42</f>
        <v>1.4394834156768918E-6</v>
      </c>
    </row>
    <row r="42" spans="2:11">
      <c r="B42" s="91" t="s">
        <v>2006</v>
      </c>
      <c r="C42" s="67">
        <v>8502</v>
      </c>
      <c r="D42" s="92" t="s">
        <v>126</v>
      </c>
      <c r="E42" s="102">
        <v>44621</v>
      </c>
      <c r="F42" s="74">
        <v>117746.74352800002</v>
      </c>
      <c r="G42" s="103">
        <v>100.4263</v>
      </c>
      <c r="H42" s="74">
        <v>437.5201821390001</v>
      </c>
      <c r="I42" s="94">
        <v>9.7959712886869397E-5</v>
      </c>
      <c r="J42" s="94">
        <f t="shared" si="0"/>
        <v>0.20130923964431488</v>
      </c>
      <c r="K42" s="94">
        <f>H42/'סכום נכסי הקרן'!$C$42</f>
        <v>3.9912467212350274E-4</v>
      </c>
    </row>
    <row r="43" spans="2:11">
      <c r="B43" s="91" t="s">
        <v>2007</v>
      </c>
      <c r="C43" s="67">
        <v>9536</v>
      </c>
      <c r="D43" s="92" t="s">
        <v>127</v>
      </c>
      <c r="E43" s="102">
        <v>45015</v>
      </c>
      <c r="F43" s="74">
        <v>6616.578523000001</v>
      </c>
      <c r="G43" s="103">
        <v>100</v>
      </c>
      <c r="H43" s="74">
        <v>6.6165785230000012</v>
      </c>
      <c r="I43" s="94">
        <v>1.8379423796803333E-5</v>
      </c>
      <c r="J43" s="94">
        <f t="shared" si="0"/>
        <v>3.0443815985815824E-3</v>
      </c>
      <c r="K43" s="94">
        <f>H43/'סכום נכסי הקרן'!$C$42</f>
        <v>6.0359266643676591E-6</v>
      </c>
    </row>
    <row r="44" spans="2:11">
      <c r="B44" s="91" t="s">
        <v>2008</v>
      </c>
      <c r="C44" s="67">
        <v>9172</v>
      </c>
      <c r="D44" s="92" t="s">
        <v>128</v>
      </c>
      <c r="E44" s="102">
        <v>44743</v>
      </c>
      <c r="F44" s="74">
        <v>6338.554051000001</v>
      </c>
      <c r="G44" s="103">
        <v>95.864599999999996</v>
      </c>
      <c r="H44" s="74">
        <v>24.418131872000007</v>
      </c>
      <c r="I44" s="94">
        <v>1.4980331201630001E-4</v>
      </c>
      <c r="J44" s="94">
        <f t="shared" si="0"/>
        <v>1.1235128712588733E-2</v>
      </c>
      <c r="K44" s="94">
        <f>H44/'סכום נכסי הקרן'!$C$42</f>
        <v>2.2275267005132559E-5</v>
      </c>
    </row>
    <row r="45" spans="2:11">
      <c r="B45" s="91" t="s">
        <v>2009</v>
      </c>
      <c r="C45" s="67">
        <v>7085</v>
      </c>
      <c r="D45" s="92" t="s">
        <v>126</v>
      </c>
      <c r="E45" s="102">
        <v>43983</v>
      </c>
      <c r="F45" s="74">
        <v>21133.388372000005</v>
      </c>
      <c r="G45" s="103">
        <v>98.3048</v>
      </c>
      <c r="H45" s="74">
        <v>76.868000138000014</v>
      </c>
      <c r="I45" s="94">
        <v>7.0444781388895338E-6</v>
      </c>
      <c r="J45" s="94">
        <f t="shared" si="0"/>
        <v>3.5368056817648034E-2</v>
      </c>
      <c r="K45" s="94">
        <f>H45/'סכום נכסי הקרן'!$C$42</f>
        <v>7.0122286020903187E-5</v>
      </c>
    </row>
    <row r="46" spans="2:11">
      <c r="B46" s="91" t="s">
        <v>2010</v>
      </c>
      <c r="C46" s="67">
        <v>5287</v>
      </c>
      <c r="D46" s="92" t="s">
        <v>128</v>
      </c>
      <c r="E46" s="102">
        <v>42735</v>
      </c>
      <c r="F46" s="74">
        <v>8842.436353000001</v>
      </c>
      <c r="G46" s="103">
        <v>29.861799999999999</v>
      </c>
      <c r="H46" s="74">
        <v>10.610892077000003</v>
      </c>
      <c r="I46" s="94">
        <v>5.7500997231125709E-6</v>
      </c>
      <c r="J46" s="94">
        <f t="shared" si="0"/>
        <v>4.8822219023718682E-3</v>
      </c>
      <c r="K46" s="94">
        <f>H46/'סכום נכסי הקרן'!$C$42</f>
        <v>9.6797107746335198E-6</v>
      </c>
    </row>
    <row r="47" spans="2:11">
      <c r="B47" s="91" t="s">
        <v>2011</v>
      </c>
      <c r="C47" s="67">
        <v>8339</v>
      </c>
      <c r="D47" s="92" t="s">
        <v>126</v>
      </c>
      <c r="E47" s="102">
        <v>44539</v>
      </c>
      <c r="F47" s="74">
        <v>2013.5536360000003</v>
      </c>
      <c r="G47" s="103">
        <v>99.307299999999998</v>
      </c>
      <c r="H47" s="74">
        <v>7.3985412750000004</v>
      </c>
      <c r="I47" s="94">
        <v>4.9179074597157141E-6</v>
      </c>
      <c r="J47" s="94">
        <f t="shared" si="0"/>
        <v>3.4041737486618377E-3</v>
      </c>
      <c r="K47" s="94">
        <f>H47/'סכום נכסי הקרן'!$C$42</f>
        <v>6.7492666192903265E-6</v>
      </c>
    </row>
    <row r="48" spans="2:11">
      <c r="B48" s="91" t="s">
        <v>2012</v>
      </c>
      <c r="C48" s="67">
        <v>7013</v>
      </c>
      <c r="D48" s="92" t="s">
        <v>128</v>
      </c>
      <c r="E48" s="102">
        <v>43507</v>
      </c>
      <c r="F48" s="74">
        <v>11828.102187000004</v>
      </c>
      <c r="G48" s="103">
        <v>96.100399999999993</v>
      </c>
      <c r="H48" s="74">
        <v>45.677700836000014</v>
      </c>
      <c r="I48" s="94">
        <v>9.8512730170080975E-6</v>
      </c>
      <c r="J48" s="94">
        <f t="shared" si="0"/>
        <v>2.1016957844185322E-2</v>
      </c>
      <c r="K48" s="94">
        <f>H48/'סכום נכסי הקרן'!$C$42</f>
        <v>4.1669157478390188E-5</v>
      </c>
    </row>
    <row r="49" spans="2:11">
      <c r="B49" s="91" t="s">
        <v>2013</v>
      </c>
      <c r="C49" s="67">
        <v>7043</v>
      </c>
      <c r="D49" s="92" t="s">
        <v>128</v>
      </c>
      <c r="E49" s="102">
        <v>43860</v>
      </c>
      <c r="F49" s="74">
        <v>25154.920264000004</v>
      </c>
      <c r="G49" s="103">
        <v>93.164199999999994</v>
      </c>
      <c r="H49" s="74">
        <v>94.175075431000025</v>
      </c>
      <c r="I49" s="94">
        <v>7.7790464117782E-6</v>
      </c>
      <c r="J49" s="94">
        <f t="shared" si="0"/>
        <v>4.333128756661004E-2</v>
      </c>
      <c r="K49" s="94">
        <f>H49/'סכום נכסי הקרן'!$C$42</f>
        <v>8.5910542274510326E-5</v>
      </c>
    </row>
    <row r="50" spans="2:11">
      <c r="B50" s="91" t="s">
        <v>2014</v>
      </c>
      <c r="C50" s="67">
        <v>5304</v>
      </c>
      <c r="D50" s="92" t="s">
        <v>128</v>
      </c>
      <c r="E50" s="102">
        <v>42928</v>
      </c>
      <c r="F50" s="74">
        <v>13324.710049000001</v>
      </c>
      <c r="G50" s="103">
        <v>56.195</v>
      </c>
      <c r="H50" s="74">
        <v>30.089807921000002</v>
      </c>
      <c r="I50" s="94">
        <v>2.4748834936176001E-6</v>
      </c>
      <c r="J50" s="94">
        <f t="shared" si="0"/>
        <v>1.3844747284584857E-2</v>
      </c>
      <c r="K50" s="94">
        <f>H50/'סכום נכסי הקרן'!$C$42</f>
        <v>2.7449213112900148E-5</v>
      </c>
    </row>
    <row r="51" spans="2:11">
      <c r="B51" s="91" t="s">
        <v>2015</v>
      </c>
      <c r="C51" s="67">
        <v>9618</v>
      </c>
      <c r="D51" s="92" t="s">
        <v>130</v>
      </c>
      <c r="E51" s="102">
        <v>45020</v>
      </c>
      <c r="F51" s="74">
        <v>109431.40943500001</v>
      </c>
      <c r="G51" s="103">
        <v>100.50279999999999</v>
      </c>
      <c r="H51" s="74">
        <v>269.64196366200008</v>
      </c>
      <c r="I51" s="94">
        <v>1.683559778923095E-4</v>
      </c>
      <c r="J51" s="94">
        <f t="shared" si="0"/>
        <v>0.12406609088435609</v>
      </c>
      <c r="K51" s="94">
        <f>H51/'סכום נכסי הקרן'!$C$42</f>
        <v>2.4597896218451961E-4</v>
      </c>
    </row>
    <row r="52" spans="2:11">
      <c r="C52" s="1"/>
    </row>
    <row r="53" spans="2:11">
      <c r="C53" s="1"/>
    </row>
    <row r="54" spans="2:11">
      <c r="C54" s="1"/>
    </row>
    <row r="55" spans="2:11">
      <c r="B55" s="109" t="s">
        <v>106</v>
      </c>
      <c r="C55" s="1"/>
    </row>
    <row r="56" spans="2:11">
      <c r="B56" s="109" t="s">
        <v>195</v>
      </c>
      <c r="C56" s="1"/>
    </row>
    <row r="57" spans="2:11">
      <c r="B57" s="109" t="s">
        <v>203</v>
      </c>
      <c r="C57" s="1"/>
    </row>
    <row r="58" spans="2:11">
      <c r="C58" s="1"/>
    </row>
    <row r="59" spans="2:11">
      <c r="C59" s="1"/>
    </row>
    <row r="60" spans="2:11">
      <c r="C60" s="1"/>
    </row>
    <row r="61" spans="2:11">
      <c r="C61" s="1"/>
    </row>
    <row r="62" spans="2:11">
      <c r="C62" s="1"/>
    </row>
    <row r="63" spans="2:11">
      <c r="C63" s="1"/>
    </row>
    <row r="64" spans="2:11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sheetProtection sheet="1" objects="1" scenarios="1"/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B1:L574"/>
  <sheetViews>
    <sheetView rightToLeft="1" workbookViewId="0"/>
  </sheetViews>
  <sheetFormatPr defaultColWidth="9.140625" defaultRowHeight="18"/>
  <cols>
    <col min="1" max="1" width="6.28515625" style="1" customWidth="1"/>
    <col min="2" max="2" width="25.5703125" style="2" bestFit="1" customWidth="1"/>
    <col min="3" max="3" width="12.7109375" style="2" bestFit="1" customWidth="1"/>
    <col min="4" max="4" width="18.140625" style="2" bestFit="1" customWidth="1"/>
    <col min="5" max="5" width="9" style="1" bestFit="1" customWidth="1"/>
    <col min="6" max="6" width="11.28515625" style="1" bestFit="1" customWidth="1"/>
    <col min="7" max="7" width="10.140625" style="1" bestFit="1" customWidth="1"/>
    <col min="8" max="8" width="7.42578125" style="1" bestFit="1" customWidth="1"/>
    <col min="9" max="9" width="7.85546875" style="1" customWidth="1"/>
    <col min="10" max="10" width="6.85546875" style="1" bestFit="1" customWidth="1"/>
    <col min="11" max="11" width="9.140625" style="1" bestFit="1" customWidth="1"/>
    <col min="12" max="12" width="9.28515625" style="1" bestFit="1" customWidth="1"/>
    <col min="13" max="16384" width="9.140625" style="1"/>
  </cols>
  <sheetData>
    <row r="1" spans="2:12">
      <c r="B1" s="46" t="s">
        <v>140</v>
      </c>
      <c r="C1" s="46" t="s" vm="1">
        <v>221</v>
      </c>
    </row>
    <row r="2" spans="2:12">
      <c r="B2" s="46" t="s">
        <v>139</v>
      </c>
      <c r="C2" s="46" t="s">
        <v>2902</v>
      </c>
    </row>
    <row r="3" spans="2:12">
      <c r="B3" s="46" t="s">
        <v>141</v>
      </c>
      <c r="C3" s="46" t="s">
        <v>2903</v>
      </c>
    </row>
    <row r="4" spans="2:12">
      <c r="B4" s="46" t="s">
        <v>142</v>
      </c>
      <c r="C4" s="46" t="s">
        <v>2904</v>
      </c>
    </row>
    <row r="6" spans="2:12" ht="26.25" customHeight="1">
      <c r="B6" s="131" t="s">
        <v>168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2" ht="26.25" customHeight="1">
      <c r="B7" s="131" t="s">
        <v>93</v>
      </c>
      <c r="C7" s="132"/>
      <c r="D7" s="132"/>
      <c r="E7" s="132"/>
      <c r="F7" s="132"/>
      <c r="G7" s="132"/>
      <c r="H7" s="132"/>
      <c r="I7" s="132"/>
      <c r="J7" s="132"/>
      <c r="K7" s="132"/>
      <c r="L7" s="133"/>
    </row>
    <row r="8" spans="2:12" s="3" customFormat="1" ht="63">
      <c r="B8" s="21" t="s">
        <v>110</v>
      </c>
      <c r="C8" s="29" t="s">
        <v>43</v>
      </c>
      <c r="D8" s="29" t="s">
        <v>63</v>
      </c>
      <c r="E8" s="29" t="s">
        <v>97</v>
      </c>
      <c r="F8" s="29" t="s">
        <v>98</v>
      </c>
      <c r="G8" s="29" t="s">
        <v>197</v>
      </c>
      <c r="H8" s="29" t="s">
        <v>196</v>
      </c>
      <c r="I8" s="29" t="s">
        <v>105</v>
      </c>
      <c r="J8" s="29" t="s">
        <v>56</v>
      </c>
      <c r="K8" s="29" t="s">
        <v>143</v>
      </c>
      <c r="L8" s="30" t="s">
        <v>145</v>
      </c>
    </row>
    <row r="9" spans="2:12" s="3" customFormat="1" ht="24" customHeight="1">
      <c r="B9" s="14"/>
      <c r="C9" s="15"/>
      <c r="D9" s="15"/>
      <c r="E9" s="15"/>
      <c r="F9" s="15" t="s">
        <v>21</v>
      </c>
      <c r="G9" s="15" t="s">
        <v>204</v>
      </c>
      <c r="H9" s="15"/>
      <c r="I9" s="15" t="s">
        <v>200</v>
      </c>
      <c r="J9" s="31" t="s">
        <v>19</v>
      </c>
      <c r="K9" s="31" t="s">
        <v>19</v>
      </c>
      <c r="L9" s="32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</row>
    <row r="11" spans="2:12" s="4" customFormat="1" ht="18" customHeight="1">
      <c r="B11" s="112" t="s">
        <v>46</v>
      </c>
      <c r="C11" s="112"/>
      <c r="D11" s="121"/>
      <c r="E11" s="121"/>
      <c r="F11" s="122"/>
      <c r="G11" s="113"/>
      <c r="H11" s="114"/>
      <c r="I11" s="113">
        <v>0.73815561200000013</v>
      </c>
      <c r="J11" s="115"/>
      <c r="K11" s="115">
        <f>IFERROR(I11/$I$11,0)</f>
        <v>1</v>
      </c>
      <c r="L11" s="115">
        <f>I11/'סכום נכסי הקרן'!$C$42</f>
        <v>6.7337720325327543E-7</v>
      </c>
    </row>
    <row r="12" spans="2:12" ht="21" customHeight="1">
      <c r="B12" s="111" t="s">
        <v>2016</v>
      </c>
      <c r="C12" s="112"/>
      <c r="D12" s="121"/>
      <c r="E12" s="121"/>
      <c r="F12" s="122"/>
      <c r="G12" s="113"/>
      <c r="H12" s="114"/>
      <c r="I12" s="113">
        <v>0.73815561200000013</v>
      </c>
      <c r="J12" s="115"/>
      <c r="K12" s="115">
        <f t="shared" ref="K12:K15" si="0">IFERROR(I12/$I$11,0)</f>
        <v>1</v>
      </c>
      <c r="L12" s="115">
        <f>I12/'סכום נכסי הקרן'!$C$42</f>
        <v>6.7337720325327543E-7</v>
      </c>
    </row>
    <row r="13" spans="2:12">
      <c r="B13" s="95" t="s">
        <v>2017</v>
      </c>
      <c r="C13" s="67">
        <v>8944</v>
      </c>
      <c r="D13" s="92" t="s">
        <v>583</v>
      </c>
      <c r="E13" s="92" t="s">
        <v>127</v>
      </c>
      <c r="F13" s="102">
        <v>44607</v>
      </c>
      <c r="G13" s="74">
        <v>11961.565450000002</v>
      </c>
      <c r="H13" s="103">
        <v>6.1585999999999999</v>
      </c>
      <c r="I13" s="74">
        <v>0.7366649700000002</v>
      </c>
      <c r="J13" s="94">
        <v>7.1809580357170256E-5</v>
      </c>
      <c r="K13" s="94">
        <f t="shared" si="0"/>
        <v>0.99798058569796533</v>
      </c>
      <c r="L13" s="94">
        <f>I13/'סכום נכסי הקרן'!$C$42</f>
        <v>6.7201737569836174E-7</v>
      </c>
    </row>
    <row r="14" spans="2:12">
      <c r="B14" s="95" t="s">
        <v>2018</v>
      </c>
      <c r="C14" s="67" t="s">
        <v>2019</v>
      </c>
      <c r="D14" s="92" t="s">
        <v>1288</v>
      </c>
      <c r="E14" s="92" t="s">
        <v>127</v>
      </c>
      <c r="F14" s="102">
        <v>44628</v>
      </c>
      <c r="G14" s="74">
        <v>21222.132250000002</v>
      </c>
      <c r="H14" s="103">
        <v>1E-4</v>
      </c>
      <c r="I14" s="74">
        <v>2.1222000000000005E-5</v>
      </c>
      <c r="J14" s="94">
        <v>2.3332423236701477E-4</v>
      </c>
      <c r="K14" s="94">
        <f t="shared" si="0"/>
        <v>2.8750035432908151E-5</v>
      </c>
      <c r="L14" s="94">
        <f>I14/'סכום נכסי הקרן'!$C$42</f>
        <v>1.9359618453244263E-11</v>
      </c>
    </row>
    <row r="15" spans="2:12">
      <c r="B15" s="95" t="s">
        <v>2020</v>
      </c>
      <c r="C15" s="67">
        <v>8731</v>
      </c>
      <c r="D15" s="92" t="s">
        <v>149</v>
      </c>
      <c r="E15" s="92" t="s">
        <v>127</v>
      </c>
      <c r="F15" s="102">
        <v>44537</v>
      </c>
      <c r="G15" s="74">
        <v>2546.6558700000005</v>
      </c>
      <c r="H15" s="103">
        <v>5.7700000000000001E-2</v>
      </c>
      <c r="I15" s="74">
        <v>1.4694200000000001E-3</v>
      </c>
      <c r="J15" s="94">
        <v>3.8919780033028981E-4</v>
      </c>
      <c r="K15" s="94">
        <f t="shared" si="0"/>
        <v>1.9906642666018231E-3</v>
      </c>
      <c r="L15" s="94">
        <f>I15/'סכום נכסי הקרן'!$C$42</f>
        <v>1.3404679364605683E-9</v>
      </c>
    </row>
    <row r="16" spans="2:12">
      <c r="B16" s="67"/>
      <c r="C16" s="67"/>
      <c r="D16" s="67"/>
      <c r="E16" s="67"/>
      <c r="F16" s="67"/>
      <c r="G16" s="74"/>
      <c r="H16" s="103"/>
      <c r="I16" s="67"/>
      <c r="J16" s="67"/>
      <c r="K16" s="94"/>
      <c r="L16" s="67"/>
    </row>
    <row r="17" spans="2:12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2:12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2:12">
      <c r="B19" s="123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2:12">
      <c r="B20" s="123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2:12">
      <c r="B21" s="123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12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12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</row>
    <row r="112" spans="2:1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2:1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2:1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</row>
    <row r="115" spans="2:1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</row>
    <row r="116" spans="2:12">
      <c r="C116" s="1"/>
      <c r="D116" s="1"/>
    </row>
    <row r="117" spans="2:12">
      <c r="C117" s="1"/>
      <c r="D117" s="1"/>
    </row>
    <row r="118" spans="2:12">
      <c r="C118" s="1"/>
      <c r="D118" s="1"/>
    </row>
    <row r="119" spans="2:12">
      <c r="C119" s="1"/>
      <c r="D119" s="1"/>
    </row>
    <row r="120" spans="2:12">
      <c r="C120" s="1"/>
      <c r="D120" s="1"/>
    </row>
    <row r="121" spans="2:12">
      <c r="C121" s="1"/>
      <c r="D121" s="1"/>
    </row>
    <row r="122" spans="2:12">
      <c r="C122" s="1"/>
      <c r="D122" s="1"/>
    </row>
    <row r="123" spans="2:12">
      <c r="C123" s="1"/>
      <c r="D123" s="1"/>
    </row>
    <row r="124" spans="2:12">
      <c r="C124" s="1"/>
      <c r="D124" s="1"/>
    </row>
    <row r="125" spans="2:12">
      <c r="C125" s="1"/>
      <c r="D125" s="1"/>
    </row>
    <row r="126" spans="2:12">
      <c r="C126" s="1"/>
      <c r="D126" s="1"/>
    </row>
    <row r="127" spans="2:12">
      <c r="C127" s="1"/>
      <c r="D127" s="1"/>
    </row>
    <row r="128" spans="2:12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sheetProtection sheet="1" objects="1" scenarios="1"/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B1:L473"/>
  <sheetViews>
    <sheetView rightToLeft="1" workbookViewId="0"/>
  </sheetViews>
  <sheetFormatPr defaultColWidth="9.140625" defaultRowHeight="18"/>
  <cols>
    <col min="1" max="1" width="6.28515625" style="1" customWidth="1"/>
    <col min="2" max="2" width="35" style="2" bestFit="1" customWidth="1"/>
    <col min="3" max="3" width="12.7109375" style="2" bestFit="1" customWidth="1"/>
    <col min="4" max="4" width="9.7109375" style="2" bestFit="1" customWidth="1"/>
    <col min="5" max="5" width="12" style="1" bestFit="1" customWidth="1"/>
    <col min="6" max="6" width="11.28515625" style="1" bestFit="1" customWidth="1"/>
    <col min="7" max="7" width="13.85546875" style="1" bestFit="1" customWidth="1"/>
    <col min="8" max="8" width="7.42578125" style="1" bestFit="1" customWidth="1"/>
    <col min="9" max="9" width="7.85546875" style="1" bestFit="1" customWidth="1"/>
    <col min="10" max="10" width="6.28515625" style="1" bestFit="1" customWidth="1"/>
    <col min="11" max="11" width="9.85546875" style="1" bestFit="1" customWidth="1"/>
    <col min="12" max="12" width="10.42578125" style="1" bestFit="1" customWidth="1"/>
    <col min="13" max="16384" width="9.140625" style="1"/>
  </cols>
  <sheetData>
    <row r="1" spans="2:12">
      <c r="B1" s="46" t="s">
        <v>140</v>
      </c>
      <c r="C1" s="46" t="s" vm="1">
        <v>221</v>
      </c>
    </row>
    <row r="2" spans="2:12">
      <c r="B2" s="46" t="s">
        <v>139</v>
      </c>
      <c r="C2" s="46" t="s">
        <v>2902</v>
      </c>
    </row>
    <row r="3" spans="2:12">
      <c r="B3" s="46" t="s">
        <v>141</v>
      </c>
      <c r="C3" s="46" t="s">
        <v>2903</v>
      </c>
    </row>
    <row r="4" spans="2:12">
      <c r="B4" s="46" t="s">
        <v>142</v>
      </c>
      <c r="C4" s="46" t="s">
        <v>2904</v>
      </c>
    </row>
    <row r="6" spans="2:12" ht="26.25" customHeight="1">
      <c r="B6" s="131" t="s">
        <v>168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2" ht="26.25" customHeight="1">
      <c r="B7" s="131" t="s">
        <v>94</v>
      </c>
      <c r="C7" s="132"/>
      <c r="D7" s="132"/>
      <c r="E7" s="132"/>
      <c r="F7" s="132"/>
      <c r="G7" s="132"/>
      <c r="H7" s="132"/>
      <c r="I7" s="132"/>
      <c r="J7" s="132"/>
      <c r="K7" s="132"/>
      <c r="L7" s="133"/>
    </row>
    <row r="8" spans="2:12" s="3" customFormat="1" ht="63">
      <c r="B8" s="21" t="s">
        <v>110</v>
      </c>
      <c r="C8" s="29" t="s">
        <v>43</v>
      </c>
      <c r="D8" s="29" t="s">
        <v>63</v>
      </c>
      <c r="E8" s="29" t="s">
        <v>97</v>
      </c>
      <c r="F8" s="29" t="s">
        <v>98</v>
      </c>
      <c r="G8" s="29" t="s">
        <v>197</v>
      </c>
      <c r="H8" s="29" t="s">
        <v>196</v>
      </c>
      <c r="I8" s="29" t="s">
        <v>105</v>
      </c>
      <c r="J8" s="29" t="s">
        <v>56</v>
      </c>
      <c r="K8" s="29" t="s">
        <v>143</v>
      </c>
      <c r="L8" s="30" t="s">
        <v>145</v>
      </c>
    </row>
    <row r="9" spans="2:12" s="3" customFormat="1" ht="21" customHeight="1">
      <c r="B9" s="14"/>
      <c r="C9" s="15"/>
      <c r="D9" s="15"/>
      <c r="E9" s="15"/>
      <c r="F9" s="15" t="s">
        <v>21</v>
      </c>
      <c r="G9" s="15" t="s">
        <v>204</v>
      </c>
      <c r="H9" s="15"/>
      <c r="I9" s="15" t="s">
        <v>200</v>
      </c>
      <c r="J9" s="31" t="s">
        <v>19</v>
      </c>
      <c r="K9" s="31" t="s">
        <v>19</v>
      </c>
      <c r="L9" s="32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</row>
    <row r="11" spans="2:12" s="4" customFormat="1" ht="18" customHeight="1">
      <c r="B11" s="112" t="s">
        <v>48</v>
      </c>
      <c r="C11" s="112"/>
      <c r="D11" s="121"/>
      <c r="E11" s="121"/>
      <c r="F11" s="122"/>
      <c r="G11" s="113"/>
      <c r="H11" s="114"/>
      <c r="I11" s="113">
        <v>-5.5491285579999996</v>
      </c>
      <c r="J11" s="115"/>
      <c r="K11" s="115">
        <f>IFERROR(I11/$I$11,0)</f>
        <v>1</v>
      </c>
      <c r="L11" s="115">
        <f>I11/'סכום נכסי הקרן'!$C$42</f>
        <v>-5.0621530313298228E-6</v>
      </c>
    </row>
    <row r="12" spans="2:12" ht="19.5" customHeight="1">
      <c r="B12" s="111" t="s">
        <v>193</v>
      </c>
      <c r="C12" s="112"/>
      <c r="D12" s="121"/>
      <c r="E12" s="121"/>
      <c r="F12" s="122"/>
      <c r="G12" s="113"/>
      <c r="H12" s="114"/>
      <c r="I12" s="113">
        <v>-5.5491285579999978</v>
      </c>
      <c r="J12" s="115"/>
      <c r="K12" s="115">
        <f t="shared" ref="K12:K17" si="0">IFERROR(I12/$I$11,0)</f>
        <v>0.99999999999999967</v>
      </c>
      <c r="L12" s="115">
        <f>I12/'סכום נכסי הקרן'!$C$42</f>
        <v>-5.0621530313298211E-6</v>
      </c>
    </row>
    <row r="13" spans="2:12">
      <c r="B13" s="124" t="s">
        <v>2021</v>
      </c>
      <c r="C13" s="112"/>
      <c r="D13" s="121"/>
      <c r="E13" s="121"/>
      <c r="F13" s="122"/>
      <c r="G13" s="113"/>
      <c r="H13" s="114"/>
      <c r="I13" s="113">
        <v>-5.5491285579999978</v>
      </c>
      <c r="J13" s="115"/>
      <c r="K13" s="115">
        <f t="shared" si="0"/>
        <v>0.99999999999999967</v>
      </c>
      <c r="L13" s="115">
        <f>I13/'סכום נכסי הקרן'!$C$42</f>
        <v>-5.0621530313298211E-6</v>
      </c>
    </row>
    <row r="14" spans="2:12">
      <c r="B14" s="91" t="s">
        <v>2022</v>
      </c>
      <c r="C14" s="67" t="s">
        <v>2023</v>
      </c>
      <c r="D14" s="92" t="s">
        <v>635</v>
      </c>
      <c r="E14" s="92" t="s">
        <v>126</v>
      </c>
      <c r="F14" s="102">
        <v>45048</v>
      </c>
      <c r="G14" s="74">
        <v>-388105.22850000008</v>
      </c>
      <c r="H14" s="103">
        <v>1.4449000000000001</v>
      </c>
      <c r="I14" s="74">
        <v>-5.607732447000001</v>
      </c>
      <c r="J14" s="94"/>
      <c r="K14" s="94">
        <f t="shared" si="0"/>
        <v>1.0105609175183938</v>
      </c>
      <c r="L14" s="94">
        <f>I14/'סכום נכסי הקרן'!$C$42</f>
        <v>-5.1156140119591842E-6</v>
      </c>
    </row>
    <row r="15" spans="2:12">
      <c r="B15" s="91" t="s">
        <v>2024</v>
      </c>
      <c r="C15" s="67" t="s">
        <v>2025</v>
      </c>
      <c r="D15" s="92" t="s">
        <v>635</v>
      </c>
      <c r="E15" s="92" t="s">
        <v>126</v>
      </c>
      <c r="F15" s="102">
        <v>45076</v>
      </c>
      <c r="G15" s="74">
        <v>-1811157.733</v>
      </c>
      <c r="H15" s="103">
        <v>1.0383</v>
      </c>
      <c r="I15" s="74">
        <v>-18.805250742000005</v>
      </c>
      <c r="J15" s="94"/>
      <c r="K15" s="94">
        <f t="shared" si="0"/>
        <v>3.3888655750981083</v>
      </c>
      <c r="L15" s="94">
        <f>I15/'סכום נכסי הקרן'!$C$42</f>
        <v>-1.7154956143752171E-5</v>
      </c>
    </row>
    <row r="16" spans="2:12" s="6" customFormat="1">
      <c r="B16" s="91" t="s">
        <v>2026</v>
      </c>
      <c r="C16" s="67" t="s">
        <v>2027</v>
      </c>
      <c r="D16" s="92" t="s">
        <v>635</v>
      </c>
      <c r="E16" s="92" t="s">
        <v>126</v>
      </c>
      <c r="F16" s="102">
        <v>45048</v>
      </c>
      <c r="G16" s="74">
        <v>388105.22850000008</v>
      </c>
      <c r="H16" s="103">
        <v>0.1817</v>
      </c>
      <c r="I16" s="74">
        <v>0.70518720000000001</v>
      </c>
      <c r="J16" s="94"/>
      <c r="K16" s="94">
        <f t="shared" si="0"/>
        <v>-0.12708071053487388</v>
      </c>
      <c r="L16" s="94">
        <f>I16/'סכום נכסי הקרן'!$C$42</f>
        <v>6.4330200405765956E-7</v>
      </c>
    </row>
    <row r="17" spans="2:12" s="6" customFormat="1">
      <c r="B17" s="91" t="s">
        <v>2028</v>
      </c>
      <c r="C17" s="67" t="s">
        <v>2029</v>
      </c>
      <c r="D17" s="92" t="s">
        <v>635</v>
      </c>
      <c r="E17" s="92" t="s">
        <v>126</v>
      </c>
      <c r="F17" s="102">
        <v>45076</v>
      </c>
      <c r="G17" s="74">
        <v>1811157.733</v>
      </c>
      <c r="H17" s="103">
        <v>1.0025999999999999</v>
      </c>
      <c r="I17" s="74">
        <v>18.158667431000001</v>
      </c>
      <c r="J17" s="94"/>
      <c r="K17" s="94">
        <f t="shared" si="0"/>
        <v>-3.2723457820816271</v>
      </c>
      <c r="L17" s="94">
        <f>I17/'סכום נכסי הקרן'!$C$42</f>
        <v>1.6565115120323869E-5</v>
      </c>
    </row>
    <row r="18" spans="2:12" s="6" customFormat="1">
      <c r="B18" s="95"/>
      <c r="C18" s="67"/>
      <c r="D18" s="67"/>
      <c r="E18" s="67"/>
      <c r="F18" s="67"/>
      <c r="G18" s="74"/>
      <c r="H18" s="103"/>
      <c r="I18" s="67"/>
      <c r="J18" s="67"/>
      <c r="K18" s="94"/>
      <c r="L18" s="67"/>
    </row>
    <row r="19" spans="2:12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2:12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2:12">
      <c r="B21" s="109" t="s">
        <v>212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12">
      <c r="B22" s="109" t="s">
        <v>106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12">
      <c r="B23" s="109" t="s">
        <v>195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>
      <c r="B24" s="109" t="s">
        <v>203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</row>
    <row r="112" spans="2:1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2:1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2:1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</row>
    <row r="115" spans="2:1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</row>
    <row r="116" spans="2:1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</row>
    <row r="117" spans="2:1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</row>
    <row r="118" spans="2:12">
      <c r="C118" s="1"/>
      <c r="D118" s="1"/>
    </row>
    <row r="119" spans="2:12">
      <c r="C119" s="1"/>
      <c r="D119" s="1"/>
    </row>
    <row r="120" spans="2:12">
      <c r="C120" s="1"/>
      <c r="D120" s="1"/>
    </row>
    <row r="121" spans="2:12">
      <c r="C121" s="1"/>
      <c r="D121" s="1"/>
    </row>
    <row r="122" spans="2:12">
      <c r="C122" s="1"/>
      <c r="D122" s="1"/>
    </row>
    <row r="123" spans="2:12">
      <c r="C123" s="1"/>
      <c r="D123" s="1"/>
    </row>
    <row r="124" spans="2:12">
      <c r="C124" s="1"/>
      <c r="D124" s="1"/>
    </row>
    <row r="125" spans="2:12">
      <c r="C125" s="1"/>
      <c r="D125" s="1"/>
    </row>
    <row r="126" spans="2:12">
      <c r="C126" s="1"/>
      <c r="D126" s="1"/>
    </row>
    <row r="127" spans="2:12">
      <c r="C127" s="1"/>
      <c r="D127" s="1"/>
    </row>
    <row r="128" spans="2:12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sheetProtection sheet="1" objects="1" scenarios="1"/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200-000000000000}"/>
  </dataValidations>
  <pageMargins left="0" right="0" top="0.5" bottom="0.5" header="0" footer="0.25"/>
  <pageSetup paperSize="9" scale="93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B1:L507"/>
  <sheetViews>
    <sheetView rightToLeft="1" workbookViewId="0"/>
  </sheetViews>
  <sheetFormatPr defaultColWidth="9.140625" defaultRowHeight="18"/>
  <cols>
    <col min="1" max="1" width="6.28515625" style="1" customWidth="1"/>
    <col min="2" max="2" width="36.42578125" style="2" bestFit="1" customWidth="1"/>
    <col min="3" max="3" width="12.7109375" style="2" bestFit="1" customWidth="1"/>
    <col min="4" max="4" width="6.5703125" style="2" bestFit="1" customWidth="1"/>
    <col min="5" max="5" width="5.7109375" style="1" bestFit="1" customWidth="1"/>
    <col min="6" max="6" width="11.140625" style="1" bestFit="1" customWidth="1"/>
    <col min="7" max="7" width="12.28515625" style="1" bestFit="1" customWidth="1"/>
    <col min="8" max="8" width="6.85546875" style="1" bestFit="1" customWidth="1"/>
    <col min="9" max="9" width="7.5703125" style="1" bestFit="1" customWidth="1"/>
    <col min="10" max="10" width="11.28515625" style="1" bestFit="1" customWidth="1"/>
    <col min="11" max="11" width="9.140625" style="1" bestFit="1" customWidth="1"/>
    <col min="12" max="12" width="8" style="1" bestFit="1" customWidth="1"/>
    <col min="13" max="16384" width="9.140625" style="1"/>
  </cols>
  <sheetData>
    <row r="1" spans="2:12">
      <c r="B1" s="46" t="s">
        <v>140</v>
      </c>
      <c r="C1" s="46" t="s" vm="1">
        <v>221</v>
      </c>
    </row>
    <row r="2" spans="2:12">
      <c r="B2" s="46" t="s">
        <v>139</v>
      </c>
      <c r="C2" s="46" t="s">
        <v>2902</v>
      </c>
    </row>
    <row r="3" spans="2:12">
      <c r="B3" s="46" t="s">
        <v>141</v>
      </c>
      <c r="C3" s="46" t="s">
        <v>2903</v>
      </c>
    </row>
    <row r="4" spans="2:12">
      <c r="B4" s="46" t="s">
        <v>142</v>
      </c>
      <c r="C4" s="46" t="s">
        <v>2904</v>
      </c>
    </row>
    <row r="6" spans="2:12" ht="26.25" customHeight="1">
      <c r="B6" s="131" t="s">
        <v>166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2" s="3" customFormat="1" ht="63">
      <c r="B7" s="66" t="s">
        <v>109</v>
      </c>
      <c r="C7" s="49" t="s">
        <v>43</v>
      </c>
      <c r="D7" s="49" t="s">
        <v>111</v>
      </c>
      <c r="E7" s="49" t="s">
        <v>14</v>
      </c>
      <c r="F7" s="49" t="s">
        <v>64</v>
      </c>
      <c r="G7" s="49" t="s">
        <v>97</v>
      </c>
      <c r="H7" s="49" t="s">
        <v>16</v>
      </c>
      <c r="I7" s="49" t="s">
        <v>18</v>
      </c>
      <c r="J7" s="49" t="s">
        <v>59</v>
      </c>
      <c r="K7" s="49" t="s">
        <v>143</v>
      </c>
      <c r="L7" s="51" t="s">
        <v>144</v>
      </c>
    </row>
    <row r="8" spans="2:12" s="3" customFormat="1" ht="28.5" customHeight="1">
      <c r="B8" s="14"/>
      <c r="C8" s="15"/>
      <c r="D8" s="15"/>
      <c r="E8" s="15"/>
      <c r="F8" s="15"/>
      <c r="G8" s="15"/>
      <c r="H8" s="15" t="s">
        <v>19</v>
      </c>
      <c r="I8" s="15" t="s">
        <v>19</v>
      </c>
      <c r="J8" s="15" t="s">
        <v>200</v>
      </c>
      <c r="K8" s="15" t="s">
        <v>19</v>
      </c>
      <c r="L8" s="16" t="s">
        <v>19</v>
      </c>
    </row>
    <row r="9" spans="2:12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9" t="s">
        <v>9</v>
      </c>
    </row>
    <row r="10" spans="2:12" s="4" customFormat="1" ht="18" customHeight="1">
      <c r="B10" s="79" t="s">
        <v>42</v>
      </c>
      <c r="C10" s="79"/>
      <c r="D10" s="79"/>
      <c r="E10" s="79"/>
      <c r="F10" s="79"/>
      <c r="G10" s="80"/>
      <c r="H10" s="81"/>
      <c r="I10" s="81"/>
      <c r="J10" s="82">
        <f>J11+J48</f>
        <v>198746.50367275043</v>
      </c>
      <c r="K10" s="83">
        <f>IFERROR(J10/$J$10,0)</f>
        <v>1</v>
      </c>
      <c r="L10" s="83">
        <f>J10/'סכום נכסי הקרן'!$C$42</f>
        <v>0.1813050834049928</v>
      </c>
    </row>
    <row r="11" spans="2:12">
      <c r="B11" s="84" t="s">
        <v>191</v>
      </c>
      <c r="C11" s="85"/>
      <c r="D11" s="85"/>
      <c r="E11" s="85"/>
      <c r="F11" s="85"/>
      <c r="G11" s="86"/>
      <c r="H11" s="87"/>
      <c r="I11" s="87"/>
      <c r="J11" s="88">
        <f>J12+J19</f>
        <v>190333.66920636845</v>
      </c>
      <c r="K11" s="89">
        <f t="shared" ref="K11:K52" si="0">IFERROR(J11/$J$10,0)</f>
        <v>0.95767052848268319</v>
      </c>
      <c r="L11" s="89">
        <f>J11/'סכום נכסי הקרן'!$C$42</f>
        <v>0.17363053504105641</v>
      </c>
    </row>
    <row r="12" spans="2:12">
      <c r="B12" s="90" t="s">
        <v>40</v>
      </c>
      <c r="C12" s="85"/>
      <c r="D12" s="85"/>
      <c r="E12" s="85"/>
      <c r="F12" s="85"/>
      <c r="G12" s="86"/>
      <c r="H12" s="87"/>
      <c r="I12" s="87"/>
      <c r="J12" s="88">
        <f>SUM(J13:J17)</f>
        <v>108914.49959107704</v>
      </c>
      <c r="K12" s="89">
        <f t="shared" si="0"/>
        <v>0.54800712253238992</v>
      </c>
      <c r="L12" s="89">
        <f>J12/'סכום נכסי הקרן'!$C$42</f>
        <v>9.9356477057265066E-2</v>
      </c>
    </row>
    <row r="13" spans="2:12">
      <c r="B13" s="91" t="s">
        <v>2674</v>
      </c>
      <c r="C13" s="67" t="s">
        <v>2675</v>
      </c>
      <c r="D13" s="67">
        <v>11</v>
      </c>
      <c r="E13" s="67" t="s">
        <v>299</v>
      </c>
      <c r="F13" s="67" t="s">
        <v>300</v>
      </c>
      <c r="G13" s="92" t="s">
        <v>127</v>
      </c>
      <c r="H13" s="93"/>
      <c r="I13" s="93"/>
      <c r="J13" s="74">
        <v>22412.938749427005</v>
      </c>
      <c r="K13" s="94">
        <f t="shared" si="0"/>
        <v>0.11277148697081699</v>
      </c>
      <c r="L13" s="94">
        <f>J13/'סכום נכסי הקרן'!$C$42</f>
        <v>2.0446043850949031E-2</v>
      </c>
    </row>
    <row r="14" spans="2:12">
      <c r="B14" s="91" t="s">
        <v>2676</v>
      </c>
      <c r="C14" s="67" t="s">
        <v>2677</v>
      </c>
      <c r="D14" s="67">
        <v>12</v>
      </c>
      <c r="E14" s="67" t="s">
        <v>299</v>
      </c>
      <c r="F14" s="67" t="s">
        <v>300</v>
      </c>
      <c r="G14" s="92" t="s">
        <v>127</v>
      </c>
      <c r="H14" s="93"/>
      <c r="I14" s="93"/>
      <c r="J14" s="74">
        <v>14669.202237089003</v>
      </c>
      <c r="K14" s="94">
        <f t="shared" si="0"/>
        <v>7.3808605263531266E-2</v>
      </c>
      <c r="L14" s="94">
        <f>J14/'סכום נכסי הקרן'!$C$42</f>
        <v>1.3381875333310726E-2</v>
      </c>
    </row>
    <row r="15" spans="2:12">
      <c r="B15" s="91" t="s">
        <v>2678</v>
      </c>
      <c r="C15" s="67" t="s">
        <v>2679</v>
      </c>
      <c r="D15" s="67">
        <v>10</v>
      </c>
      <c r="E15" s="67" t="s">
        <v>299</v>
      </c>
      <c r="F15" s="67" t="s">
        <v>300</v>
      </c>
      <c r="G15" s="92" t="s">
        <v>127</v>
      </c>
      <c r="H15" s="93"/>
      <c r="I15" s="93"/>
      <c r="J15" s="74">
        <v>46961.290309042008</v>
      </c>
      <c r="K15" s="94">
        <f t="shared" si="0"/>
        <v>0.23628737834989516</v>
      </c>
      <c r="L15" s="94">
        <f>J15/'סכום נכסי הקרן'!$C$42</f>
        <v>4.2840102839274828E-2</v>
      </c>
    </row>
    <row r="16" spans="2:12">
      <c r="B16" s="91" t="s">
        <v>2678</v>
      </c>
      <c r="C16" s="67" t="s">
        <v>2680</v>
      </c>
      <c r="D16" s="67">
        <v>10</v>
      </c>
      <c r="E16" s="67" t="s">
        <v>299</v>
      </c>
      <c r="F16" s="67" t="s">
        <v>300</v>
      </c>
      <c r="G16" s="92" t="s">
        <v>127</v>
      </c>
      <c r="H16" s="93"/>
      <c r="I16" s="93"/>
      <c r="J16" s="74">
        <v>21975.838132817</v>
      </c>
      <c r="K16" s="94">
        <f t="shared" si="0"/>
        <v>0.11057219989641531</v>
      </c>
      <c r="L16" s="94">
        <f>J16/'סכום נכסי הקרן'!$C$42</f>
        <v>2.0047301924493114E-2</v>
      </c>
    </row>
    <row r="17" spans="2:12">
      <c r="B17" s="91" t="s">
        <v>2681</v>
      </c>
      <c r="C17" s="67" t="s">
        <v>2682</v>
      </c>
      <c r="D17" s="67">
        <v>20</v>
      </c>
      <c r="E17" s="67" t="s">
        <v>299</v>
      </c>
      <c r="F17" s="67" t="s">
        <v>300</v>
      </c>
      <c r="G17" s="92" t="s">
        <v>127</v>
      </c>
      <c r="H17" s="93"/>
      <c r="I17" s="93"/>
      <c r="J17" s="74">
        <v>2895.2301627020001</v>
      </c>
      <c r="K17" s="94">
        <f t="shared" si="0"/>
        <v>1.4567452051731147E-2</v>
      </c>
      <c r="L17" s="94">
        <f>J17/'סכום נכסי הקרן'!$C$42</f>
        <v>2.641153109237349E-3</v>
      </c>
    </row>
    <row r="18" spans="2:12">
      <c r="B18" s="95"/>
      <c r="C18" s="67"/>
      <c r="D18" s="67"/>
      <c r="E18" s="67"/>
      <c r="F18" s="67"/>
      <c r="G18" s="67"/>
      <c r="H18" s="67"/>
      <c r="I18" s="67"/>
      <c r="J18" s="67"/>
      <c r="K18" s="94"/>
      <c r="L18" s="67"/>
    </row>
    <row r="19" spans="2:12">
      <c r="B19" s="90" t="s">
        <v>41</v>
      </c>
      <c r="C19" s="85"/>
      <c r="D19" s="85"/>
      <c r="E19" s="85"/>
      <c r="F19" s="85"/>
      <c r="G19" s="86"/>
      <c r="H19" s="87"/>
      <c r="I19" s="87"/>
      <c r="J19" s="88">
        <f>SUM(J20:J46)</f>
        <v>81419.169615291408</v>
      </c>
      <c r="K19" s="89">
        <f t="shared" si="0"/>
        <v>0.40966340595029327</v>
      </c>
      <c r="L19" s="89">
        <f>J19/'סכום נכסי הקרן'!$C$42</f>
        <v>7.4274057983791344E-2</v>
      </c>
    </row>
    <row r="20" spans="2:12">
      <c r="B20" s="91" t="s">
        <v>2674</v>
      </c>
      <c r="C20" s="67" t="s">
        <v>2683</v>
      </c>
      <c r="D20" s="67">
        <v>11</v>
      </c>
      <c r="E20" s="67" t="s">
        <v>299</v>
      </c>
      <c r="F20" s="67" t="s">
        <v>300</v>
      </c>
      <c r="G20" s="92" t="s">
        <v>128</v>
      </c>
      <c r="H20" s="93"/>
      <c r="I20" s="93"/>
      <c r="J20" s="74">
        <v>2.7417764000000001E-2</v>
      </c>
      <c r="K20" s="94">
        <f t="shared" si="0"/>
        <v>1.3795344065596849E-7</v>
      </c>
      <c r="L20" s="94">
        <f>J20/'סכום נכסי הקרן'!$C$42</f>
        <v>2.5011660064136091E-8</v>
      </c>
    </row>
    <row r="21" spans="2:12">
      <c r="B21" s="91" t="s">
        <v>2674</v>
      </c>
      <c r="C21" s="67" t="s">
        <v>2684</v>
      </c>
      <c r="D21" s="67">
        <v>11</v>
      </c>
      <c r="E21" s="67" t="s">
        <v>299</v>
      </c>
      <c r="F21" s="67" t="s">
        <v>300</v>
      </c>
      <c r="G21" s="92" t="s">
        <v>130</v>
      </c>
      <c r="H21" s="93"/>
      <c r="I21" s="93"/>
      <c r="J21" s="74">
        <v>2.7056300000000003E-4</v>
      </c>
      <c r="K21" s="94">
        <f t="shared" si="0"/>
        <v>1.3613472186937202E-9</v>
      </c>
      <c r="L21" s="94">
        <f>J21/'סכום נכסי הקרן'!$C$42</f>
        <v>2.4681917102841991E-10</v>
      </c>
    </row>
    <row r="22" spans="2:12">
      <c r="B22" s="91" t="s">
        <v>2674</v>
      </c>
      <c r="C22" s="67" t="s">
        <v>2685</v>
      </c>
      <c r="D22" s="67">
        <v>11</v>
      </c>
      <c r="E22" s="67" t="s">
        <v>299</v>
      </c>
      <c r="F22" s="67" t="s">
        <v>300</v>
      </c>
      <c r="G22" s="92" t="s">
        <v>129</v>
      </c>
      <c r="H22" s="93"/>
      <c r="I22" s="93"/>
      <c r="J22" s="74">
        <v>6.9414430000000003E-3</v>
      </c>
      <c r="K22" s="94">
        <f t="shared" si="0"/>
        <v>3.4926113776721104E-8</v>
      </c>
      <c r="L22" s="94">
        <f>J22/'סכום נכסי הקרן'!$C$42</f>
        <v>6.332281971300688E-9</v>
      </c>
    </row>
    <row r="23" spans="2:12">
      <c r="B23" s="91" t="s">
        <v>2674</v>
      </c>
      <c r="C23" s="67" t="s">
        <v>2686</v>
      </c>
      <c r="D23" s="67">
        <v>11</v>
      </c>
      <c r="E23" s="67" t="s">
        <v>299</v>
      </c>
      <c r="F23" s="67" t="s">
        <v>300</v>
      </c>
      <c r="G23" s="92" t="s">
        <v>126</v>
      </c>
      <c r="H23" s="93"/>
      <c r="I23" s="93"/>
      <c r="J23" s="74">
        <v>8423.0699271260019</v>
      </c>
      <c r="K23" s="94">
        <f t="shared" si="0"/>
        <v>4.238097159683954E-2</v>
      </c>
      <c r="L23" s="94">
        <f>J23/'סכום נכסי הקרן'!$C$42</f>
        <v>7.6838855901496242E-3</v>
      </c>
    </row>
    <row r="24" spans="2:12">
      <c r="B24" s="91" t="s">
        <v>2676</v>
      </c>
      <c r="C24" s="67" t="s">
        <v>2687</v>
      </c>
      <c r="D24" s="67">
        <v>12</v>
      </c>
      <c r="E24" s="67" t="s">
        <v>299</v>
      </c>
      <c r="F24" s="67" t="s">
        <v>300</v>
      </c>
      <c r="G24" s="92" t="s">
        <v>128</v>
      </c>
      <c r="H24" s="93"/>
      <c r="I24" s="93"/>
      <c r="J24" s="74">
        <v>107.34446917400003</v>
      </c>
      <c r="K24" s="94">
        <f t="shared" si="0"/>
        <v>5.4010745945372687E-4</v>
      </c>
      <c r="L24" s="94">
        <f>J24/'סכום נכסי הקרן'!$C$42</f>
        <v>9.7924227983916704E-5</v>
      </c>
    </row>
    <row r="25" spans="2:12">
      <c r="B25" s="91" t="s">
        <v>2676</v>
      </c>
      <c r="C25" s="67" t="s">
        <v>2688</v>
      </c>
      <c r="D25" s="67">
        <v>12</v>
      </c>
      <c r="E25" s="67" t="s">
        <v>299</v>
      </c>
      <c r="F25" s="67" t="s">
        <v>300</v>
      </c>
      <c r="G25" s="92" t="s">
        <v>126</v>
      </c>
      <c r="H25" s="93"/>
      <c r="I25" s="93"/>
      <c r="J25" s="74">
        <v>6470.9492709820015</v>
      </c>
      <c r="K25" s="94">
        <f t="shared" si="0"/>
        <v>3.2558808086691461E-2</v>
      </c>
      <c r="L25" s="94">
        <f>J25/'סכום נכסי הקרן'!$C$42</f>
        <v>5.9030774157247503E-3</v>
      </c>
    </row>
    <row r="26" spans="2:12">
      <c r="B26" s="91" t="s">
        <v>2676</v>
      </c>
      <c r="C26" s="67" t="s">
        <v>2689</v>
      </c>
      <c r="D26" s="67">
        <v>12</v>
      </c>
      <c r="E26" s="67" t="s">
        <v>299</v>
      </c>
      <c r="F26" s="67" t="s">
        <v>300</v>
      </c>
      <c r="G26" s="92" t="s">
        <v>129</v>
      </c>
      <c r="H26" s="93"/>
      <c r="I26" s="93"/>
      <c r="J26" s="74">
        <v>5.4452488179999996</v>
      </c>
      <c r="K26" s="94">
        <f t="shared" si="0"/>
        <v>2.7397960303070138E-5</v>
      </c>
      <c r="L26" s="94">
        <f>J26/'סכום נכסי הקרן'!$C$42</f>
        <v>4.967389477874813E-6</v>
      </c>
    </row>
    <row r="27" spans="2:12">
      <c r="B27" s="91" t="s">
        <v>2676</v>
      </c>
      <c r="C27" s="67" t="s">
        <v>2690</v>
      </c>
      <c r="D27" s="67">
        <v>12</v>
      </c>
      <c r="E27" s="67" t="s">
        <v>299</v>
      </c>
      <c r="F27" s="67" t="s">
        <v>300</v>
      </c>
      <c r="G27" s="92" t="s">
        <v>135</v>
      </c>
      <c r="H27" s="93"/>
      <c r="I27" s="93"/>
      <c r="J27" s="74">
        <v>1.6941396010000003</v>
      </c>
      <c r="K27" s="94">
        <f t="shared" si="0"/>
        <v>8.5241227880391578E-6</v>
      </c>
      <c r="L27" s="94">
        <f>J27/'סכום נכסי הקרן'!$C$42</f>
        <v>1.5454667930398393E-6</v>
      </c>
    </row>
    <row r="28" spans="2:12">
      <c r="B28" s="91" t="s">
        <v>2678</v>
      </c>
      <c r="C28" s="67" t="s">
        <v>2691</v>
      </c>
      <c r="D28" s="67">
        <v>10</v>
      </c>
      <c r="E28" s="67" t="s">
        <v>299</v>
      </c>
      <c r="F28" s="67" t="s">
        <v>300</v>
      </c>
      <c r="G28" s="92" t="s">
        <v>131</v>
      </c>
      <c r="H28" s="93"/>
      <c r="I28" s="93"/>
      <c r="J28" s="74">
        <v>0.23718495100000003</v>
      </c>
      <c r="K28" s="94">
        <f t="shared" si="0"/>
        <v>1.1934043951311019E-6</v>
      </c>
      <c r="L28" s="94">
        <f>J28/'סכום נכסי הקרן'!$C$42</f>
        <v>2.163702833951294E-7</v>
      </c>
    </row>
    <row r="29" spans="2:12">
      <c r="B29" s="91" t="s">
        <v>2678</v>
      </c>
      <c r="C29" s="67" t="s">
        <v>2692</v>
      </c>
      <c r="D29" s="67">
        <v>10</v>
      </c>
      <c r="E29" s="67" t="s">
        <v>299</v>
      </c>
      <c r="F29" s="67" t="s">
        <v>300</v>
      </c>
      <c r="G29" s="92" t="s">
        <v>128</v>
      </c>
      <c r="H29" s="93"/>
      <c r="I29" s="93"/>
      <c r="J29" s="74">
        <v>3797.2684556310005</v>
      </c>
      <c r="K29" s="94">
        <f t="shared" si="0"/>
        <v>1.9106089342248053E-2</v>
      </c>
      <c r="L29" s="94">
        <f>J29/'סכום נכסי הקרן'!$C$42</f>
        <v>3.4640311217395271E-3</v>
      </c>
    </row>
    <row r="30" spans="2:12">
      <c r="B30" s="91" t="s">
        <v>2678</v>
      </c>
      <c r="C30" s="67" t="s">
        <v>2693</v>
      </c>
      <c r="D30" s="67">
        <v>10</v>
      </c>
      <c r="E30" s="67" t="s">
        <v>299</v>
      </c>
      <c r="F30" s="67" t="s">
        <v>300</v>
      </c>
      <c r="G30" s="92" t="s">
        <v>129</v>
      </c>
      <c r="H30" s="93"/>
      <c r="I30" s="93"/>
      <c r="J30" s="74">
        <v>26.920926887000007</v>
      </c>
      <c r="K30" s="94">
        <f t="shared" si="0"/>
        <v>1.3545358730600432E-4</v>
      </c>
      <c r="L30" s="94">
        <f>J30/'סכום נכסי הקרן'!$C$42</f>
        <v>2.4558423944020586E-5</v>
      </c>
    </row>
    <row r="31" spans="2:12">
      <c r="B31" s="91" t="s">
        <v>2678</v>
      </c>
      <c r="C31" s="67" t="s">
        <v>2694</v>
      </c>
      <c r="D31" s="67">
        <v>10</v>
      </c>
      <c r="E31" s="67" t="s">
        <v>299</v>
      </c>
      <c r="F31" s="67" t="s">
        <v>300</v>
      </c>
      <c r="G31" s="92" t="s">
        <v>130</v>
      </c>
      <c r="H31" s="93"/>
      <c r="I31" s="93"/>
      <c r="J31" s="74">
        <v>0</v>
      </c>
      <c r="K31" s="94">
        <f t="shared" si="0"/>
        <v>0</v>
      </c>
      <c r="L31" s="94">
        <f>J31/'סכום נכסי הקרן'!$C$42</f>
        <v>0</v>
      </c>
    </row>
    <row r="32" spans="2:12">
      <c r="B32" s="91" t="s">
        <v>2678</v>
      </c>
      <c r="C32" s="67" t="s">
        <v>2695</v>
      </c>
      <c r="D32" s="67">
        <v>10</v>
      </c>
      <c r="E32" s="67" t="s">
        <v>299</v>
      </c>
      <c r="F32" s="67" t="s">
        <v>300</v>
      </c>
      <c r="G32" s="92" t="s">
        <v>135</v>
      </c>
      <c r="H32" s="93"/>
      <c r="I32" s="93"/>
      <c r="J32" s="74">
        <v>0.8832810670000002</v>
      </c>
      <c r="K32" s="94">
        <f t="shared" si="0"/>
        <v>4.4442596507477801E-6</v>
      </c>
      <c r="L32" s="94">
        <f>J32/'סכום נכסי הקרן'!$C$42</f>
        <v>8.0576686665227038E-7</v>
      </c>
    </row>
    <row r="33" spans="2:12">
      <c r="B33" s="91" t="s">
        <v>2678</v>
      </c>
      <c r="C33" s="67" t="s">
        <v>2696</v>
      </c>
      <c r="D33" s="67">
        <v>10</v>
      </c>
      <c r="E33" s="67" t="s">
        <v>299</v>
      </c>
      <c r="F33" s="67" t="s">
        <v>300</v>
      </c>
      <c r="G33" s="92" t="s">
        <v>2669</v>
      </c>
      <c r="H33" s="93"/>
      <c r="I33" s="93"/>
      <c r="J33" s="74">
        <v>0.26036630200000005</v>
      </c>
      <c r="K33" s="94">
        <f t="shared" si="0"/>
        <v>1.3100421752762542E-6</v>
      </c>
      <c r="L33" s="94">
        <f>J33/'סכום נכסי הקרן'!$C$42</f>
        <v>2.3751730585251949E-7</v>
      </c>
    </row>
    <row r="34" spans="2:12">
      <c r="B34" s="91" t="s">
        <v>2678</v>
      </c>
      <c r="C34" s="67" t="s">
        <v>2697</v>
      </c>
      <c r="D34" s="67">
        <v>10</v>
      </c>
      <c r="E34" s="67" t="s">
        <v>299</v>
      </c>
      <c r="F34" s="67" t="s">
        <v>300</v>
      </c>
      <c r="G34" s="92" t="s">
        <v>134</v>
      </c>
      <c r="H34" s="93"/>
      <c r="I34" s="93"/>
      <c r="J34" s="74">
        <v>75.164353638000009</v>
      </c>
      <c r="K34" s="94">
        <f t="shared" si="0"/>
        <v>3.7819208010704531E-4</v>
      </c>
      <c r="L34" s="94">
        <f>J34/'סכום נכסי הקרן'!$C$42</f>
        <v>6.8568146626915577E-5</v>
      </c>
    </row>
    <row r="35" spans="2:12">
      <c r="B35" s="91" t="s">
        <v>2678</v>
      </c>
      <c r="C35" s="67" t="s">
        <v>2698</v>
      </c>
      <c r="D35" s="67">
        <v>10</v>
      </c>
      <c r="E35" s="67" t="s">
        <v>299</v>
      </c>
      <c r="F35" s="67" t="s">
        <v>300</v>
      </c>
      <c r="G35" s="92" t="s">
        <v>2671</v>
      </c>
      <c r="H35" s="93"/>
      <c r="I35" s="93"/>
      <c r="J35" s="74">
        <v>4.2188240980000007</v>
      </c>
      <c r="K35" s="94">
        <f t="shared" si="0"/>
        <v>2.1227161333849575E-5</v>
      </c>
      <c r="L35" s="94">
        <f>J35/'סכום נכסי הקרן'!$C$42</f>
        <v>3.8485922560848352E-6</v>
      </c>
    </row>
    <row r="36" spans="2:12">
      <c r="B36" s="91" t="s">
        <v>2678</v>
      </c>
      <c r="C36" s="67" t="s">
        <v>2699</v>
      </c>
      <c r="D36" s="67">
        <v>10</v>
      </c>
      <c r="E36" s="67" t="s">
        <v>299</v>
      </c>
      <c r="F36" s="67" t="s">
        <v>300</v>
      </c>
      <c r="G36" s="92" t="s">
        <v>126</v>
      </c>
      <c r="H36" s="93"/>
      <c r="I36" s="93"/>
      <c r="J36" s="74">
        <v>43463.714858118386</v>
      </c>
      <c r="K36" s="94">
        <f t="shared" si="0"/>
        <v>0.21868920486613608</v>
      </c>
      <c r="L36" s="94">
        <f>J36/'סכום נכסי הקרן'!$C$42</f>
        <v>3.9649464528026361E-2</v>
      </c>
    </row>
    <row r="37" spans="2:12">
      <c r="B37" s="91" t="s">
        <v>2678</v>
      </c>
      <c r="C37" s="67" t="s">
        <v>2700</v>
      </c>
      <c r="D37" s="67">
        <v>10</v>
      </c>
      <c r="E37" s="67" t="s">
        <v>299</v>
      </c>
      <c r="F37" s="67" t="s">
        <v>300</v>
      </c>
      <c r="G37" s="92" t="s">
        <v>126</v>
      </c>
      <c r="H37" s="93"/>
      <c r="I37" s="93"/>
      <c r="J37" s="74">
        <v>3129.9159140010006</v>
      </c>
      <c r="K37" s="94">
        <f t="shared" si="0"/>
        <v>1.5748281635960846E-2</v>
      </c>
      <c r="L37" s="94">
        <f>J37/'סכום נכסי הקרן'!$C$42</f>
        <v>2.855243515493198E-3</v>
      </c>
    </row>
    <row r="38" spans="2:12">
      <c r="B38" s="91" t="s">
        <v>2678</v>
      </c>
      <c r="C38" s="67" t="s">
        <v>2701</v>
      </c>
      <c r="D38" s="67">
        <v>10</v>
      </c>
      <c r="E38" s="67" t="s">
        <v>299</v>
      </c>
      <c r="F38" s="67" t="s">
        <v>300</v>
      </c>
      <c r="G38" s="92" t="s">
        <v>132</v>
      </c>
      <c r="H38" s="93"/>
      <c r="I38" s="93"/>
      <c r="J38" s="74">
        <v>7.4434100000000003E-2</v>
      </c>
      <c r="K38" s="94">
        <f t="shared" si="0"/>
        <v>3.7451778332946569E-7</v>
      </c>
      <c r="L38" s="94">
        <f>J38/'סכום נכסי הקרן'!$C$42</f>
        <v>6.7901977943201803E-8</v>
      </c>
    </row>
    <row r="39" spans="2:12">
      <c r="B39" s="91" t="s">
        <v>2681</v>
      </c>
      <c r="C39" s="67" t="s">
        <v>2702</v>
      </c>
      <c r="D39" s="67">
        <v>20</v>
      </c>
      <c r="E39" s="67" t="s">
        <v>299</v>
      </c>
      <c r="F39" s="67" t="s">
        <v>300</v>
      </c>
      <c r="G39" s="92" t="s">
        <v>135</v>
      </c>
      <c r="H39" s="93"/>
      <c r="I39" s="93"/>
      <c r="J39" s="74">
        <v>0.29281064000000001</v>
      </c>
      <c r="K39" s="94">
        <f t="shared" si="0"/>
        <v>1.473286999212487E-6</v>
      </c>
      <c r="L39" s="94">
        <f>J39/'סכום נכסי הקרן'!$C$42</f>
        <v>2.6711442227171151E-7</v>
      </c>
    </row>
    <row r="40" spans="2:12">
      <c r="B40" s="91" t="s">
        <v>2681</v>
      </c>
      <c r="C40" s="67" t="s">
        <v>2703</v>
      </c>
      <c r="D40" s="67">
        <v>20</v>
      </c>
      <c r="E40" s="67" t="s">
        <v>299</v>
      </c>
      <c r="F40" s="67" t="s">
        <v>300</v>
      </c>
      <c r="G40" s="92" t="s">
        <v>128</v>
      </c>
      <c r="H40" s="93"/>
      <c r="I40" s="93"/>
      <c r="J40" s="74">
        <v>72.395104533000008</v>
      </c>
      <c r="K40" s="94">
        <f t="shared" si="0"/>
        <v>3.6425850616322511E-4</v>
      </c>
      <c r="L40" s="94">
        <f>J40/'סכום נכסי הקרן'!$C$42</f>
        <v>6.6041918840901612E-5</v>
      </c>
    </row>
    <row r="41" spans="2:12">
      <c r="B41" s="91" t="s">
        <v>2681</v>
      </c>
      <c r="C41" s="67" t="s">
        <v>2704</v>
      </c>
      <c r="D41" s="67">
        <v>20</v>
      </c>
      <c r="E41" s="67" t="s">
        <v>299</v>
      </c>
      <c r="F41" s="67" t="s">
        <v>300</v>
      </c>
      <c r="G41" s="92" t="s">
        <v>129</v>
      </c>
      <c r="H41" s="93"/>
      <c r="I41" s="93"/>
      <c r="J41" s="74">
        <v>0.50005174400000008</v>
      </c>
      <c r="K41" s="94">
        <f t="shared" si="0"/>
        <v>2.516027878524943E-6</v>
      </c>
      <c r="L41" s="94">
        <f>J41/'סכום נכסי הקרן'!$C$42</f>
        <v>4.5616864436525188E-7</v>
      </c>
    </row>
    <row r="42" spans="2:12">
      <c r="B42" s="91" t="s">
        <v>2681</v>
      </c>
      <c r="C42" s="67" t="s">
        <v>2705</v>
      </c>
      <c r="D42" s="67">
        <v>20</v>
      </c>
      <c r="E42" s="67" t="s">
        <v>299</v>
      </c>
      <c r="F42" s="67" t="s">
        <v>300</v>
      </c>
      <c r="G42" s="92" t="s">
        <v>126</v>
      </c>
      <c r="H42" s="93"/>
      <c r="I42" s="93"/>
      <c r="J42" s="74">
        <v>15833.764775224003</v>
      </c>
      <c r="K42" s="94">
        <f t="shared" si="0"/>
        <v>7.9668142496208974E-2</v>
      </c>
      <c r="L42" s="94">
        <f>J42/'סכום נכסי הקרן'!$C$42</f>
        <v>1.4444239219996021E-2</v>
      </c>
    </row>
    <row r="43" spans="2:12">
      <c r="B43" s="91" t="s">
        <v>2681</v>
      </c>
      <c r="C43" s="67" t="s">
        <v>2706</v>
      </c>
      <c r="D43" s="67">
        <v>20</v>
      </c>
      <c r="E43" s="67" t="s">
        <v>299</v>
      </c>
      <c r="F43" s="67" t="s">
        <v>300</v>
      </c>
      <c r="G43" s="92" t="s">
        <v>130</v>
      </c>
      <c r="H43" s="93"/>
      <c r="I43" s="93"/>
      <c r="J43" s="74">
        <v>0.16117660500000003</v>
      </c>
      <c r="K43" s="94">
        <f t="shared" si="0"/>
        <v>8.1096573786972481E-7</v>
      </c>
      <c r="L43" s="94">
        <f>J43/'סכום נכסי הקרן'!$C$42</f>
        <v>1.4703221074306199E-7</v>
      </c>
    </row>
    <row r="44" spans="2:12">
      <c r="B44" s="91" t="s">
        <v>2681</v>
      </c>
      <c r="C44" s="67" t="s">
        <v>2707</v>
      </c>
      <c r="D44" s="67">
        <v>20</v>
      </c>
      <c r="E44" s="67" t="s">
        <v>299</v>
      </c>
      <c r="F44" s="67" t="s">
        <v>300</v>
      </c>
      <c r="G44" s="92" t="s">
        <v>132</v>
      </c>
      <c r="H44" s="93"/>
      <c r="I44" s="93"/>
      <c r="J44" s="74">
        <v>6.1540000000000007E-6</v>
      </c>
      <c r="K44" s="94">
        <f t="shared" si="0"/>
        <v>3.0964066719548327E-11</v>
      </c>
      <c r="L44" s="94">
        <f>J44/'סכום נכסי הקרן'!$C$42</f>
        <v>5.6139426991454709E-12</v>
      </c>
    </row>
    <row r="45" spans="2:12">
      <c r="B45" s="91" t="s">
        <v>2681</v>
      </c>
      <c r="C45" s="67" t="s">
        <v>2708</v>
      </c>
      <c r="D45" s="67">
        <v>20</v>
      </c>
      <c r="E45" s="67" t="s">
        <v>299</v>
      </c>
      <c r="F45" s="67" t="s">
        <v>300</v>
      </c>
      <c r="G45" s="92" t="s">
        <v>128</v>
      </c>
      <c r="H45" s="93"/>
      <c r="I45" s="93"/>
      <c r="J45" s="74">
        <v>3.1529742190000007</v>
      </c>
      <c r="K45" s="94">
        <f t="shared" si="0"/>
        <v>1.5864300305838769E-5</v>
      </c>
      <c r="L45" s="94">
        <f>J45/'סכום נכסי הקרן'!$C$42</f>
        <v>2.8762782901119508E-6</v>
      </c>
    </row>
    <row r="46" spans="2:12">
      <c r="B46" s="91" t="s">
        <v>2681</v>
      </c>
      <c r="C46" s="67" t="s">
        <v>2709</v>
      </c>
      <c r="D46" s="67">
        <v>20</v>
      </c>
      <c r="E46" s="67" t="s">
        <v>299</v>
      </c>
      <c r="F46" s="67" t="s">
        <v>300</v>
      </c>
      <c r="G46" s="92" t="s">
        <v>134</v>
      </c>
      <c r="H46" s="93"/>
      <c r="I46" s="93"/>
      <c r="J46" s="74">
        <v>1.7064319080000006</v>
      </c>
      <c r="K46" s="94">
        <f t="shared" si="0"/>
        <v>8.5859719615986607E-6</v>
      </c>
      <c r="L46" s="94">
        <f>J46/'סכום נכסי הקרן'!$C$42</f>
        <v>1.556680362610575E-6</v>
      </c>
    </row>
    <row r="47" spans="2:12">
      <c r="B47" s="91"/>
      <c r="C47" s="67"/>
      <c r="D47" s="67"/>
      <c r="E47" s="67"/>
      <c r="F47" s="67"/>
      <c r="G47" s="92"/>
      <c r="H47" s="93"/>
      <c r="I47" s="93"/>
      <c r="J47" s="74"/>
      <c r="K47" s="94"/>
      <c r="L47" s="94"/>
    </row>
    <row r="48" spans="2:12">
      <c r="B48" s="84" t="s">
        <v>190</v>
      </c>
      <c r="C48" s="85"/>
      <c r="D48" s="85"/>
      <c r="E48" s="85"/>
      <c r="F48" s="85"/>
      <c r="G48" s="86"/>
      <c r="H48" s="87"/>
      <c r="I48" s="93"/>
      <c r="J48" s="88">
        <f>J49</f>
        <v>8412.8344663820008</v>
      </c>
      <c r="K48" s="89">
        <f t="shared" ref="K48:K49" si="1">IFERROR(J48/$J$10,0)</f>
        <v>4.2329471517316863E-2</v>
      </c>
      <c r="L48" s="89">
        <f>J48/'סכום נכסי הקרן'!$C$42</f>
        <v>7.6745483639364008E-3</v>
      </c>
    </row>
    <row r="49" spans="2:12">
      <c r="B49" s="90" t="s">
        <v>41</v>
      </c>
      <c r="C49" s="85"/>
      <c r="D49" s="85"/>
      <c r="E49" s="85"/>
      <c r="F49" s="85"/>
      <c r="G49" s="86"/>
      <c r="H49" s="87"/>
      <c r="I49" s="93"/>
      <c r="J49" s="88">
        <f>SUM(J50:J62)</f>
        <v>8412.8344663820008</v>
      </c>
      <c r="K49" s="89">
        <f t="shared" si="1"/>
        <v>4.2329471517316863E-2</v>
      </c>
      <c r="L49" s="89">
        <f>J49/'סכום נכסי הקרן'!$C$42</f>
        <v>7.6745483639364008E-3</v>
      </c>
    </row>
    <row r="50" spans="2:12">
      <c r="B50" s="91" t="s">
        <v>2710</v>
      </c>
      <c r="C50" s="67" t="s">
        <v>2711</v>
      </c>
      <c r="D50" s="67">
        <v>85</v>
      </c>
      <c r="E50" s="67" t="s">
        <v>901</v>
      </c>
      <c r="F50" s="67" t="s">
        <v>856</v>
      </c>
      <c r="G50" s="92" t="s">
        <v>135</v>
      </c>
      <c r="H50" s="93"/>
      <c r="I50" s="93"/>
      <c r="J50" s="74">
        <v>109.04829734</v>
      </c>
      <c r="K50" s="94">
        <f t="shared" si="0"/>
        <v>5.4868033059618201E-4</v>
      </c>
      <c r="L50" s="94">
        <f>J50/'סכום נכסי הקרן'!$C$42</f>
        <v>9.9478533101419805E-5</v>
      </c>
    </row>
    <row r="51" spans="2:12">
      <c r="B51" s="91" t="s">
        <v>2710</v>
      </c>
      <c r="C51" s="67" t="s">
        <v>2712</v>
      </c>
      <c r="D51" s="67">
        <v>85</v>
      </c>
      <c r="E51" s="67" t="s">
        <v>901</v>
      </c>
      <c r="F51" s="67" t="s">
        <v>856</v>
      </c>
      <c r="G51" s="92" t="s">
        <v>128</v>
      </c>
      <c r="H51" s="93"/>
      <c r="I51" s="93"/>
      <c r="J51" s="74">
        <v>1194.9119289520004</v>
      </c>
      <c r="K51" s="94">
        <f t="shared" si="0"/>
        <v>6.0122412564273522E-3</v>
      </c>
      <c r="L51" s="94">
        <f>J51/'סכום נכסי הקרן'!$C$42</f>
        <v>1.0900499024474998E-3</v>
      </c>
    </row>
    <row r="52" spans="2:12">
      <c r="B52" s="91" t="s">
        <v>2710</v>
      </c>
      <c r="C52" s="67" t="s">
        <v>2713</v>
      </c>
      <c r="D52" s="67">
        <v>85</v>
      </c>
      <c r="E52" s="67" t="s">
        <v>901</v>
      </c>
      <c r="F52" s="67" t="s">
        <v>856</v>
      </c>
      <c r="G52" s="92" t="s">
        <v>126</v>
      </c>
      <c r="H52" s="93"/>
      <c r="I52" s="93"/>
      <c r="J52" s="74">
        <v>7108.874240090001</v>
      </c>
      <c r="K52" s="94">
        <f t="shared" si="0"/>
        <v>3.5768549930293332E-2</v>
      </c>
      <c r="L52" s="94">
        <f>J52/'סכום נכסי הקרן'!$C$42</f>
        <v>6.4850199283874822E-3</v>
      </c>
    </row>
    <row r="53" spans="2:12">
      <c r="B53" s="95"/>
      <c r="C53" s="67"/>
      <c r="D53" s="67"/>
      <c r="E53" s="67"/>
      <c r="F53" s="67"/>
      <c r="G53" s="67"/>
      <c r="H53" s="67"/>
      <c r="I53" s="67"/>
      <c r="J53" s="67"/>
      <c r="K53" s="94"/>
      <c r="L53" s="67"/>
    </row>
    <row r="54" spans="2:12">
      <c r="D54" s="1"/>
    </row>
    <row r="55" spans="2:12">
      <c r="D55" s="1"/>
    </row>
    <row r="56" spans="2:12">
      <c r="D56" s="1"/>
    </row>
    <row r="57" spans="2:12">
      <c r="B57" s="96" t="s">
        <v>212</v>
      </c>
      <c r="D57" s="1"/>
    </row>
    <row r="58" spans="2:12">
      <c r="B58" s="97"/>
      <c r="D58" s="1"/>
    </row>
    <row r="59" spans="2:12">
      <c r="D59" s="1"/>
    </row>
    <row r="60" spans="2:12">
      <c r="D60" s="1"/>
    </row>
    <row r="61" spans="2:12">
      <c r="D61" s="1"/>
    </row>
    <row r="62" spans="2:12">
      <c r="D62" s="1"/>
    </row>
    <row r="63" spans="2:12">
      <c r="D63" s="1"/>
    </row>
    <row r="64" spans="2:12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5">
      <c r="D497" s="1"/>
    </row>
    <row r="498" spans="4:5">
      <c r="D498" s="1"/>
    </row>
    <row r="499" spans="4:5">
      <c r="D499" s="1"/>
    </row>
    <row r="500" spans="4:5">
      <c r="D500" s="1"/>
    </row>
    <row r="501" spans="4:5">
      <c r="D501" s="1"/>
    </row>
    <row r="502" spans="4:5">
      <c r="D502" s="1"/>
    </row>
    <row r="503" spans="4:5">
      <c r="D503" s="1"/>
    </row>
    <row r="504" spans="4:5">
      <c r="D504" s="1"/>
    </row>
    <row r="505" spans="4:5">
      <c r="D505" s="1"/>
    </row>
    <row r="506" spans="4:5">
      <c r="D506" s="1"/>
    </row>
    <row r="507" spans="4:5">
      <c r="E507" s="2"/>
    </row>
  </sheetData>
  <sheetProtection sheet="1" objects="1" scenarios="1"/>
  <mergeCells count="1">
    <mergeCell ref="B6:L6"/>
  </mergeCells>
  <phoneticPr fontId="3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B1:K564"/>
  <sheetViews>
    <sheetView rightToLeft="1" workbookViewId="0"/>
  </sheetViews>
  <sheetFormatPr defaultColWidth="9.140625" defaultRowHeight="18"/>
  <cols>
    <col min="1" max="1" width="6.28515625" style="1" customWidth="1"/>
    <col min="2" max="2" width="48.140625" style="2" bestFit="1" customWidth="1"/>
    <col min="3" max="3" width="12.7109375" style="2" bestFit="1" customWidth="1"/>
    <col min="4" max="4" width="9.7109375" style="2" bestFit="1" customWidth="1"/>
    <col min="5" max="5" width="12.28515625" style="1" bestFit="1" customWidth="1"/>
    <col min="6" max="6" width="11.28515625" style="1" bestFit="1" customWidth="1"/>
    <col min="7" max="7" width="14.28515625" style="1" bestFit="1" customWidth="1"/>
    <col min="8" max="8" width="7.42578125" style="1" bestFit="1" customWidth="1"/>
    <col min="9" max="9" width="9.7109375" style="1" bestFit="1" customWidth="1"/>
    <col min="10" max="10" width="9.85546875" style="1" bestFit="1" customWidth="1"/>
    <col min="11" max="11" width="10" style="1" bestFit="1" customWidth="1"/>
    <col min="12" max="16384" width="9.140625" style="1"/>
  </cols>
  <sheetData>
    <row r="1" spans="2:11">
      <c r="B1" s="46" t="s">
        <v>140</v>
      </c>
      <c r="C1" s="46" t="s" vm="1">
        <v>221</v>
      </c>
    </row>
    <row r="2" spans="2:11">
      <c r="B2" s="46" t="s">
        <v>139</v>
      </c>
      <c r="C2" s="46" t="s">
        <v>2902</v>
      </c>
    </row>
    <row r="3" spans="2:11">
      <c r="B3" s="46" t="s">
        <v>141</v>
      </c>
      <c r="C3" s="46" t="s">
        <v>2903</v>
      </c>
    </row>
    <row r="4" spans="2:11">
      <c r="B4" s="46" t="s">
        <v>142</v>
      </c>
      <c r="C4" s="46" t="s">
        <v>2904</v>
      </c>
    </row>
    <row r="6" spans="2:11" ht="26.25" customHeight="1">
      <c r="B6" s="131" t="s">
        <v>168</v>
      </c>
      <c r="C6" s="132"/>
      <c r="D6" s="132"/>
      <c r="E6" s="132"/>
      <c r="F6" s="132"/>
      <c r="G6" s="132"/>
      <c r="H6" s="132"/>
      <c r="I6" s="132"/>
      <c r="J6" s="132"/>
      <c r="K6" s="133"/>
    </row>
    <row r="7" spans="2:11" ht="26.25" customHeight="1">
      <c r="B7" s="131" t="s">
        <v>95</v>
      </c>
      <c r="C7" s="132"/>
      <c r="D7" s="132"/>
      <c r="E7" s="132"/>
      <c r="F7" s="132"/>
      <c r="G7" s="132"/>
      <c r="H7" s="132"/>
      <c r="I7" s="132"/>
      <c r="J7" s="132"/>
      <c r="K7" s="133"/>
    </row>
    <row r="8" spans="2:11" s="3" customFormat="1" ht="63">
      <c r="B8" s="21" t="s">
        <v>110</v>
      </c>
      <c r="C8" s="29" t="s">
        <v>43</v>
      </c>
      <c r="D8" s="29" t="s">
        <v>63</v>
      </c>
      <c r="E8" s="29" t="s">
        <v>97</v>
      </c>
      <c r="F8" s="29" t="s">
        <v>98</v>
      </c>
      <c r="G8" s="29" t="s">
        <v>197</v>
      </c>
      <c r="H8" s="29" t="s">
        <v>196</v>
      </c>
      <c r="I8" s="29" t="s">
        <v>105</v>
      </c>
      <c r="J8" s="29" t="s">
        <v>143</v>
      </c>
      <c r="K8" s="30" t="s">
        <v>145</v>
      </c>
    </row>
    <row r="9" spans="2:11" s="3" customFormat="1" ht="22.5" customHeight="1">
      <c r="B9" s="14"/>
      <c r="C9" s="15"/>
      <c r="D9" s="15"/>
      <c r="E9" s="15"/>
      <c r="F9" s="15" t="s">
        <v>21</v>
      </c>
      <c r="G9" s="15" t="s">
        <v>204</v>
      </c>
      <c r="H9" s="15"/>
      <c r="I9" s="15" t="s">
        <v>200</v>
      </c>
      <c r="J9" s="31" t="s">
        <v>19</v>
      </c>
      <c r="K9" s="16" t="s">
        <v>19</v>
      </c>
    </row>
    <row r="10" spans="2:11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9" t="s">
        <v>8</v>
      </c>
    </row>
    <row r="11" spans="2:11" s="4" customFormat="1" ht="18" customHeight="1">
      <c r="B11" s="79" t="s">
        <v>47</v>
      </c>
      <c r="C11" s="79"/>
      <c r="D11" s="80"/>
      <c r="E11" s="80"/>
      <c r="F11" s="98"/>
      <c r="G11" s="82"/>
      <c r="H11" s="99"/>
      <c r="I11" s="82">
        <v>-2410.9542239930001</v>
      </c>
      <c r="J11" s="83">
        <f>IFERROR(I11/$I$11,0)</f>
        <v>1</v>
      </c>
      <c r="K11" s="83">
        <f>I11/'סכום נכסי הקרן'!$C$42</f>
        <v>-2.1993758309651343E-3</v>
      </c>
    </row>
    <row r="12" spans="2:11" ht="19.5" customHeight="1">
      <c r="B12" s="84" t="s">
        <v>32</v>
      </c>
      <c r="C12" s="85"/>
      <c r="D12" s="86"/>
      <c r="E12" s="86"/>
      <c r="F12" s="100"/>
      <c r="G12" s="88"/>
      <c r="H12" s="101"/>
      <c r="I12" s="88">
        <v>-6691.6966064670005</v>
      </c>
      <c r="J12" s="89">
        <f t="shared" ref="J12:J75" si="0">IFERROR(I12/$I$11,0)</f>
        <v>2.7755386393791728</v>
      </c>
      <c r="K12" s="89">
        <f>I12/'סכום נכסי הקרן'!$C$42</f>
        <v>-6.1044526013604057E-3</v>
      </c>
    </row>
    <row r="13" spans="2:11">
      <c r="B13" s="90" t="s">
        <v>185</v>
      </c>
      <c r="C13" s="85"/>
      <c r="D13" s="86"/>
      <c r="E13" s="86"/>
      <c r="F13" s="100"/>
      <c r="G13" s="88"/>
      <c r="H13" s="101"/>
      <c r="I13" s="88">
        <v>-278.68094203300001</v>
      </c>
      <c r="J13" s="89">
        <f t="shared" si="0"/>
        <v>0.11558947874649034</v>
      </c>
      <c r="K13" s="89">
        <f>I13/'סכום נכסי הקרן'!$C$42</f>
        <v>-2.5422470586888894E-4</v>
      </c>
    </row>
    <row r="14" spans="2:11">
      <c r="B14" s="91" t="s">
        <v>1159</v>
      </c>
      <c r="C14" s="67" t="s">
        <v>2030</v>
      </c>
      <c r="D14" s="92" t="s">
        <v>635</v>
      </c>
      <c r="E14" s="92" t="s">
        <v>127</v>
      </c>
      <c r="F14" s="102">
        <v>44882</v>
      </c>
      <c r="G14" s="74">
        <v>336174.00911800005</v>
      </c>
      <c r="H14" s="103">
        <v>-3.8064249999999999</v>
      </c>
      <c r="I14" s="74">
        <v>-12.796210072000001</v>
      </c>
      <c r="J14" s="94">
        <f t="shared" si="0"/>
        <v>5.3075292532128778E-3</v>
      </c>
      <c r="K14" s="94">
        <f>I14/'סכום נכסי הקרן'!$C$42</f>
        <v>-1.167325156165683E-5</v>
      </c>
    </row>
    <row r="15" spans="2:11">
      <c r="B15" s="91" t="s">
        <v>1191</v>
      </c>
      <c r="C15" s="67" t="s">
        <v>2031</v>
      </c>
      <c r="D15" s="92" t="s">
        <v>635</v>
      </c>
      <c r="E15" s="92" t="s">
        <v>127</v>
      </c>
      <c r="F15" s="102">
        <v>44917</v>
      </c>
      <c r="G15" s="74">
        <v>1183794.1544370002</v>
      </c>
      <c r="H15" s="103">
        <v>-5.9169239999999999</v>
      </c>
      <c r="I15" s="74">
        <v>-70.044198957999996</v>
      </c>
      <c r="J15" s="94">
        <f t="shared" si="0"/>
        <v>2.9052479827673144E-2</v>
      </c>
      <c r="K15" s="94">
        <f>I15/'סכום נכסי הקרן'!$C$42</f>
        <v>-6.3897321962586422E-5</v>
      </c>
    </row>
    <row r="16" spans="2:11" s="6" customFormat="1">
      <c r="B16" s="91" t="s">
        <v>2032</v>
      </c>
      <c r="C16" s="67" t="s">
        <v>2033</v>
      </c>
      <c r="D16" s="92" t="s">
        <v>635</v>
      </c>
      <c r="E16" s="92" t="s">
        <v>127</v>
      </c>
      <c r="F16" s="102">
        <v>44952</v>
      </c>
      <c r="G16" s="74">
        <v>747226.72649699997</v>
      </c>
      <c r="H16" s="103">
        <v>-34.616999</v>
      </c>
      <c r="I16" s="74">
        <v>-258.66746662700001</v>
      </c>
      <c r="J16" s="94">
        <f t="shared" si="0"/>
        <v>0.10728841885624744</v>
      </c>
      <c r="K16" s="94">
        <f>I16/'סכום נכסי הקרן'!$C$42</f>
        <v>-2.3596755537489458E-4</v>
      </c>
    </row>
    <row r="17" spans="2:11" s="6" customFormat="1">
      <c r="B17" s="91" t="s">
        <v>1148</v>
      </c>
      <c r="C17" s="67" t="s">
        <v>2034</v>
      </c>
      <c r="D17" s="92" t="s">
        <v>635</v>
      </c>
      <c r="E17" s="92" t="s">
        <v>127</v>
      </c>
      <c r="F17" s="102">
        <v>44952</v>
      </c>
      <c r="G17" s="74">
        <v>1243667.7770110003</v>
      </c>
      <c r="H17" s="103">
        <v>-20.266642000000001</v>
      </c>
      <c r="I17" s="74">
        <v>-252.04969812900003</v>
      </c>
      <c r="J17" s="94">
        <f t="shared" si="0"/>
        <v>0.10454354363956261</v>
      </c>
      <c r="K17" s="94">
        <f>I17/'סכום נכסי הקרן'!$C$42</f>
        <v>-2.299305431643028E-4</v>
      </c>
    </row>
    <row r="18" spans="2:11" s="6" customFormat="1">
      <c r="B18" s="91" t="s">
        <v>1159</v>
      </c>
      <c r="C18" s="67" t="s">
        <v>2035</v>
      </c>
      <c r="D18" s="92" t="s">
        <v>635</v>
      </c>
      <c r="E18" s="92" t="s">
        <v>127</v>
      </c>
      <c r="F18" s="102">
        <v>44965</v>
      </c>
      <c r="G18" s="74">
        <v>349493.79103200004</v>
      </c>
      <c r="H18" s="103">
        <v>-3.0257000000000001</v>
      </c>
      <c r="I18" s="74">
        <v>-10.574632430999999</v>
      </c>
      <c r="J18" s="94">
        <f t="shared" si="0"/>
        <v>4.3860776474994164E-3</v>
      </c>
      <c r="K18" s="94">
        <f>I18/'סכום נכסי הקרן'!$C$42</f>
        <v>-9.6466331706466308E-6</v>
      </c>
    </row>
    <row r="19" spans="2:11">
      <c r="B19" s="91" t="s">
        <v>1265</v>
      </c>
      <c r="C19" s="67" t="s">
        <v>2036</v>
      </c>
      <c r="D19" s="92" t="s">
        <v>635</v>
      </c>
      <c r="E19" s="92" t="s">
        <v>127</v>
      </c>
      <c r="F19" s="102">
        <v>44965</v>
      </c>
      <c r="G19" s="74">
        <v>298884.79347000003</v>
      </c>
      <c r="H19" s="103">
        <v>18.024788000000001</v>
      </c>
      <c r="I19" s="74">
        <v>53.87334936500001</v>
      </c>
      <c r="J19" s="94">
        <f t="shared" si="0"/>
        <v>-2.2345239419674864E-2</v>
      </c>
      <c r="K19" s="94">
        <f>I19/'סכום נכסי הקרן'!$C$42</f>
        <v>4.914557951676228E-5</v>
      </c>
    </row>
    <row r="20" spans="2:11">
      <c r="B20" s="91" t="s">
        <v>1265</v>
      </c>
      <c r="C20" s="67" t="s">
        <v>2037</v>
      </c>
      <c r="D20" s="92" t="s">
        <v>635</v>
      </c>
      <c r="E20" s="92" t="s">
        <v>127</v>
      </c>
      <c r="F20" s="102">
        <v>44952</v>
      </c>
      <c r="G20" s="74">
        <v>860515.75700300012</v>
      </c>
      <c r="H20" s="103">
        <v>30.234833999999999</v>
      </c>
      <c r="I20" s="74">
        <v>260.17551350500008</v>
      </c>
      <c r="J20" s="94">
        <f t="shared" si="0"/>
        <v>-0.10791391678689768</v>
      </c>
      <c r="K20" s="94">
        <f>I20/'סכום נכסי הקרן'!$C$42</f>
        <v>2.3734326040588543E-4</v>
      </c>
    </row>
    <row r="21" spans="2:11">
      <c r="B21" s="91" t="s">
        <v>1172</v>
      </c>
      <c r="C21" s="67" t="s">
        <v>2038</v>
      </c>
      <c r="D21" s="92" t="s">
        <v>635</v>
      </c>
      <c r="E21" s="92" t="s">
        <v>127</v>
      </c>
      <c r="F21" s="102">
        <v>45091</v>
      </c>
      <c r="G21" s="74">
        <v>732240.73401500017</v>
      </c>
      <c r="H21" s="103">
        <v>1.5185919999999999</v>
      </c>
      <c r="I21" s="74">
        <v>11.119747516000002</v>
      </c>
      <c r="J21" s="94">
        <f t="shared" si="0"/>
        <v>-4.6121769568828975E-3</v>
      </c>
      <c r="K21" s="94">
        <f>I21/'סכום נכסי הקרן'!$C$42</f>
        <v>1.0143910527102566E-5</v>
      </c>
    </row>
    <row r="22" spans="2:11">
      <c r="B22" s="91" t="s">
        <v>1191</v>
      </c>
      <c r="C22" s="67" t="s">
        <v>2039</v>
      </c>
      <c r="D22" s="92" t="s">
        <v>635</v>
      </c>
      <c r="E22" s="92" t="s">
        <v>127</v>
      </c>
      <c r="F22" s="102">
        <v>45043</v>
      </c>
      <c r="G22" s="74">
        <v>975600.71238000016</v>
      </c>
      <c r="H22" s="103">
        <v>2.8972000000000001E-2</v>
      </c>
      <c r="I22" s="74">
        <v>0.28265379800000007</v>
      </c>
      <c r="J22" s="94">
        <f t="shared" si="0"/>
        <v>-1.1723731424973779E-4</v>
      </c>
      <c r="K22" s="94">
        <f>I22/'סכום נכסי הקרן'!$C$42</f>
        <v>2.5784891544813763E-7</v>
      </c>
    </row>
    <row r="23" spans="2:11">
      <c r="B23" s="95"/>
      <c r="C23" s="67"/>
      <c r="D23" s="67"/>
      <c r="E23" s="67"/>
      <c r="F23" s="67"/>
      <c r="G23" s="74"/>
      <c r="H23" s="103"/>
      <c r="I23" s="67"/>
      <c r="J23" s="94"/>
      <c r="K23" s="67"/>
    </row>
    <row r="24" spans="2:11">
      <c r="B24" s="90" t="s">
        <v>2021</v>
      </c>
      <c r="C24" s="85"/>
      <c r="D24" s="86"/>
      <c r="E24" s="86"/>
      <c r="F24" s="100"/>
      <c r="G24" s="88"/>
      <c r="H24" s="101"/>
      <c r="I24" s="88">
        <v>-5399.9847665160014</v>
      </c>
      <c r="J24" s="89">
        <f t="shared" si="0"/>
        <v>2.239770756647796</v>
      </c>
      <c r="K24" s="89">
        <f>I24/'סכום נכסי הקרן'!$C$42</f>
        <v>-4.9260976690736532E-3</v>
      </c>
    </row>
    <row r="25" spans="2:11">
      <c r="B25" s="91" t="s">
        <v>2040</v>
      </c>
      <c r="C25" s="67" t="s">
        <v>2041</v>
      </c>
      <c r="D25" s="92" t="s">
        <v>635</v>
      </c>
      <c r="E25" s="92" t="s">
        <v>126</v>
      </c>
      <c r="F25" s="102">
        <v>44951</v>
      </c>
      <c r="G25" s="74">
        <v>810125.95895000012</v>
      </c>
      <c r="H25" s="103">
        <v>-11.310268000000001</v>
      </c>
      <c r="I25" s="74">
        <v>-91.62742011600001</v>
      </c>
      <c r="J25" s="94">
        <f t="shared" si="0"/>
        <v>3.8004628708481876E-2</v>
      </c>
      <c r="K25" s="94">
        <f>I25/'סכום נכסי הקרן'!$C$42</f>
        <v>-8.3586461846238712E-5</v>
      </c>
    </row>
    <row r="26" spans="2:11">
      <c r="B26" s="91" t="s">
        <v>2040</v>
      </c>
      <c r="C26" s="67" t="s">
        <v>2042</v>
      </c>
      <c r="D26" s="92" t="s">
        <v>635</v>
      </c>
      <c r="E26" s="92" t="s">
        <v>126</v>
      </c>
      <c r="F26" s="102">
        <v>44951</v>
      </c>
      <c r="G26" s="74">
        <v>383155.95135000005</v>
      </c>
      <c r="H26" s="103">
        <v>-11.310268000000001</v>
      </c>
      <c r="I26" s="74">
        <v>-43.335966329000001</v>
      </c>
      <c r="J26" s="94">
        <f t="shared" si="0"/>
        <v>1.797461183532028E-2</v>
      </c>
      <c r="K26" s="94">
        <f>I26/'סכום נכסי הקרן'!$C$42</f>
        <v>-3.953292684158328E-5</v>
      </c>
    </row>
    <row r="27" spans="2:11">
      <c r="B27" s="91" t="s">
        <v>2043</v>
      </c>
      <c r="C27" s="67" t="s">
        <v>2044</v>
      </c>
      <c r="D27" s="92" t="s">
        <v>635</v>
      </c>
      <c r="E27" s="92" t="s">
        <v>126</v>
      </c>
      <c r="F27" s="102">
        <v>44951</v>
      </c>
      <c r="G27" s="74">
        <v>925858.23880000028</v>
      </c>
      <c r="H27" s="103">
        <v>-11.310268000000001</v>
      </c>
      <c r="I27" s="74">
        <v>-104.71705152100003</v>
      </c>
      <c r="J27" s="94">
        <f t="shared" si="0"/>
        <v>4.3433861364471957E-2</v>
      </c>
      <c r="K27" s="94">
        <f>I27/'סכום נכסי הקרן'!$C$42</f>
        <v>-9.5527384930509947E-5</v>
      </c>
    </row>
    <row r="28" spans="2:11">
      <c r="B28" s="91" t="s">
        <v>2045</v>
      </c>
      <c r="C28" s="67" t="s">
        <v>2046</v>
      </c>
      <c r="D28" s="92" t="s">
        <v>635</v>
      </c>
      <c r="E28" s="92" t="s">
        <v>126</v>
      </c>
      <c r="F28" s="102">
        <v>44951</v>
      </c>
      <c r="G28" s="74">
        <v>1141069.3847000003</v>
      </c>
      <c r="H28" s="103">
        <v>-11.259849000000001</v>
      </c>
      <c r="I28" s="74">
        <v>-128.48268402000002</v>
      </c>
      <c r="J28" s="94">
        <f t="shared" si="0"/>
        <v>5.3291216706391129E-2</v>
      </c>
      <c r="K28" s="94">
        <f>I28/'סכום נכסי הקרן'!$C$42</f>
        <v>-1.1720741402676203E-4</v>
      </c>
    </row>
    <row r="29" spans="2:11">
      <c r="B29" s="91" t="s">
        <v>2045</v>
      </c>
      <c r="C29" s="67" t="s">
        <v>2047</v>
      </c>
      <c r="D29" s="92" t="s">
        <v>635</v>
      </c>
      <c r="E29" s="92" t="s">
        <v>126</v>
      </c>
      <c r="F29" s="102">
        <v>44951</v>
      </c>
      <c r="G29" s="74">
        <v>1736770.8975380003</v>
      </c>
      <c r="H29" s="103">
        <v>-11.259848</v>
      </c>
      <c r="I29" s="74">
        <v>-195.55777184900003</v>
      </c>
      <c r="J29" s="94">
        <f t="shared" si="0"/>
        <v>8.1112187822927242E-2</v>
      </c>
      <c r="K29" s="94">
        <f>I29/'סכום נכסי הקרן'!$C$42</f>
        <v>-1.7839618549445066E-4</v>
      </c>
    </row>
    <row r="30" spans="2:11">
      <c r="B30" s="91" t="s">
        <v>2048</v>
      </c>
      <c r="C30" s="67" t="s">
        <v>2049</v>
      </c>
      <c r="D30" s="92" t="s">
        <v>635</v>
      </c>
      <c r="E30" s="92" t="s">
        <v>126</v>
      </c>
      <c r="F30" s="102">
        <v>44950</v>
      </c>
      <c r="G30" s="74">
        <v>1157107.8216600001</v>
      </c>
      <c r="H30" s="103">
        <v>-10.581398999999999</v>
      </c>
      <c r="I30" s="74">
        <v>-122.43819037200002</v>
      </c>
      <c r="J30" s="94">
        <f t="shared" si="0"/>
        <v>5.0784120724291074E-2</v>
      </c>
      <c r="K30" s="94">
        <f>I30/'סכום נכסי הקרן'!$C$42</f>
        <v>-1.1169336771782138E-4</v>
      </c>
    </row>
    <row r="31" spans="2:11">
      <c r="B31" s="91" t="s">
        <v>2050</v>
      </c>
      <c r="C31" s="67" t="s">
        <v>2051</v>
      </c>
      <c r="D31" s="92" t="s">
        <v>635</v>
      </c>
      <c r="E31" s="92" t="s">
        <v>126</v>
      </c>
      <c r="F31" s="102">
        <v>44950</v>
      </c>
      <c r="G31" s="74">
        <v>1399612.3472760003</v>
      </c>
      <c r="H31" s="103">
        <v>-10.455429000000001</v>
      </c>
      <c r="I31" s="74">
        <v>-146.335475</v>
      </c>
      <c r="J31" s="94">
        <f t="shared" si="0"/>
        <v>6.069608188480681E-2</v>
      </c>
      <c r="K31" s="94">
        <f>I31/'סכום נכסי הקרן'!$C$42</f>
        <v>-1.334934955317248E-4</v>
      </c>
    </row>
    <row r="32" spans="2:11">
      <c r="B32" s="91" t="s">
        <v>2052</v>
      </c>
      <c r="C32" s="67" t="s">
        <v>2053</v>
      </c>
      <c r="D32" s="92" t="s">
        <v>635</v>
      </c>
      <c r="E32" s="92" t="s">
        <v>126</v>
      </c>
      <c r="F32" s="102">
        <v>44950</v>
      </c>
      <c r="G32" s="74">
        <v>816489.48612000013</v>
      </c>
      <c r="H32" s="103">
        <v>-10.448807</v>
      </c>
      <c r="I32" s="74">
        <v>-85.313410208000022</v>
      </c>
      <c r="J32" s="94">
        <f t="shared" si="0"/>
        <v>3.5385744515175711E-2</v>
      </c>
      <c r="K32" s="94">
        <f>I32/'סכום נכסי הקרן'!$C$42</f>
        <v>-7.7826551247384528E-5</v>
      </c>
    </row>
    <row r="33" spans="2:11">
      <c r="B33" s="91" t="s">
        <v>2054</v>
      </c>
      <c r="C33" s="67" t="s">
        <v>2055</v>
      </c>
      <c r="D33" s="92" t="s">
        <v>635</v>
      </c>
      <c r="E33" s="92" t="s">
        <v>126</v>
      </c>
      <c r="F33" s="102">
        <v>44952</v>
      </c>
      <c r="G33" s="74">
        <v>1097480.4687090002</v>
      </c>
      <c r="H33" s="103">
        <v>-10.330845</v>
      </c>
      <c r="I33" s="74">
        <v>-113.37900309800001</v>
      </c>
      <c r="J33" s="94">
        <f t="shared" si="0"/>
        <v>4.7026609617756558E-2</v>
      </c>
      <c r="K33" s="94">
        <f>I33/'סכום נכסי הקרן'!$C$42</f>
        <v>-1.034291886055263E-4</v>
      </c>
    </row>
    <row r="34" spans="2:11">
      <c r="B34" s="91" t="s">
        <v>2056</v>
      </c>
      <c r="C34" s="67" t="s">
        <v>2057</v>
      </c>
      <c r="D34" s="92" t="s">
        <v>635</v>
      </c>
      <c r="E34" s="92" t="s">
        <v>126</v>
      </c>
      <c r="F34" s="102">
        <v>44952</v>
      </c>
      <c r="G34" s="74">
        <v>2218843.0451000007</v>
      </c>
      <c r="H34" s="103">
        <v>-10.304418</v>
      </c>
      <c r="I34" s="74">
        <v>-228.63886601900003</v>
      </c>
      <c r="J34" s="94">
        <f t="shared" si="0"/>
        <v>9.4833350108294648E-2</v>
      </c>
      <c r="K34" s="94">
        <f>I34/'סכום נכסי הקרן'!$C$42</f>
        <v>-2.0857417819763807E-4</v>
      </c>
    </row>
    <row r="35" spans="2:11">
      <c r="B35" s="91" t="s">
        <v>2058</v>
      </c>
      <c r="C35" s="67" t="s">
        <v>2059</v>
      </c>
      <c r="D35" s="92" t="s">
        <v>635</v>
      </c>
      <c r="E35" s="92" t="s">
        <v>126</v>
      </c>
      <c r="F35" s="102">
        <v>44952</v>
      </c>
      <c r="G35" s="74">
        <v>1121535.9999890001</v>
      </c>
      <c r="H35" s="103">
        <v>-10.261502</v>
      </c>
      <c r="I35" s="74">
        <v>-115.08643932400004</v>
      </c>
      <c r="J35" s="94">
        <f t="shared" si="0"/>
        <v>4.7734808972604605E-2</v>
      </c>
      <c r="K35" s="94">
        <f>I35/'סכום נכסי הקרן'!$C$42</f>
        <v>-1.049867851500842E-4</v>
      </c>
    </row>
    <row r="36" spans="2:11">
      <c r="B36" s="91" t="s">
        <v>2060</v>
      </c>
      <c r="C36" s="67" t="s">
        <v>2061</v>
      </c>
      <c r="D36" s="92" t="s">
        <v>635</v>
      </c>
      <c r="E36" s="92" t="s">
        <v>126</v>
      </c>
      <c r="F36" s="102">
        <v>44959</v>
      </c>
      <c r="G36" s="74">
        <v>1462654.6221580002</v>
      </c>
      <c r="H36" s="103">
        <v>-9.1638409999999997</v>
      </c>
      <c r="I36" s="74">
        <v>-134.03534830000004</v>
      </c>
      <c r="J36" s="94">
        <f t="shared" si="0"/>
        <v>5.5594314884175579E-2</v>
      </c>
      <c r="K36" s="94">
        <f>I36/'סכום נכסי הקרן'!$C$42</f>
        <v>-1.2227279249532101E-4</v>
      </c>
    </row>
    <row r="37" spans="2:11">
      <c r="B37" s="91" t="s">
        <v>2062</v>
      </c>
      <c r="C37" s="67" t="s">
        <v>2063</v>
      </c>
      <c r="D37" s="92" t="s">
        <v>635</v>
      </c>
      <c r="E37" s="92" t="s">
        <v>126</v>
      </c>
      <c r="F37" s="102">
        <v>44959</v>
      </c>
      <c r="G37" s="74">
        <v>259361.30318000005</v>
      </c>
      <c r="H37" s="103">
        <v>-9.1509</v>
      </c>
      <c r="I37" s="74">
        <v>-23.733892263000005</v>
      </c>
      <c r="J37" s="94">
        <f t="shared" si="0"/>
        <v>9.8441903321134609E-3</v>
      </c>
      <c r="K37" s="94">
        <f>I37/'סכום נכסי הקרן'!$C$42</f>
        <v>-2.1651074291870985E-5</v>
      </c>
    </row>
    <row r="38" spans="2:11">
      <c r="B38" s="91" t="s">
        <v>2064</v>
      </c>
      <c r="C38" s="67" t="s">
        <v>2065</v>
      </c>
      <c r="D38" s="92" t="s">
        <v>635</v>
      </c>
      <c r="E38" s="92" t="s">
        <v>126</v>
      </c>
      <c r="F38" s="102">
        <v>44959</v>
      </c>
      <c r="G38" s="74">
        <v>1180644.0766450001</v>
      </c>
      <c r="H38" s="103">
        <v>-9.0636229999999998</v>
      </c>
      <c r="I38" s="74">
        <v>-107.00912533700001</v>
      </c>
      <c r="J38" s="94">
        <f t="shared" si="0"/>
        <v>4.4384552917712594E-2</v>
      </c>
      <c r="K38" s="94">
        <f>I38/'סכום נכסי הקרן'!$C$42</f>
        <v>-9.7618312955410108E-5</v>
      </c>
    </row>
    <row r="39" spans="2:11">
      <c r="B39" s="91" t="s">
        <v>2064</v>
      </c>
      <c r="C39" s="67" t="s">
        <v>2066</v>
      </c>
      <c r="D39" s="92" t="s">
        <v>635</v>
      </c>
      <c r="E39" s="92" t="s">
        <v>126</v>
      </c>
      <c r="F39" s="102">
        <v>44959</v>
      </c>
      <c r="G39" s="74">
        <v>1042338.5304520001</v>
      </c>
      <c r="H39" s="103">
        <v>-9.0636229999999998</v>
      </c>
      <c r="I39" s="74">
        <v>-94.473632364000025</v>
      </c>
      <c r="J39" s="94">
        <f t="shared" si="0"/>
        <v>3.9185162216615492E-2</v>
      </c>
      <c r="K39" s="94">
        <f>I39/'סכום נכסי הקרן'!$C$42</f>
        <v>-8.618289871167227E-5</v>
      </c>
    </row>
    <row r="40" spans="2:11">
      <c r="B40" s="91" t="s">
        <v>2067</v>
      </c>
      <c r="C40" s="67" t="s">
        <v>2068</v>
      </c>
      <c r="D40" s="92" t="s">
        <v>635</v>
      </c>
      <c r="E40" s="92" t="s">
        <v>126</v>
      </c>
      <c r="F40" s="102">
        <v>44958</v>
      </c>
      <c r="G40" s="74">
        <v>785180.30755500006</v>
      </c>
      <c r="H40" s="103">
        <v>-8.5936509999999995</v>
      </c>
      <c r="I40" s="74">
        <v>-67.475653808999994</v>
      </c>
      <c r="J40" s="94">
        <f t="shared" si="0"/>
        <v>2.7987115283029902E-2</v>
      </c>
      <c r="K40" s="94">
        <f>I40/'סכום נכסי הקרן'!$C$42</f>
        <v>-6.1554184931930894E-5</v>
      </c>
    </row>
    <row r="41" spans="2:11">
      <c r="B41" s="91" t="s">
        <v>2067</v>
      </c>
      <c r="C41" s="67" t="s">
        <v>2069</v>
      </c>
      <c r="D41" s="92" t="s">
        <v>635</v>
      </c>
      <c r="E41" s="92" t="s">
        <v>126</v>
      </c>
      <c r="F41" s="102">
        <v>44958</v>
      </c>
      <c r="G41" s="74">
        <v>1707579.0907560003</v>
      </c>
      <c r="H41" s="103">
        <v>-8.5936509999999995</v>
      </c>
      <c r="I41" s="74">
        <v>-146.74338422500003</v>
      </c>
      <c r="J41" s="94">
        <f t="shared" si="0"/>
        <v>6.0865271834968725E-2</v>
      </c>
      <c r="K41" s="94">
        <f>I41/'סכום נכסי הקרן'!$C$42</f>
        <v>-1.3386560781895312E-4</v>
      </c>
    </row>
    <row r="42" spans="2:11">
      <c r="B42" s="91" t="s">
        <v>2070</v>
      </c>
      <c r="C42" s="67" t="s">
        <v>2071</v>
      </c>
      <c r="D42" s="92" t="s">
        <v>635</v>
      </c>
      <c r="E42" s="92" t="s">
        <v>126</v>
      </c>
      <c r="F42" s="102">
        <v>44958</v>
      </c>
      <c r="G42" s="74">
        <v>1095451.7448420001</v>
      </c>
      <c r="H42" s="103">
        <v>-8.5456430000000001</v>
      </c>
      <c r="I42" s="74">
        <v>-93.61339532400001</v>
      </c>
      <c r="J42" s="94">
        <f t="shared" si="0"/>
        <v>3.8828358660812051E-2</v>
      </c>
      <c r="K42" s="94">
        <f>I42/'סכום נכסי הקרן'!$C$42</f>
        <v>-8.5398153594635774E-5</v>
      </c>
    </row>
    <row r="43" spans="2:11">
      <c r="B43" s="91" t="s">
        <v>2070</v>
      </c>
      <c r="C43" s="67" t="s">
        <v>2072</v>
      </c>
      <c r="D43" s="92" t="s">
        <v>635</v>
      </c>
      <c r="E43" s="92" t="s">
        <v>126</v>
      </c>
      <c r="F43" s="102">
        <v>44958</v>
      </c>
      <c r="G43" s="74">
        <v>1067708.9515950002</v>
      </c>
      <c r="H43" s="103">
        <v>-8.5456430000000001</v>
      </c>
      <c r="I43" s="74">
        <v>-91.242595320000021</v>
      </c>
      <c r="J43" s="94">
        <f t="shared" si="0"/>
        <v>3.7845013568480315E-2</v>
      </c>
      <c r="K43" s="94">
        <f>I43/'סכום נכסי הקרן'!$C$42</f>
        <v>-8.3235408165063175E-5</v>
      </c>
    </row>
    <row r="44" spans="2:11">
      <c r="B44" s="91" t="s">
        <v>2073</v>
      </c>
      <c r="C44" s="67" t="s">
        <v>2074</v>
      </c>
      <c r="D44" s="92" t="s">
        <v>635</v>
      </c>
      <c r="E44" s="92" t="s">
        <v>126</v>
      </c>
      <c r="F44" s="102">
        <v>44958</v>
      </c>
      <c r="G44" s="74">
        <v>877971.64791300008</v>
      </c>
      <c r="H44" s="103">
        <v>-8.5360469999999999</v>
      </c>
      <c r="I44" s="74">
        <v>-74.944068418000015</v>
      </c>
      <c r="J44" s="94">
        <f t="shared" si="0"/>
        <v>3.1084815992017609E-2</v>
      </c>
      <c r="K44" s="94">
        <f>I44/'סכום נכסי הקרן'!$C$42</f>
        <v>-6.8367193002842025E-5</v>
      </c>
    </row>
    <row r="45" spans="2:11">
      <c r="B45" s="91" t="s">
        <v>2073</v>
      </c>
      <c r="C45" s="67" t="s">
        <v>2075</v>
      </c>
      <c r="D45" s="92" t="s">
        <v>635</v>
      </c>
      <c r="E45" s="92" t="s">
        <v>126</v>
      </c>
      <c r="F45" s="102">
        <v>44958</v>
      </c>
      <c r="G45" s="74">
        <v>1304224.5259050003</v>
      </c>
      <c r="H45" s="103">
        <v>-8.5360469999999999</v>
      </c>
      <c r="I45" s="74">
        <v>-111.32921242400002</v>
      </c>
      <c r="J45" s="94">
        <f t="shared" si="0"/>
        <v>4.6176410699170223E-2</v>
      </c>
      <c r="K45" s="94">
        <f>I45/'סכום נכסי הקרן'!$C$42</f>
        <v>-1.0155928165247483E-4</v>
      </c>
    </row>
    <row r="46" spans="2:11">
      <c r="B46" s="91" t="s">
        <v>2076</v>
      </c>
      <c r="C46" s="67" t="s">
        <v>2077</v>
      </c>
      <c r="D46" s="92" t="s">
        <v>635</v>
      </c>
      <c r="E46" s="92" t="s">
        <v>126</v>
      </c>
      <c r="F46" s="102">
        <v>44963</v>
      </c>
      <c r="G46" s="74">
        <v>1068180.9714680002</v>
      </c>
      <c r="H46" s="103">
        <v>-8.4678769999999997</v>
      </c>
      <c r="I46" s="74">
        <v>-90.452250281000005</v>
      </c>
      <c r="J46" s="94">
        <f t="shared" si="0"/>
        <v>3.7517199364819884E-2</v>
      </c>
      <c r="K46" s="94">
        <f>I46/'סכום נכסי הקרן'!$C$42</f>
        <v>-8.2514421528485338E-5</v>
      </c>
    </row>
    <row r="47" spans="2:11">
      <c r="B47" s="91" t="s">
        <v>2078</v>
      </c>
      <c r="C47" s="67" t="s">
        <v>2079</v>
      </c>
      <c r="D47" s="92" t="s">
        <v>635</v>
      </c>
      <c r="E47" s="92" t="s">
        <v>126</v>
      </c>
      <c r="F47" s="102">
        <v>44963</v>
      </c>
      <c r="G47" s="74">
        <v>2610063.33378</v>
      </c>
      <c r="H47" s="103">
        <v>-8.4629600000000007</v>
      </c>
      <c r="I47" s="74">
        <v>-220.88862064800003</v>
      </c>
      <c r="J47" s="94">
        <f t="shared" si="0"/>
        <v>9.1618753458606247E-2</v>
      </c>
      <c r="K47" s="94">
        <f>I47/'סכום נכסי הקרן'!$C$42</f>
        <v>-2.0150407202001189E-4</v>
      </c>
    </row>
    <row r="48" spans="2:11">
      <c r="B48" s="91" t="s">
        <v>2080</v>
      </c>
      <c r="C48" s="67" t="s">
        <v>2081</v>
      </c>
      <c r="D48" s="92" t="s">
        <v>635</v>
      </c>
      <c r="E48" s="92" t="s">
        <v>126</v>
      </c>
      <c r="F48" s="102">
        <v>44963</v>
      </c>
      <c r="G48" s="74">
        <v>950193.48556000006</v>
      </c>
      <c r="H48" s="103">
        <v>-8.3880510000000008</v>
      </c>
      <c r="I48" s="74">
        <v>-79.702711519000019</v>
      </c>
      <c r="J48" s="94">
        <f t="shared" si="0"/>
        <v>3.3058575200568145E-2</v>
      </c>
      <c r="K48" s="94">
        <f>I48/'סכום נכסי הקרן'!$C$42</f>
        <v>-7.2708231302272944E-5</v>
      </c>
    </row>
    <row r="49" spans="2:11">
      <c r="B49" s="91" t="s">
        <v>2082</v>
      </c>
      <c r="C49" s="67" t="s">
        <v>2083</v>
      </c>
      <c r="D49" s="92" t="s">
        <v>635</v>
      </c>
      <c r="E49" s="92" t="s">
        <v>126</v>
      </c>
      <c r="F49" s="102">
        <v>44963</v>
      </c>
      <c r="G49" s="74">
        <v>1474100.5796000003</v>
      </c>
      <c r="H49" s="103">
        <v>-8.2924140000000008</v>
      </c>
      <c r="I49" s="74">
        <v>-122.23852590000003</v>
      </c>
      <c r="J49" s="94">
        <f t="shared" si="0"/>
        <v>5.0701305185939911E-2</v>
      </c>
      <c r="K49" s="94">
        <f>I49/'סכום נכסי הקרן'!$C$42</f>
        <v>-1.1151122522434346E-4</v>
      </c>
    </row>
    <row r="50" spans="2:11">
      <c r="B50" s="91" t="s">
        <v>2084</v>
      </c>
      <c r="C50" s="67" t="s">
        <v>2085</v>
      </c>
      <c r="D50" s="92" t="s">
        <v>635</v>
      </c>
      <c r="E50" s="92" t="s">
        <v>126</v>
      </c>
      <c r="F50" s="102">
        <v>44964</v>
      </c>
      <c r="G50" s="74">
        <v>1011316.1528400001</v>
      </c>
      <c r="H50" s="103">
        <v>-7.5183980000000004</v>
      </c>
      <c r="I50" s="74">
        <v>-76.034768707000012</v>
      </c>
      <c r="J50" s="94">
        <f t="shared" si="0"/>
        <v>3.1537209603702855E-2</v>
      </c>
      <c r="K50" s="94">
        <f>I50/'סכום נכסי הקרן'!$C$42</f>
        <v>-6.9362176578465585E-5</v>
      </c>
    </row>
    <row r="51" spans="2:11">
      <c r="B51" s="91" t="s">
        <v>2086</v>
      </c>
      <c r="C51" s="67" t="s">
        <v>2087</v>
      </c>
      <c r="D51" s="92" t="s">
        <v>635</v>
      </c>
      <c r="E51" s="92" t="s">
        <v>126</v>
      </c>
      <c r="F51" s="102">
        <v>44964</v>
      </c>
      <c r="G51" s="74">
        <v>230310.73322400003</v>
      </c>
      <c r="H51" s="103">
        <v>-7.5152580000000002</v>
      </c>
      <c r="I51" s="74">
        <v>-17.308444833000006</v>
      </c>
      <c r="J51" s="94">
        <f t="shared" si="0"/>
        <v>7.1790848041626935E-3</v>
      </c>
      <c r="K51" s="94">
        <f>I51/'סכום נכסי הקרן'!$C$42</f>
        <v>-1.5789505606724491E-5</v>
      </c>
    </row>
    <row r="52" spans="2:11">
      <c r="B52" s="91" t="s">
        <v>2086</v>
      </c>
      <c r="C52" s="67" t="s">
        <v>2088</v>
      </c>
      <c r="D52" s="92" t="s">
        <v>635</v>
      </c>
      <c r="E52" s="92" t="s">
        <v>126</v>
      </c>
      <c r="F52" s="102">
        <v>44964</v>
      </c>
      <c r="G52" s="74">
        <v>526440.41158800002</v>
      </c>
      <c r="H52" s="103">
        <v>-7.5152580000000002</v>
      </c>
      <c r="I52" s="74">
        <v>-39.563352928000008</v>
      </c>
      <c r="J52" s="94">
        <f t="shared" si="0"/>
        <v>1.6409831648514481E-2</v>
      </c>
      <c r="K52" s="94">
        <f>I52/'סכום נכסי הקרן'!$C$42</f>
        <v>-3.6091387117949496E-5</v>
      </c>
    </row>
    <row r="53" spans="2:11">
      <c r="B53" s="91" t="s">
        <v>2089</v>
      </c>
      <c r="C53" s="67" t="s">
        <v>2090</v>
      </c>
      <c r="D53" s="92" t="s">
        <v>635</v>
      </c>
      <c r="E53" s="92" t="s">
        <v>126</v>
      </c>
      <c r="F53" s="102">
        <v>44964</v>
      </c>
      <c r="G53" s="74">
        <v>479054.71682200005</v>
      </c>
      <c r="H53" s="103">
        <v>-7.4807300000000003</v>
      </c>
      <c r="I53" s="74">
        <v>-35.836790660000005</v>
      </c>
      <c r="J53" s="94">
        <f t="shared" si="0"/>
        <v>1.4864152252815253E-2</v>
      </c>
      <c r="K53" s="94">
        <f>I53/'סכום נכסי הקרן'!$C$42</f>
        <v>-3.2691857212627821E-5</v>
      </c>
    </row>
    <row r="54" spans="2:11">
      <c r="B54" s="91" t="s">
        <v>2089</v>
      </c>
      <c r="C54" s="67" t="s">
        <v>2091</v>
      </c>
      <c r="D54" s="92" t="s">
        <v>635</v>
      </c>
      <c r="E54" s="92" t="s">
        <v>126</v>
      </c>
      <c r="F54" s="102">
        <v>44964</v>
      </c>
      <c r="G54" s="74">
        <v>526609.52684200008</v>
      </c>
      <c r="H54" s="103">
        <v>-7.4807300000000003</v>
      </c>
      <c r="I54" s="74">
        <v>-39.394237674000003</v>
      </c>
      <c r="J54" s="94">
        <f t="shared" si="0"/>
        <v>1.6339687117225988E-2</v>
      </c>
      <c r="K54" s="94">
        <f>I54/'סכום נכסי הקרן'!$C$42</f>
        <v>-3.5937112931159207E-5</v>
      </c>
    </row>
    <row r="55" spans="2:11">
      <c r="B55" s="91" t="s">
        <v>2089</v>
      </c>
      <c r="C55" s="67" t="s">
        <v>2092</v>
      </c>
      <c r="D55" s="92" t="s">
        <v>635</v>
      </c>
      <c r="E55" s="92" t="s">
        <v>126</v>
      </c>
      <c r="F55" s="102">
        <v>44964</v>
      </c>
      <c r="G55" s="74">
        <v>528670.324334</v>
      </c>
      <c r="H55" s="103">
        <v>-7.4807300000000003</v>
      </c>
      <c r="I55" s="74">
        <v>-39.548400373000007</v>
      </c>
      <c r="J55" s="94">
        <f t="shared" si="0"/>
        <v>1.6403629724458357E-2</v>
      </c>
      <c r="K55" s="94">
        <f>I55/'סכום נכסי הקרן'!$C$42</f>
        <v>-3.6077746756074973E-5</v>
      </c>
    </row>
    <row r="56" spans="2:11">
      <c r="B56" s="91" t="s">
        <v>2093</v>
      </c>
      <c r="C56" s="67" t="s">
        <v>2094</v>
      </c>
      <c r="D56" s="92" t="s">
        <v>635</v>
      </c>
      <c r="E56" s="92" t="s">
        <v>126</v>
      </c>
      <c r="F56" s="102">
        <v>44964</v>
      </c>
      <c r="G56" s="74">
        <v>1580243.6816040003</v>
      </c>
      <c r="H56" s="103">
        <v>-7.4524970000000001</v>
      </c>
      <c r="I56" s="74">
        <v>-117.76761194300001</v>
      </c>
      <c r="J56" s="94">
        <f t="shared" si="0"/>
        <v>4.88468884108278E-2</v>
      </c>
      <c r="K56" s="94">
        <f>I56/'סכום נכסי הקרן'!$C$42</f>
        <v>-1.0743266578862558E-4</v>
      </c>
    </row>
    <row r="57" spans="2:11">
      <c r="B57" s="91" t="s">
        <v>2095</v>
      </c>
      <c r="C57" s="67" t="s">
        <v>2096</v>
      </c>
      <c r="D57" s="92" t="s">
        <v>635</v>
      </c>
      <c r="E57" s="92" t="s">
        <v>126</v>
      </c>
      <c r="F57" s="102">
        <v>44964</v>
      </c>
      <c r="G57" s="74">
        <v>839226.85820100014</v>
      </c>
      <c r="H57" s="103">
        <v>-7.3737870000000001</v>
      </c>
      <c r="I57" s="74">
        <v>-61.882797156000009</v>
      </c>
      <c r="J57" s="94">
        <f t="shared" si="0"/>
        <v>2.5667346372719717E-2</v>
      </c>
      <c r="K57" s="94">
        <f>I57/'סכום נכסי הקרן'!$C$42</f>
        <v>-5.645214125717035E-5</v>
      </c>
    </row>
    <row r="58" spans="2:11">
      <c r="B58" s="91" t="s">
        <v>2097</v>
      </c>
      <c r="C58" s="67" t="s">
        <v>2098</v>
      </c>
      <c r="D58" s="92" t="s">
        <v>635</v>
      </c>
      <c r="E58" s="92" t="s">
        <v>126</v>
      </c>
      <c r="F58" s="102">
        <v>44956</v>
      </c>
      <c r="G58" s="74">
        <v>1079352.1084500002</v>
      </c>
      <c r="H58" s="103">
        <v>-7.386539</v>
      </c>
      <c r="I58" s="74">
        <v>-79.726768309000008</v>
      </c>
      <c r="J58" s="94">
        <f t="shared" si="0"/>
        <v>3.3068553320335245E-2</v>
      </c>
      <c r="K58" s="94">
        <f>I58/'סכום נכסי הקרן'!$C$42</f>
        <v>-7.2730176937727182E-5</v>
      </c>
    </row>
    <row r="59" spans="2:11">
      <c r="B59" s="91" t="s">
        <v>2099</v>
      </c>
      <c r="C59" s="67" t="s">
        <v>2100</v>
      </c>
      <c r="D59" s="92" t="s">
        <v>635</v>
      </c>
      <c r="E59" s="92" t="s">
        <v>126</v>
      </c>
      <c r="F59" s="102">
        <v>44956</v>
      </c>
      <c r="G59" s="74">
        <v>479712.04820000008</v>
      </c>
      <c r="H59" s="103">
        <v>-7.386539</v>
      </c>
      <c r="I59" s="74">
        <v>-35.434119248000002</v>
      </c>
      <c r="J59" s="94">
        <f t="shared" si="0"/>
        <v>1.4697134808853542E-2</v>
      </c>
      <c r="K59" s="94">
        <f>I59/'סכום נכסי הקרן'!$C$42</f>
        <v>-3.2324523083028861E-5</v>
      </c>
    </row>
    <row r="60" spans="2:11">
      <c r="B60" s="91" t="s">
        <v>2101</v>
      </c>
      <c r="C60" s="67" t="s">
        <v>2102</v>
      </c>
      <c r="D60" s="92" t="s">
        <v>635</v>
      </c>
      <c r="E60" s="92" t="s">
        <v>126</v>
      </c>
      <c r="F60" s="102">
        <v>44957</v>
      </c>
      <c r="G60" s="74">
        <v>3719936.1685200008</v>
      </c>
      <c r="H60" s="103">
        <v>-7.3180649999999998</v>
      </c>
      <c r="I60" s="74">
        <v>-272.22733835100001</v>
      </c>
      <c r="J60" s="94">
        <f t="shared" si="0"/>
        <v>0.11291269475043769</v>
      </c>
      <c r="K60" s="94">
        <f>I60/'סכום נכסי הקרן'!$C$42</f>
        <v>-2.4833745184325645E-4</v>
      </c>
    </row>
    <row r="61" spans="2:11">
      <c r="B61" s="91" t="s">
        <v>2103</v>
      </c>
      <c r="C61" s="67" t="s">
        <v>2104</v>
      </c>
      <c r="D61" s="92" t="s">
        <v>635</v>
      </c>
      <c r="E61" s="92" t="s">
        <v>126</v>
      </c>
      <c r="F61" s="102">
        <v>44964</v>
      </c>
      <c r="G61" s="74">
        <v>262312.90800000005</v>
      </c>
      <c r="H61" s="103">
        <v>-7.2767999999999997</v>
      </c>
      <c r="I61" s="74">
        <v>-19.087985001000003</v>
      </c>
      <c r="J61" s="94">
        <f t="shared" si="0"/>
        <v>7.9171909657358239E-3</v>
      </c>
      <c r="K61" s="94">
        <f>I61/'סכום נכסי הקרן'!$C$42</f>
        <v>-1.7412878459174881E-5</v>
      </c>
    </row>
    <row r="62" spans="2:11">
      <c r="B62" s="91" t="s">
        <v>2103</v>
      </c>
      <c r="C62" s="67" t="s">
        <v>2105</v>
      </c>
      <c r="D62" s="92" t="s">
        <v>635</v>
      </c>
      <c r="E62" s="92" t="s">
        <v>126</v>
      </c>
      <c r="F62" s="102">
        <v>44964</v>
      </c>
      <c r="G62" s="74">
        <v>2255965.2888160003</v>
      </c>
      <c r="H62" s="103">
        <v>-7.2767999999999997</v>
      </c>
      <c r="I62" s="74">
        <v>-164.16207622200002</v>
      </c>
      <c r="J62" s="94">
        <f t="shared" si="0"/>
        <v>6.8090084244783508E-2</v>
      </c>
      <c r="K62" s="94">
        <f>I62/'סכום נכסי הקרן'!$C$42</f>
        <v>-1.4975568561635672E-4</v>
      </c>
    </row>
    <row r="63" spans="2:11">
      <c r="B63" s="91" t="s">
        <v>2106</v>
      </c>
      <c r="C63" s="67" t="s">
        <v>2107</v>
      </c>
      <c r="D63" s="92" t="s">
        <v>635</v>
      </c>
      <c r="E63" s="92" t="s">
        <v>126</v>
      </c>
      <c r="F63" s="102">
        <v>44956</v>
      </c>
      <c r="G63" s="74">
        <v>1104463.5656670001</v>
      </c>
      <c r="H63" s="103">
        <v>-7.2770729999999997</v>
      </c>
      <c r="I63" s="74">
        <v>-80.372619464000024</v>
      </c>
      <c r="J63" s="94">
        <f t="shared" si="0"/>
        <v>3.333643528531522E-2</v>
      </c>
      <c r="K63" s="94">
        <f>I63/'סכום נכסי הקרן'!$C$42</f>
        <v>-7.3319350057055588E-5</v>
      </c>
    </row>
    <row r="64" spans="2:11">
      <c r="B64" s="91" t="s">
        <v>2108</v>
      </c>
      <c r="C64" s="67" t="s">
        <v>2109</v>
      </c>
      <c r="D64" s="92" t="s">
        <v>635</v>
      </c>
      <c r="E64" s="92" t="s">
        <v>126</v>
      </c>
      <c r="F64" s="102">
        <v>44956</v>
      </c>
      <c r="G64" s="74">
        <v>864387.96491500025</v>
      </c>
      <c r="H64" s="103">
        <v>-7.273949</v>
      </c>
      <c r="I64" s="74">
        <v>-62.875136492000003</v>
      </c>
      <c r="J64" s="94">
        <f t="shared" si="0"/>
        <v>2.6078942464476486E-2</v>
      </c>
      <c r="K64" s="94">
        <f>I64/'סכום נכסי הקרן'!$C$42</f>
        <v>-5.7357395753499897E-5</v>
      </c>
    </row>
    <row r="65" spans="2:11">
      <c r="B65" s="91" t="s">
        <v>2110</v>
      </c>
      <c r="C65" s="67" t="s">
        <v>2111</v>
      </c>
      <c r="D65" s="92" t="s">
        <v>635</v>
      </c>
      <c r="E65" s="92" t="s">
        <v>126</v>
      </c>
      <c r="F65" s="102">
        <v>44972</v>
      </c>
      <c r="G65" s="74">
        <v>938435.91856000025</v>
      </c>
      <c r="H65" s="103">
        <v>-5.5428649999999999</v>
      </c>
      <c r="I65" s="74">
        <v>-52.016236600000006</v>
      </c>
      <c r="J65" s="94">
        <f t="shared" si="0"/>
        <v>2.1574958198024678E-2</v>
      </c>
      <c r="K65" s="94">
        <f>I65/'סכום נכסי הקרן'!$C$42</f>
        <v>-4.7451441614818563E-5</v>
      </c>
    </row>
    <row r="66" spans="2:11">
      <c r="B66" s="91" t="s">
        <v>2112</v>
      </c>
      <c r="C66" s="67" t="s">
        <v>2113</v>
      </c>
      <c r="D66" s="92" t="s">
        <v>635</v>
      </c>
      <c r="E66" s="92" t="s">
        <v>126</v>
      </c>
      <c r="F66" s="102">
        <v>44972</v>
      </c>
      <c r="G66" s="74">
        <v>536556.57860000012</v>
      </c>
      <c r="H66" s="103">
        <v>-5.4823820000000003</v>
      </c>
      <c r="I66" s="74">
        <v>-29.416081469000005</v>
      </c>
      <c r="J66" s="94">
        <f t="shared" si="0"/>
        <v>1.2201012020991988E-2</v>
      </c>
      <c r="K66" s="94">
        <f>I66/'סכום נכסי הקרן'!$C$42</f>
        <v>-2.6834610952284844E-5</v>
      </c>
    </row>
    <row r="67" spans="2:11">
      <c r="B67" s="91" t="s">
        <v>2114</v>
      </c>
      <c r="C67" s="67" t="s">
        <v>2115</v>
      </c>
      <c r="D67" s="92" t="s">
        <v>635</v>
      </c>
      <c r="E67" s="92" t="s">
        <v>126</v>
      </c>
      <c r="F67" s="102">
        <v>44972</v>
      </c>
      <c r="G67" s="74">
        <v>1220608.4258500002</v>
      </c>
      <c r="H67" s="103">
        <v>-5.4521670000000002</v>
      </c>
      <c r="I67" s="74">
        <v>-66.549603860000005</v>
      </c>
      <c r="J67" s="94">
        <f t="shared" si="0"/>
        <v>2.7603014274481398E-2</v>
      </c>
      <c r="K67" s="94">
        <f>I67/'סכום נכסי הקרן'!$C$42</f>
        <v>-6.0709402457079989E-5</v>
      </c>
    </row>
    <row r="68" spans="2:11">
      <c r="B68" s="91" t="s">
        <v>2114</v>
      </c>
      <c r="C68" s="67" t="s">
        <v>2116</v>
      </c>
      <c r="D68" s="92" t="s">
        <v>635</v>
      </c>
      <c r="E68" s="92" t="s">
        <v>126</v>
      </c>
      <c r="F68" s="102">
        <v>44972</v>
      </c>
      <c r="G68" s="74">
        <v>1077621.28996</v>
      </c>
      <c r="H68" s="103">
        <v>-5.4521670000000002</v>
      </c>
      <c r="I68" s="74">
        <v>-58.753707118000008</v>
      </c>
      <c r="J68" s="94">
        <f t="shared" si="0"/>
        <v>2.4369482644383295E-2</v>
      </c>
      <c r="K68" s="94">
        <f>I68/'סכום נכסי הקרן'!$C$42</f>
        <v>-5.359765114118092E-5</v>
      </c>
    </row>
    <row r="69" spans="2:11">
      <c r="B69" s="91" t="s">
        <v>2117</v>
      </c>
      <c r="C69" s="67" t="s">
        <v>2118</v>
      </c>
      <c r="D69" s="92" t="s">
        <v>635</v>
      </c>
      <c r="E69" s="92" t="s">
        <v>126</v>
      </c>
      <c r="F69" s="102">
        <v>44972</v>
      </c>
      <c r="G69" s="74">
        <v>244163.64249200004</v>
      </c>
      <c r="H69" s="103">
        <v>-5.4340460000000004</v>
      </c>
      <c r="I69" s="74">
        <v>-13.267963450000003</v>
      </c>
      <c r="J69" s="94">
        <f t="shared" si="0"/>
        <v>5.5032000682392569E-3</v>
      </c>
      <c r="K69" s="94">
        <f>I69/'סכום נכסי הקרן'!$C$42</f>
        <v>-1.2103605223051099E-5</v>
      </c>
    </row>
    <row r="70" spans="2:11">
      <c r="B70" s="91" t="s">
        <v>2119</v>
      </c>
      <c r="C70" s="67" t="s">
        <v>2120</v>
      </c>
      <c r="D70" s="92" t="s">
        <v>635</v>
      </c>
      <c r="E70" s="92" t="s">
        <v>126</v>
      </c>
      <c r="F70" s="102">
        <v>44973</v>
      </c>
      <c r="G70" s="74">
        <v>1224454.5137000002</v>
      </c>
      <c r="H70" s="103">
        <v>-5.0895729999999997</v>
      </c>
      <c r="I70" s="74">
        <v>-62.319501620000018</v>
      </c>
      <c r="J70" s="94">
        <f t="shared" si="0"/>
        <v>2.5848479825878665E-2</v>
      </c>
      <c r="K70" s="94">
        <f>I70/'סכום נכסי הקרן'!$C$42</f>
        <v>-5.6850521796227401E-5</v>
      </c>
    </row>
    <row r="71" spans="2:11">
      <c r="B71" s="91" t="s">
        <v>2121</v>
      </c>
      <c r="C71" s="67" t="s">
        <v>2122</v>
      </c>
      <c r="D71" s="92" t="s">
        <v>635</v>
      </c>
      <c r="E71" s="92" t="s">
        <v>126</v>
      </c>
      <c r="F71" s="102">
        <v>44973</v>
      </c>
      <c r="G71" s="74">
        <v>3036994.0411710008</v>
      </c>
      <c r="H71" s="103">
        <v>-5.0775709999999998</v>
      </c>
      <c r="I71" s="74">
        <v>-154.20551680900002</v>
      </c>
      <c r="J71" s="94">
        <f t="shared" si="0"/>
        <v>6.3960366926256382E-2</v>
      </c>
      <c r="K71" s="94">
        <f>I71/'סכום נכסי הקרן'!$C$42</f>
        <v>-1.4067288515727002E-4</v>
      </c>
    </row>
    <row r="72" spans="2:11">
      <c r="B72" s="91" t="s">
        <v>2123</v>
      </c>
      <c r="C72" s="67" t="s">
        <v>2124</v>
      </c>
      <c r="D72" s="92" t="s">
        <v>635</v>
      </c>
      <c r="E72" s="92" t="s">
        <v>126</v>
      </c>
      <c r="F72" s="102">
        <v>44977</v>
      </c>
      <c r="G72" s="74">
        <v>2137303.8848140002</v>
      </c>
      <c r="H72" s="103">
        <v>-4.7525950000000003</v>
      </c>
      <c r="I72" s="74">
        <v>-101.57739882200001</v>
      </c>
      <c r="J72" s="94">
        <f t="shared" si="0"/>
        <v>4.2131616523920744E-2</v>
      </c>
      <c r="K72" s="94">
        <f>I72/'סכום נכסי הקרן'!$C$42</f>
        <v>-9.2663259102202574E-5</v>
      </c>
    </row>
    <row r="73" spans="2:11">
      <c r="B73" s="91" t="s">
        <v>2125</v>
      </c>
      <c r="C73" s="67" t="s">
        <v>2126</v>
      </c>
      <c r="D73" s="92" t="s">
        <v>635</v>
      </c>
      <c r="E73" s="92" t="s">
        <v>126</v>
      </c>
      <c r="F73" s="102">
        <v>44977</v>
      </c>
      <c r="G73" s="74">
        <v>2549312.1092440006</v>
      </c>
      <c r="H73" s="103">
        <v>-4.7168260000000002</v>
      </c>
      <c r="I73" s="74">
        <v>-120.24661704500002</v>
      </c>
      <c r="J73" s="94">
        <f t="shared" si="0"/>
        <v>4.9875114113883373E-2</v>
      </c>
      <c r="K73" s="94">
        <f>I73/'סכום נכסי הקרן'!$C$42</f>
        <v>-1.0969412054870314E-4</v>
      </c>
    </row>
    <row r="74" spans="2:11">
      <c r="B74" s="91" t="s">
        <v>2127</v>
      </c>
      <c r="C74" s="67" t="s">
        <v>2128</v>
      </c>
      <c r="D74" s="92" t="s">
        <v>635</v>
      </c>
      <c r="E74" s="92" t="s">
        <v>126</v>
      </c>
      <c r="F74" s="102">
        <v>45013</v>
      </c>
      <c r="G74" s="74">
        <v>1229699.1789500003</v>
      </c>
      <c r="H74" s="103">
        <v>-4.5674039999999998</v>
      </c>
      <c r="I74" s="74">
        <v>-56.165324005000016</v>
      </c>
      <c r="J74" s="94">
        <f t="shared" si="0"/>
        <v>2.3295889837335659E-2</v>
      </c>
      <c r="K74" s="94">
        <f>I74/'סכום נכסי הקרן'!$C$42</f>
        <v>-5.1236417069062346E-5</v>
      </c>
    </row>
    <row r="75" spans="2:11">
      <c r="B75" s="91" t="s">
        <v>2127</v>
      </c>
      <c r="C75" s="67" t="s">
        <v>2129</v>
      </c>
      <c r="D75" s="92" t="s">
        <v>635</v>
      </c>
      <c r="E75" s="92" t="s">
        <v>126</v>
      </c>
      <c r="F75" s="102">
        <v>45013</v>
      </c>
      <c r="G75" s="74">
        <v>407117.66794500011</v>
      </c>
      <c r="H75" s="103">
        <v>-4.5674039999999998</v>
      </c>
      <c r="I75" s="74">
        <v>-18.594706797000004</v>
      </c>
      <c r="J75" s="94">
        <f t="shared" si="0"/>
        <v>7.7125922225945972E-3</v>
      </c>
      <c r="K75" s="94">
        <f>I75/'סכום נכסי הקרן'!$C$42</f>
        <v>-1.6962888928464222E-5</v>
      </c>
    </row>
    <row r="76" spans="2:11">
      <c r="B76" s="91" t="s">
        <v>2130</v>
      </c>
      <c r="C76" s="67" t="s">
        <v>2131</v>
      </c>
      <c r="D76" s="92" t="s">
        <v>635</v>
      </c>
      <c r="E76" s="92" t="s">
        <v>126</v>
      </c>
      <c r="F76" s="102">
        <v>45013</v>
      </c>
      <c r="G76" s="74">
        <v>418454.35808000003</v>
      </c>
      <c r="H76" s="103">
        <v>-4.4782840000000004</v>
      </c>
      <c r="I76" s="74">
        <v>-18.739572918000004</v>
      </c>
      <c r="J76" s="94">
        <f t="shared" ref="J76:J139" si="1">IFERROR(I76/$I$11,0)</f>
        <v>7.7726788553304409E-3</v>
      </c>
      <c r="K76" s="94">
        <f>I76/'סכום נכסי הקרן'!$C$42</f>
        <v>-1.7095042016267518E-5</v>
      </c>
    </row>
    <row r="77" spans="2:11">
      <c r="B77" s="91" t="s">
        <v>2132</v>
      </c>
      <c r="C77" s="67" t="s">
        <v>2133</v>
      </c>
      <c r="D77" s="92" t="s">
        <v>635</v>
      </c>
      <c r="E77" s="92" t="s">
        <v>126</v>
      </c>
      <c r="F77" s="102">
        <v>45013</v>
      </c>
      <c r="G77" s="74">
        <v>492858.67576000007</v>
      </c>
      <c r="H77" s="103">
        <v>-4.359693</v>
      </c>
      <c r="I77" s="74">
        <v>-21.487125422000005</v>
      </c>
      <c r="J77" s="94">
        <f t="shared" si="1"/>
        <v>8.9122909129370469E-3</v>
      </c>
      <c r="K77" s="94">
        <f>I77/'סכום נכסי הקרן'!$C$42</f>
        <v>-1.9601477232443932E-5</v>
      </c>
    </row>
    <row r="78" spans="2:11">
      <c r="B78" s="91" t="s">
        <v>2134</v>
      </c>
      <c r="C78" s="67" t="s">
        <v>2135</v>
      </c>
      <c r="D78" s="92" t="s">
        <v>635</v>
      </c>
      <c r="E78" s="92" t="s">
        <v>126</v>
      </c>
      <c r="F78" s="102">
        <v>45014</v>
      </c>
      <c r="G78" s="74">
        <v>680265.80285000009</v>
      </c>
      <c r="H78" s="103">
        <v>-4.2759080000000003</v>
      </c>
      <c r="I78" s="74">
        <v>-29.087536783000004</v>
      </c>
      <c r="J78" s="94">
        <f t="shared" si="1"/>
        <v>1.2064740381020381E-2</v>
      </c>
      <c r="K78" s="94">
        <f>I78/'סכום נכסי הקרן'!$C$42</f>
        <v>-2.6534898400885309E-5</v>
      </c>
    </row>
    <row r="79" spans="2:11">
      <c r="B79" s="91" t="s">
        <v>2134</v>
      </c>
      <c r="C79" s="67" t="s">
        <v>2136</v>
      </c>
      <c r="D79" s="92" t="s">
        <v>635</v>
      </c>
      <c r="E79" s="92" t="s">
        <v>126</v>
      </c>
      <c r="F79" s="102">
        <v>45014</v>
      </c>
      <c r="G79" s="74">
        <v>419167.63255400007</v>
      </c>
      <c r="H79" s="103">
        <v>-4.2759080000000003</v>
      </c>
      <c r="I79" s="74">
        <v>-17.923220422</v>
      </c>
      <c r="J79" s="94">
        <f t="shared" si="1"/>
        <v>7.4340774468607401E-3</v>
      </c>
      <c r="K79" s="94">
        <f>I79/'סכום נכסי הקרן'!$C$42</f>
        <v>-1.6350330262148505E-5</v>
      </c>
    </row>
    <row r="80" spans="2:11">
      <c r="B80" s="91" t="s">
        <v>2137</v>
      </c>
      <c r="C80" s="67" t="s">
        <v>2138</v>
      </c>
      <c r="D80" s="92" t="s">
        <v>635</v>
      </c>
      <c r="E80" s="92" t="s">
        <v>126</v>
      </c>
      <c r="F80" s="102">
        <v>45012</v>
      </c>
      <c r="G80" s="74">
        <v>1726718.6224750003</v>
      </c>
      <c r="H80" s="103">
        <v>-4.2364819999999996</v>
      </c>
      <c r="I80" s="74">
        <v>-73.152130705000019</v>
      </c>
      <c r="J80" s="94">
        <f t="shared" si="1"/>
        <v>3.0341567656911435E-2</v>
      </c>
      <c r="K80" s="94">
        <f>I80/'סכום נכסי הקרן'!$C$42</f>
        <v>-6.6732510578204428E-5</v>
      </c>
    </row>
    <row r="81" spans="2:11">
      <c r="B81" s="91" t="s">
        <v>2139</v>
      </c>
      <c r="C81" s="67" t="s">
        <v>2140</v>
      </c>
      <c r="D81" s="92" t="s">
        <v>635</v>
      </c>
      <c r="E81" s="92" t="s">
        <v>126</v>
      </c>
      <c r="F81" s="102">
        <v>45014</v>
      </c>
      <c r="G81" s="74">
        <v>2097026.9535600003</v>
      </c>
      <c r="H81" s="103">
        <v>-4.2167940000000002</v>
      </c>
      <c r="I81" s="74">
        <v>-88.427311321000019</v>
      </c>
      <c r="J81" s="94">
        <f t="shared" si="1"/>
        <v>3.6677308279436147E-2</v>
      </c>
      <c r="K81" s="94">
        <f>I81/'סכום נכסי הקרן'!$C$42</f>
        <v>-8.0667185374649271E-5</v>
      </c>
    </row>
    <row r="82" spans="2:11">
      <c r="B82" s="91" t="s">
        <v>2141</v>
      </c>
      <c r="C82" s="67" t="s">
        <v>2142</v>
      </c>
      <c r="D82" s="92" t="s">
        <v>635</v>
      </c>
      <c r="E82" s="92" t="s">
        <v>126</v>
      </c>
      <c r="F82" s="102">
        <v>45012</v>
      </c>
      <c r="G82" s="74">
        <v>740546.73330000008</v>
      </c>
      <c r="H82" s="103">
        <v>-4.1626609999999999</v>
      </c>
      <c r="I82" s="74">
        <v>-30.826446634000003</v>
      </c>
      <c r="J82" s="94">
        <f t="shared" si="1"/>
        <v>1.2785994162487883E-2</v>
      </c>
      <c r="K82" s="94">
        <f>I82/'סכום נכסי הקרן'!$C$42</f>
        <v>-2.8121206535837143E-5</v>
      </c>
    </row>
    <row r="83" spans="2:11">
      <c r="B83" s="91" t="s">
        <v>2143</v>
      </c>
      <c r="C83" s="67" t="s">
        <v>2144</v>
      </c>
      <c r="D83" s="92" t="s">
        <v>635</v>
      </c>
      <c r="E83" s="92" t="s">
        <v>126</v>
      </c>
      <c r="F83" s="102">
        <v>44993</v>
      </c>
      <c r="G83" s="74">
        <v>955116.83225000009</v>
      </c>
      <c r="H83" s="103">
        <v>-3.6002540000000001</v>
      </c>
      <c r="I83" s="74">
        <v>-34.386627384000008</v>
      </c>
      <c r="J83" s="94">
        <f t="shared" si="1"/>
        <v>1.4262662908236056E-2</v>
      </c>
      <c r="K83" s="94">
        <f>I83/'סכום נכסי הקרן'!$C$42</f>
        <v>-3.1368956085577274E-5</v>
      </c>
    </row>
    <row r="84" spans="2:11">
      <c r="B84" s="91" t="s">
        <v>2145</v>
      </c>
      <c r="C84" s="67" t="s">
        <v>2146</v>
      </c>
      <c r="D84" s="92" t="s">
        <v>635</v>
      </c>
      <c r="E84" s="92" t="s">
        <v>126</v>
      </c>
      <c r="F84" s="102">
        <v>44993</v>
      </c>
      <c r="G84" s="74">
        <v>697560.05833400006</v>
      </c>
      <c r="H84" s="103">
        <v>-3.2387139999999999</v>
      </c>
      <c r="I84" s="74">
        <v>-22.591973736000003</v>
      </c>
      <c r="J84" s="94">
        <f t="shared" si="1"/>
        <v>9.3705527509283792E-3</v>
      </c>
      <c r="K84" s="94">
        <f>I84/'סכום נכסי הקרן'!$C$42</f>
        <v>-2.0609367243175728E-5</v>
      </c>
    </row>
    <row r="85" spans="2:11">
      <c r="B85" s="91" t="s">
        <v>2147</v>
      </c>
      <c r="C85" s="67" t="s">
        <v>2148</v>
      </c>
      <c r="D85" s="92" t="s">
        <v>635</v>
      </c>
      <c r="E85" s="92" t="s">
        <v>126</v>
      </c>
      <c r="F85" s="102">
        <v>44993</v>
      </c>
      <c r="G85" s="74">
        <v>872684.32605200028</v>
      </c>
      <c r="H85" s="103">
        <v>-3.1518510000000002</v>
      </c>
      <c r="I85" s="74">
        <v>-27.505713965000002</v>
      </c>
      <c r="J85" s="94">
        <f t="shared" si="1"/>
        <v>1.1408642143128414E-2</v>
      </c>
      <c r="K85" s="94">
        <f>I85/'סכום נכסי הקרן'!$C$42</f>
        <v>-2.5091891793726906E-5</v>
      </c>
    </row>
    <row r="86" spans="2:11">
      <c r="B86" s="91" t="s">
        <v>2149</v>
      </c>
      <c r="C86" s="67" t="s">
        <v>2150</v>
      </c>
      <c r="D86" s="92" t="s">
        <v>635</v>
      </c>
      <c r="E86" s="92" t="s">
        <v>126</v>
      </c>
      <c r="F86" s="102">
        <v>44993</v>
      </c>
      <c r="G86" s="74">
        <v>261630.52756800002</v>
      </c>
      <c r="H86" s="103">
        <v>-3.1489590000000001</v>
      </c>
      <c r="I86" s="74">
        <v>-8.2386370190000022</v>
      </c>
      <c r="J86" s="94">
        <f t="shared" si="1"/>
        <v>3.4171685787361189E-3</v>
      </c>
      <c r="K86" s="94">
        <f>I86/'סכום נכסי הקרן'!$C$42</f>
        <v>-7.5156379824056979E-6</v>
      </c>
    </row>
    <row r="87" spans="2:11">
      <c r="B87" s="91" t="s">
        <v>2149</v>
      </c>
      <c r="C87" s="67" t="s">
        <v>2151</v>
      </c>
      <c r="D87" s="92" t="s">
        <v>635</v>
      </c>
      <c r="E87" s="92" t="s">
        <v>126</v>
      </c>
      <c r="F87" s="102">
        <v>44993</v>
      </c>
      <c r="G87" s="74">
        <v>2057003.9424250005</v>
      </c>
      <c r="H87" s="103">
        <v>-3.1489590000000001</v>
      </c>
      <c r="I87" s="74">
        <v>-64.774202646000006</v>
      </c>
      <c r="J87" s="94">
        <f t="shared" si="1"/>
        <v>2.6866624841479392E-2</v>
      </c>
      <c r="K87" s="94">
        <f>I87/'סכום נכסי הקרן'!$C$42</f>
        <v>-5.9089805335957253E-5</v>
      </c>
    </row>
    <row r="88" spans="2:11">
      <c r="B88" s="91" t="s">
        <v>2152</v>
      </c>
      <c r="C88" s="67" t="s">
        <v>2153</v>
      </c>
      <c r="D88" s="92" t="s">
        <v>635</v>
      </c>
      <c r="E88" s="92" t="s">
        <v>126</v>
      </c>
      <c r="F88" s="102">
        <v>44986</v>
      </c>
      <c r="G88" s="74">
        <v>220781.71239300002</v>
      </c>
      <c r="H88" s="103">
        <v>-3.1636730000000002</v>
      </c>
      <c r="I88" s="74">
        <v>-6.9848120750000016</v>
      </c>
      <c r="J88" s="94">
        <f t="shared" si="1"/>
        <v>2.8971151776709474E-3</v>
      </c>
      <c r="K88" s="94">
        <f>I88/'סכום נכסי הקרן'!$C$42</f>
        <v>-6.3718451012917424E-6</v>
      </c>
    </row>
    <row r="89" spans="2:11">
      <c r="B89" s="91" t="s">
        <v>2152</v>
      </c>
      <c r="C89" s="67" t="s">
        <v>2154</v>
      </c>
      <c r="D89" s="92" t="s">
        <v>635</v>
      </c>
      <c r="E89" s="92" t="s">
        <v>126</v>
      </c>
      <c r="F89" s="102">
        <v>44986</v>
      </c>
      <c r="G89" s="74">
        <v>1271839.7145890002</v>
      </c>
      <c r="H89" s="103">
        <v>-3.1636730000000002</v>
      </c>
      <c r="I89" s="74">
        <v>-40.236853410000009</v>
      </c>
      <c r="J89" s="94">
        <f t="shared" si="1"/>
        <v>1.6689181822523408E-2</v>
      </c>
      <c r="K89" s="94">
        <f>I89/'סכום נכסי הקרן'!$C$42</f>
        <v>-3.6705783139040638E-5</v>
      </c>
    </row>
    <row r="90" spans="2:11">
      <c r="B90" s="91" t="s">
        <v>2155</v>
      </c>
      <c r="C90" s="67" t="s">
        <v>2156</v>
      </c>
      <c r="D90" s="92" t="s">
        <v>635</v>
      </c>
      <c r="E90" s="92" t="s">
        <v>126</v>
      </c>
      <c r="F90" s="102">
        <v>44986</v>
      </c>
      <c r="G90" s="74">
        <v>1147471.2192940002</v>
      </c>
      <c r="H90" s="103">
        <v>-3.1347529999999999</v>
      </c>
      <c r="I90" s="74">
        <v>-35.970391024999998</v>
      </c>
      <c r="J90" s="94">
        <f t="shared" si="1"/>
        <v>1.4919566148139539E-2</v>
      </c>
      <c r="K90" s="94">
        <f>I90/'סכום נכסי הקרן'!$C$42</f>
        <v>-3.2813733194703687E-5</v>
      </c>
    </row>
    <row r="91" spans="2:11">
      <c r="B91" s="91" t="s">
        <v>2157</v>
      </c>
      <c r="C91" s="67" t="s">
        <v>2158</v>
      </c>
      <c r="D91" s="92" t="s">
        <v>635</v>
      </c>
      <c r="E91" s="92" t="s">
        <v>126</v>
      </c>
      <c r="F91" s="102">
        <v>44993</v>
      </c>
      <c r="G91" s="74">
        <v>524095.20270000008</v>
      </c>
      <c r="H91" s="103">
        <v>-3.413084</v>
      </c>
      <c r="I91" s="74">
        <v>-17.887811310000004</v>
      </c>
      <c r="J91" s="94">
        <f t="shared" si="1"/>
        <v>7.4193906843964775E-3</v>
      </c>
      <c r="K91" s="94">
        <f>I91/'סכום נכסי הקרן'!$C$42</f>
        <v>-1.6318028551749478E-5</v>
      </c>
    </row>
    <row r="92" spans="2:11">
      <c r="B92" s="91" t="s">
        <v>2157</v>
      </c>
      <c r="C92" s="67" t="s">
        <v>2159</v>
      </c>
      <c r="D92" s="92" t="s">
        <v>635</v>
      </c>
      <c r="E92" s="92" t="s">
        <v>126</v>
      </c>
      <c r="F92" s="102">
        <v>44993</v>
      </c>
      <c r="G92" s="74">
        <v>1097373.5090920003</v>
      </c>
      <c r="H92" s="103">
        <v>-3.413084</v>
      </c>
      <c r="I92" s="74">
        <v>-37.454283387000004</v>
      </c>
      <c r="J92" s="94">
        <f t="shared" si="1"/>
        <v>1.5535045424864419E-2</v>
      </c>
      <c r="K92" s="94">
        <f>I92/'סכום נכסי הקרן'!$C$42</f>
        <v>-3.4167403440392286E-5</v>
      </c>
    </row>
    <row r="93" spans="2:11">
      <c r="B93" s="91" t="s">
        <v>2160</v>
      </c>
      <c r="C93" s="67" t="s">
        <v>2161</v>
      </c>
      <c r="D93" s="92" t="s">
        <v>635</v>
      </c>
      <c r="E93" s="92" t="s">
        <v>126</v>
      </c>
      <c r="F93" s="102">
        <v>44993</v>
      </c>
      <c r="G93" s="74">
        <v>1497876.3954000003</v>
      </c>
      <c r="H93" s="103">
        <v>-3.024718</v>
      </c>
      <c r="I93" s="74">
        <v>-45.306530404000007</v>
      </c>
      <c r="J93" s="94">
        <f t="shared" si="1"/>
        <v>1.8791949657577384E-2</v>
      </c>
      <c r="K93" s="94">
        <f>I93/'סכום נכסי הקרן'!$C$42</f>
        <v>-4.1330559893589227E-5</v>
      </c>
    </row>
    <row r="94" spans="2:11">
      <c r="B94" s="91" t="s">
        <v>2160</v>
      </c>
      <c r="C94" s="67" t="s">
        <v>2162</v>
      </c>
      <c r="D94" s="92" t="s">
        <v>635</v>
      </c>
      <c r="E94" s="92" t="s">
        <v>126</v>
      </c>
      <c r="F94" s="102">
        <v>44993</v>
      </c>
      <c r="G94" s="74">
        <v>275501.86229999998</v>
      </c>
      <c r="H94" s="103">
        <v>-3.024718</v>
      </c>
      <c r="I94" s="74">
        <v>-8.3331532150000029</v>
      </c>
      <c r="J94" s="94">
        <f t="shared" si="1"/>
        <v>3.456371395222391E-3</v>
      </c>
      <c r="K94" s="94">
        <f>I94/'סכום נכסי הקרן'!$C$42</f>
        <v>-7.6018597094913666E-6</v>
      </c>
    </row>
    <row r="95" spans="2:11">
      <c r="B95" s="91" t="s">
        <v>2163</v>
      </c>
      <c r="C95" s="67" t="s">
        <v>2164</v>
      </c>
      <c r="D95" s="92" t="s">
        <v>635</v>
      </c>
      <c r="E95" s="92" t="s">
        <v>126</v>
      </c>
      <c r="F95" s="102">
        <v>44980</v>
      </c>
      <c r="G95" s="74">
        <v>1240348.7414840003</v>
      </c>
      <c r="H95" s="103">
        <v>-3.0145240000000002</v>
      </c>
      <c r="I95" s="74">
        <v>-37.390609208000008</v>
      </c>
      <c r="J95" s="94">
        <f t="shared" si="1"/>
        <v>1.5508635060716343E-2</v>
      </c>
      <c r="K95" s="94">
        <f>I95/'סכום נכסי הקרן'!$C$42</f>
        <v>-3.4109317123798021E-5</v>
      </c>
    </row>
    <row r="96" spans="2:11">
      <c r="B96" s="91" t="s">
        <v>2163</v>
      </c>
      <c r="C96" s="67" t="s">
        <v>2165</v>
      </c>
      <c r="D96" s="92" t="s">
        <v>635</v>
      </c>
      <c r="E96" s="92" t="s">
        <v>126</v>
      </c>
      <c r="F96" s="102">
        <v>44980</v>
      </c>
      <c r="G96" s="74">
        <v>999059.77991600009</v>
      </c>
      <c r="H96" s="103">
        <v>-3.0145240000000002</v>
      </c>
      <c r="I96" s="74">
        <v>-30.116895803000006</v>
      </c>
      <c r="J96" s="94">
        <f t="shared" si="1"/>
        <v>1.2491691257879082E-2</v>
      </c>
      <c r="K96" s="94">
        <f>I96/'סכום נכסי הקרן'!$C$42</f>
        <v>-2.7473923840457709E-5</v>
      </c>
    </row>
    <row r="97" spans="2:11">
      <c r="B97" s="91" t="s">
        <v>2163</v>
      </c>
      <c r="C97" s="67" t="s">
        <v>2166</v>
      </c>
      <c r="D97" s="92" t="s">
        <v>635</v>
      </c>
      <c r="E97" s="92" t="s">
        <v>126</v>
      </c>
      <c r="F97" s="102">
        <v>44980</v>
      </c>
      <c r="G97" s="74">
        <v>823675.84460700001</v>
      </c>
      <c r="H97" s="103">
        <v>-3.0145240000000002</v>
      </c>
      <c r="I97" s="74">
        <v>-24.829905163000003</v>
      </c>
      <c r="J97" s="94">
        <f t="shared" si="1"/>
        <v>1.0298787474229578E-2</v>
      </c>
      <c r="K97" s="94">
        <f>I97/'סכום נכסי הקרן'!$C$42</f>
        <v>-2.2650904259066993E-5</v>
      </c>
    </row>
    <row r="98" spans="2:11">
      <c r="B98" s="91" t="s">
        <v>2167</v>
      </c>
      <c r="C98" s="67" t="s">
        <v>2168</v>
      </c>
      <c r="D98" s="92" t="s">
        <v>635</v>
      </c>
      <c r="E98" s="92" t="s">
        <v>126</v>
      </c>
      <c r="F98" s="102">
        <v>44998</v>
      </c>
      <c r="G98" s="74">
        <v>749357.77092000004</v>
      </c>
      <c r="H98" s="103">
        <v>-2.7841369999999999</v>
      </c>
      <c r="I98" s="74">
        <v>-20.863148926000004</v>
      </c>
      <c r="J98" s="94">
        <f t="shared" si="1"/>
        <v>8.653481977541096E-3</v>
      </c>
      <c r="K98" s="94">
        <f>I98/'סכום נכסי הקרן'!$C$42</f>
        <v>-1.9032259115096262E-5</v>
      </c>
    </row>
    <row r="99" spans="2:11">
      <c r="B99" s="91" t="s">
        <v>2169</v>
      </c>
      <c r="C99" s="67" t="s">
        <v>2170</v>
      </c>
      <c r="D99" s="92" t="s">
        <v>635</v>
      </c>
      <c r="E99" s="92" t="s">
        <v>126</v>
      </c>
      <c r="F99" s="102">
        <v>44991</v>
      </c>
      <c r="G99" s="74">
        <v>1099525.8850520002</v>
      </c>
      <c r="H99" s="103">
        <v>-2.8547340000000001</v>
      </c>
      <c r="I99" s="74">
        <v>-31.388534327000009</v>
      </c>
      <c r="J99" s="94">
        <f t="shared" si="1"/>
        <v>1.3019133260445986E-2</v>
      </c>
      <c r="K99" s="94">
        <f>I99/'סכום נכסי הקרן'!$C$42</f>
        <v>-2.8633967033139206E-5</v>
      </c>
    </row>
    <row r="100" spans="2:11">
      <c r="B100" s="91" t="s">
        <v>2171</v>
      </c>
      <c r="C100" s="67" t="s">
        <v>2172</v>
      </c>
      <c r="D100" s="92" t="s">
        <v>635</v>
      </c>
      <c r="E100" s="92" t="s">
        <v>126</v>
      </c>
      <c r="F100" s="102">
        <v>44991</v>
      </c>
      <c r="G100" s="74">
        <v>963188.24210000027</v>
      </c>
      <c r="H100" s="103">
        <v>-2.921011</v>
      </c>
      <c r="I100" s="74">
        <v>-28.134836171000003</v>
      </c>
      <c r="J100" s="94">
        <f t="shared" si="1"/>
        <v>1.1669585382837898E-2</v>
      </c>
      <c r="K100" s="94">
        <f>I100/'סכום נכסי הקרן'!$C$42</f>
        <v>-2.5665804048397689E-5</v>
      </c>
    </row>
    <row r="101" spans="2:11">
      <c r="B101" s="91" t="s">
        <v>2173</v>
      </c>
      <c r="C101" s="67" t="s">
        <v>2174</v>
      </c>
      <c r="D101" s="92" t="s">
        <v>635</v>
      </c>
      <c r="E101" s="92" t="s">
        <v>126</v>
      </c>
      <c r="F101" s="102">
        <v>44980</v>
      </c>
      <c r="G101" s="74">
        <v>751497.59434200008</v>
      </c>
      <c r="H101" s="103">
        <v>-3.033839</v>
      </c>
      <c r="I101" s="74">
        <v>-22.799227593000005</v>
      </c>
      <c r="J101" s="94">
        <f t="shared" si="1"/>
        <v>9.4565161653049276E-3</v>
      </c>
      <c r="K101" s="94">
        <f>I101/'סכום נכסי הקרן'!$C$42</f>
        <v>-2.0798433099102751E-5</v>
      </c>
    </row>
    <row r="102" spans="2:11">
      <c r="B102" s="91" t="s">
        <v>2175</v>
      </c>
      <c r="C102" s="67" t="s">
        <v>2176</v>
      </c>
      <c r="D102" s="92" t="s">
        <v>635</v>
      </c>
      <c r="E102" s="92" t="s">
        <v>126</v>
      </c>
      <c r="F102" s="102">
        <v>44980</v>
      </c>
      <c r="G102" s="74">
        <v>2131026.3701540004</v>
      </c>
      <c r="H102" s="103">
        <v>-2.9476230000000001</v>
      </c>
      <c r="I102" s="74">
        <v>-62.814625362000008</v>
      </c>
      <c r="J102" s="94">
        <f t="shared" si="1"/>
        <v>2.6053844049335372E-2</v>
      </c>
      <c r="K102" s="94">
        <f>I102/'סכום נכסי הקרן'!$C$42</f>
        <v>-5.7302194905843006E-5</v>
      </c>
    </row>
    <row r="103" spans="2:11">
      <c r="B103" s="91" t="s">
        <v>2177</v>
      </c>
      <c r="C103" s="67" t="s">
        <v>2178</v>
      </c>
      <c r="D103" s="92" t="s">
        <v>635</v>
      </c>
      <c r="E103" s="92" t="s">
        <v>126</v>
      </c>
      <c r="F103" s="102">
        <v>44998</v>
      </c>
      <c r="G103" s="74">
        <v>1254593.8566700001</v>
      </c>
      <c r="H103" s="103">
        <v>-2.3200880000000002</v>
      </c>
      <c r="I103" s="74">
        <v>-29.107676407000003</v>
      </c>
      <c r="J103" s="94">
        <f t="shared" si="1"/>
        <v>1.2073093764008567E-2</v>
      </c>
      <c r="K103" s="94">
        <f>I103/'סכום נכסי הקרן'!$C$42</f>
        <v>-2.6553270629536323E-5</v>
      </c>
    </row>
    <row r="104" spans="2:11">
      <c r="B104" s="91" t="s">
        <v>2177</v>
      </c>
      <c r="C104" s="67" t="s">
        <v>2179</v>
      </c>
      <c r="D104" s="92" t="s">
        <v>635</v>
      </c>
      <c r="E104" s="92" t="s">
        <v>126</v>
      </c>
      <c r="F104" s="102">
        <v>44998</v>
      </c>
      <c r="G104" s="74">
        <v>1384531.9079900002</v>
      </c>
      <c r="H104" s="103">
        <v>-2.3200880000000002</v>
      </c>
      <c r="I104" s="74">
        <v>-32.122353014000005</v>
      </c>
      <c r="J104" s="94">
        <f t="shared" si="1"/>
        <v>1.3323501829412282E-2</v>
      </c>
      <c r="K104" s="94">
        <f>I104/'סכום נכסי הקרן'!$C$42</f>
        <v>-2.9303387907429123E-5</v>
      </c>
    </row>
    <row r="105" spans="2:11">
      <c r="B105" s="91" t="s">
        <v>2180</v>
      </c>
      <c r="C105" s="67" t="s">
        <v>2181</v>
      </c>
      <c r="D105" s="92" t="s">
        <v>635</v>
      </c>
      <c r="E105" s="92" t="s">
        <v>126</v>
      </c>
      <c r="F105" s="102">
        <v>44987</v>
      </c>
      <c r="G105" s="74">
        <v>138174.849575</v>
      </c>
      <c r="H105" s="103">
        <v>-2.4015339999999998</v>
      </c>
      <c r="I105" s="74">
        <v>-3.3183154040000002</v>
      </c>
      <c r="J105" s="94">
        <f t="shared" si="1"/>
        <v>1.3763494018166121E-3</v>
      </c>
      <c r="K105" s="94">
        <f>I105/'סכום נכסי הקרן'!$C$42</f>
        <v>-3.0271096093187768E-6</v>
      </c>
    </row>
    <row r="106" spans="2:11">
      <c r="B106" s="91" t="s">
        <v>2180</v>
      </c>
      <c r="C106" s="67" t="s">
        <v>2182</v>
      </c>
      <c r="D106" s="92" t="s">
        <v>635</v>
      </c>
      <c r="E106" s="92" t="s">
        <v>126</v>
      </c>
      <c r="F106" s="102">
        <v>44987</v>
      </c>
      <c r="G106" s="74">
        <v>971009.01467500022</v>
      </c>
      <c r="H106" s="103">
        <v>-2.4015339999999998</v>
      </c>
      <c r="I106" s="74">
        <v>-23.319107807000005</v>
      </c>
      <c r="J106" s="94">
        <f t="shared" si="1"/>
        <v>9.6721487181034554E-3</v>
      </c>
      <c r="K106" s="94">
        <f>I106/'סכום נכסי הקרן'!$C$42</f>
        <v>-2.1272690124097143E-5</v>
      </c>
    </row>
    <row r="107" spans="2:11">
      <c r="B107" s="91" t="s">
        <v>2183</v>
      </c>
      <c r="C107" s="67" t="s">
        <v>2184</v>
      </c>
      <c r="D107" s="92" t="s">
        <v>635</v>
      </c>
      <c r="E107" s="92" t="s">
        <v>126</v>
      </c>
      <c r="F107" s="102">
        <v>44987</v>
      </c>
      <c r="G107" s="74">
        <v>829279.70916000009</v>
      </c>
      <c r="H107" s="103">
        <v>-2.3730570000000002</v>
      </c>
      <c r="I107" s="74">
        <v>-19.679280944000002</v>
      </c>
      <c r="J107" s="94">
        <f t="shared" si="1"/>
        <v>8.1624448727223697E-3</v>
      </c>
      <c r="K107" s="94">
        <f>I107/'סכום נכסי הקרן'!$C$42</f>
        <v>-1.7952283974650859E-5</v>
      </c>
    </row>
    <row r="108" spans="2:11">
      <c r="B108" s="91" t="s">
        <v>2185</v>
      </c>
      <c r="C108" s="67" t="s">
        <v>2186</v>
      </c>
      <c r="D108" s="92" t="s">
        <v>635</v>
      </c>
      <c r="E108" s="92" t="s">
        <v>126</v>
      </c>
      <c r="F108" s="102">
        <v>45001</v>
      </c>
      <c r="G108" s="74">
        <v>1111268.0160000003</v>
      </c>
      <c r="H108" s="103">
        <v>-2.5197099999999999</v>
      </c>
      <c r="I108" s="74">
        <v>-28.000733487000005</v>
      </c>
      <c r="J108" s="94">
        <f t="shared" si="1"/>
        <v>1.1613963138887577E-2</v>
      </c>
      <c r="K108" s="94">
        <f>I108/'סכום נכסי הקרן'!$C$42</f>
        <v>-2.5543469829389301E-5</v>
      </c>
    </row>
    <row r="109" spans="2:11">
      <c r="B109" s="91" t="s">
        <v>2187</v>
      </c>
      <c r="C109" s="67" t="s">
        <v>2188</v>
      </c>
      <c r="D109" s="92" t="s">
        <v>635</v>
      </c>
      <c r="E109" s="92" t="s">
        <v>126</v>
      </c>
      <c r="F109" s="102">
        <v>45001</v>
      </c>
      <c r="G109" s="74">
        <v>27797.134678000002</v>
      </c>
      <c r="H109" s="103">
        <v>-2.4627870000000001</v>
      </c>
      <c r="I109" s="74">
        <v>-0.68458408200000009</v>
      </c>
      <c r="J109" s="94">
        <f t="shared" si="1"/>
        <v>2.8394735793290933E-4</v>
      </c>
      <c r="K109" s="94">
        <f>I109/'סכום נכסי הקרן'!$C$42</f>
        <v>-6.2450695630404686E-7</v>
      </c>
    </row>
    <row r="110" spans="2:11">
      <c r="B110" s="91" t="s">
        <v>2187</v>
      </c>
      <c r="C110" s="67" t="s">
        <v>2189</v>
      </c>
      <c r="D110" s="92" t="s">
        <v>635</v>
      </c>
      <c r="E110" s="92" t="s">
        <v>126</v>
      </c>
      <c r="F110" s="102">
        <v>45001</v>
      </c>
      <c r="G110" s="74">
        <v>247775.63670000006</v>
      </c>
      <c r="H110" s="103">
        <v>-2.4627859999999999</v>
      </c>
      <c r="I110" s="74">
        <v>-6.1021847360000008</v>
      </c>
      <c r="J110" s="94">
        <f t="shared" si="1"/>
        <v>2.5310247184592411E-3</v>
      </c>
      <c r="K110" s="94">
        <f>I110/'סכום נכסי הקרן'!$C$42</f>
        <v>-5.5666745933545875E-6</v>
      </c>
    </row>
    <row r="111" spans="2:11">
      <c r="B111" s="91" t="s">
        <v>2190</v>
      </c>
      <c r="C111" s="67" t="s">
        <v>2191</v>
      </c>
      <c r="D111" s="92" t="s">
        <v>635</v>
      </c>
      <c r="E111" s="92" t="s">
        <v>126</v>
      </c>
      <c r="F111" s="102">
        <v>45001</v>
      </c>
      <c r="G111" s="74">
        <v>1107551.1725600003</v>
      </c>
      <c r="H111" s="103">
        <v>-2.4627859999999999</v>
      </c>
      <c r="I111" s="74">
        <v>-27.276619919000005</v>
      </c>
      <c r="J111" s="94">
        <f t="shared" si="1"/>
        <v>1.1313619996411511E-2</v>
      </c>
      <c r="K111" s="94">
        <f>I111/'סכום נכסי הקרן'!$C$42</f>
        <v>-2.4882902380831326E-5</v>
      </c>
    </row>
    <row r="112" spans="2:11">
      <c r="B112" s="91" t="s">
        <v>2192</v>
      </c>
      <c r="C112" s="67" t="s">
        <v>2193</v>
      </c>
      <c r="D112" s="92" t="s">
        <v>635</v>
      </c>
      <c r="E112" s="92" t="s">
        <v>126</v>
      </c>
      <c r="F112" s="102">
        <v>44987</v>
      </c>
      <c r="G112" s="74">
        <v>1108288.6748560003</v>
      </c>
      <c r="H112" s="103">
        <v>-2.1335229999999998</v>
      </c>
      <c r="I112" s="74">
        <v>-23.645594258000006</v>
      </c>
      <c r="J112" s="94">
        <f t="shared" si="1"/>
        <v>9.8075666566735525E-3</v>
      </c>
      <c r="K112" s="94">
        <f>I112/'סכום נכסי הקרן'!$C$42</f>
        <v>-2.1570525065267336E-5</v>
      </c>
    </row>
    <row r="113" spans="2:11">
      <c r="B113" s="91" t="s">
        <v>2194</v>
      </c>
      <c r="C113" s="67" t="s">
        <v>2195</v>
      </c>
      <c r="D113" s="92" t="s">
        <v>635</v>
      </c>
      <c r="E113" s="92" t="s">
        <v>126</v>
      </c>
      <c r="F113" s="102">
        <v>44987</v>
      </c>
      <c r="G113" s="74">
        <v>1511302.7384400002</v>
      </c>
      <c r="H113" s="103">
        <v>-2.1335229999999998</v>
      </c>
      <c r="I113" s="74">
        <v>-32.243992170000006</v>
      </c>
      <c r="J113" s="94">
        <f t="shared" si="1"/>
        <v>1.337395453182757E-2</v>
      </c>
      <c r="K113" s="94">
        <f>I113/'סכום נכסי הקרן'!$C$42</f>
        <v>-2.9414352361728184E-5</v>
      </c>
    </row>
    <row r="114" spans="2:11">
      <c r="B114" s="91" t="s">
        <v>2196</v>
      </c>
      <c r="C114" s="67" t="s">
        <v>2197</v>
      </c>
      <c r="D114" s="92" t="s">
        <v>635</v>
      </c>
      <c r="E114" s="92" t="s">
        <v>126</v>
      </c>
      <c r="F114" s="102">
        <v>44987</v>
      </c>
      <c r="G114" s="74">
        <v>27538.269450000003</v>
      </c>
      <c r="H114" s="103">
        <v>-2.1099890000000001</v>
      </c>
      <c r="I114" s="74">
        <v>-0.58105456600000016</v>
      </c>
      <c r="J114" s="94">
        <f t="shared" si="1"/>
        <v>2.4100605487136249E-4</v>
      </c>
      <c r="K114" s="94">
        <f>I114/'סכום נכסי הקרן'!$C$42</f>
        <v>-5.3006289220033164E-7</v>
      </c>
    </row>
    <row r="115" spans="2:11">
      <c r="B115" s="91" t="s">
        <v>2198</v>
      </c>
      <c r="C115" s="67" t="s">
        <v>2199</v>
      </c>
      <c r="D115" s="92" t="s">
        <v>635</v>
      </c>
      <c r="E115" s="92" t="s">
        <v>126</v>
      </c>
      <c r="F115" s="102">
        <v>44987</v>
      </c>
      <c r="G115" s="74">
        <v>1259768.5930500003</v>
      </c>
      <c r="H115" s="103">
        <v>-2.1051760000000002</v>
      </c>
      <c r="I115" s="74">
        <v>-26.520349125000003</v>
      </c>
      <c r="J115" s="94">
        <f t="shared" si="1"/>
        <v>1.0999938887714444E-2</v>
      </c>
      <c r="K115" s="94">
        <f>I115/'סכום נכסי הקרן'!$C$42</f>
        <v>-2.4192999731732652E-5</v>
      </c>
    </row>
    <row r="116" spans="2:11">
      <c r="B116" s="91" t="s">
        <v>2200</v>
      </c>
      <c r="C116" s="67" t="s">
        <v>2201</v>
      </c>
      <c r="D116" s="92" t="s">
        <v>635</v>
      </c>
      <c r="E116" s="92" t="s">
        <v>126</v>
      </c>
      <c r="F116" s="102">
        <v>44987</v>
      </c>
      <c r="G116" s="74">
        <v>1713760.8028640002</v>
      </c>
      <c r="H116" s="103">
        <v>-2.0768450000000001</v>
      </c>
      <c r="I116" s="74">
        <v>-35.592158494000003</v>
      </c>
      <c r="J116" s="94">
        <f t="shared" si="1"/>
        <v>1.476268530517871E-2</v>
      </c>
      <c r="K116" s="94">
        <f>I116/'סכום נכסי הקרן'!$C$42</f>
        <v>-3.2468693260354201E-5</v>
      </c>
    </row>
    <row r="117" spans="2:11">
      <c r="B117" s="91" t="s">
        <v>2202</v>
      </c>
      <c r="C117" s="67" t="s">
        <v>2203</v>
      </c>
      <c r="D117" s="92" t="s">
        <v>635</v>
      </c>
      <c r="E117" s="92" t="s">
        <v>126</v>
      </c>
      <c r="F117" s="102">
        <v>45007</v>
      </c>
      <c r="G117" s="74">
        <v>1464576.2675060001</v>
      </c>
      <c r="H117" s="103">
        <v>-1.6810039999999999</v>
      </c>
      <c r="I117" s="74">
        <v>-24.619590762000005</v>
      </c>
      <c r="J117" s="94">
        <f t="shared" si="1"/>
        <v>1.021155462720701E-2</v>
      </c>
      <c r="K117" s="94">
        <f>I117/'סכום נכסי הקרן'!$C$42</f>
        <v>-2.2459046443659278E-5</v>
      </c>
    </row>
    <row r="118" spans="2:11">
      <c r="B118" s="91" t="s">
        <v>2204</v>
      </c>
      <c r="C118" s="67" t="s">
        <v>2205</v>
      </c>
      <c r="D118" s="92" t="s">
        <v>635</v>
      </c>
      <c r="E118" s="92" t="s">
        <v>126</v>
      </c>
      <c r="F118" s="102">
        <v>45007</v>
      </c>
      <c r="G118" s="74">
        <v>1894373.0883000002</v>
      </c>
      <c r="H118" s="103">
        <v>-1.6528529999999999</v>
      </c>
      <c r="I118" s="74">
        <v>-31.311211113000006</v>
      </c>
      <c r="J118" s="94">
        <f t="shared" si="1"/>
        <v>1.2987061637836767E-2</v>
      </c>
      <c r="K118" s="94">
        <f>I118/'סכום נכסי הקרן'!$C$42</f>
        <v>-2.8563429481512658E-5</v>
      </c>
    </row>
    <row r="119" spans="2:11">
      <c r="B119" s="91" t="s">
        <v>2206</v>
      </c>
      <c r="C119" s="67" t="s">
        <v>2207</v>
      </c>
      <c r="D119" s="92" t="s">
        <v>635</v>
      </c>
      <c r="E119" s="92" t="s">
        <v>126</v>
      </c>
      <c r="F119" s="102">
        <v>44985</v>
      </c>
      <c r="G119" s="74">
        <v>757854.12862500013</v>
      </c>
      <c r="H119" s="103">
        <v>-1.846265</v>
      </c>
      <c r="I119" s="74">
        <v>-13.991997600000003</v>
      </c>
      <c r="J119" s="94">
        <f t="shared" si="1"/>
        <v>5.803510270230924E-3</v>
      </c>
      <c r="K119" s="94">
        <f>I119/'סכום נכסי הקרן'!$C$42</f>
        <v>-1.2764100223103828E-5</v>
      </c>
    </row>
    <row r="120" spans="2:11">
      <c r="B120" s="91" t="s">
        <v>2206</v>
      </c>
      <c r="C120" s="67" t="s">
        <v>2208</v>
      </c>
      <c r="D120" s="92" t="s">
        <v>635</v>
      </c>
      <c r="E120" s="92" t="s">
        <v>126</v>
      </c>
      <c r="F120" s="102">
        <v>44985</v>
      </c>
      <c r="G120" s="74">
        <v>1388474.6706250003</v>
      </c>
      <c r="H120" s="103">
        <v>-1.846265</v>
      </c>
      <c r="I120" s="74">
        <v>-25.634925673000005</v>
      </c>
      <c r="J120" s="94">
        <f t="shared" si="1"/>
        <v>1.063268867483667E-2</v>
      </c>
      <c r="K120" s="94">
        <f>I120/'סכום נכסי הקרן'!$C$42</f>
        <v>-2.3385278489612475E-5</v>
      </c>
    </row>
    <row r="121" spans="2:11">
      <c r="B121" s="91" t="s">
        <v>2209</v>
      </c>
      <c r="C121" s="67" t="s">
        <v>2210</v>
      </c>
      <c r="D121" s="92" t="s">
        <v>635</v>
      </c>
      <c r="E121" s="92" t="s">
        <v>126</v>
      </c>
      <c r="F121" s="102">
        <v>44991</v>
      </c>
      <c r="G121" s="74">
        <v>833084.80237500009</v>
      </c>
      <c r="H121" s="103">
        <v>-1.8174630000000001</v>
      </c>
      <c r="I121" s="74">
        <v>-15.141003920000003</v>
      </c>
      <c r="J121" s="94">
        <f t="shared" si="1"/>
        <v>6.2800876803557103E-3</v>
      </c>
      <c r="K121" s="94">
        <f>I121/'סכום נכסי הקרן'!$C$42</f>
        <v>-1.3812273060516243E-5</v>
      </c>
    </row>
    <row r="122" spans="2:11">
      <c r="B122" s="91" t="s">
        <v>2211</v>
      </c>
      <c r="C122" s="67" t="s">
        <v>2212</v>
      </c>
      <c r="D122" s="92" t="s">
        <v>635</v>
      </c>
      <c r="E122" s="92" t="s">
        <v>126</v>
      </c>
      <c r="F122" s="102">
        <v>44985</v>
      </c>
      <c r="G122" s="74">
        <v>418219.02706200001</v>
      </c>
      <c r="H122" s="103">
        <v>-1.834927</v>
      </c>
      <c r="I122" s="74">
        <v>-7.6740156270000019</v>
      </c>
      <c r="J122" s="94">
        <f t="shared" si="1"/>
        <v>3.182978569493687E-3</v>
      </c>
      <c r="K122" s="94">
        <f>I122/'סכום נכסי הקרן'!$C$42</f>
        <v>-7.0005661362243921E-6</v>
      </c>
    </row>
    <row r="123" spans="2:11">
      <c r="B123" s="91" t="s">
        <v>2213</v>
      </c>
      <c r="C123" s="67" t="s">
        <v>2214</v>
      </c>
      <c r="D123" s="92" t="s">
        <v>635</v>
      </c>
      <c r="E123" s="92" t="s">
        <v>126</v>
      </c>
      <c r="F123" s="102">
        <v>44985</v>
      </c>
      <c r="G123" s="74">
        <v>757959.02193000016</v>
      </c>
      <c r="H123" s="103">
        <v>-1.832171</v>
      </c>
      <c r="I123" s="74">
        <v>-13.887104295</v>
      </c>
      <c r="J123" s="94">
        <f t="shared" si="1"/>
        <v>5.7600033035883633E-3</v>
      </c>
      <c r="K123" s="94">
        <f>I123/'סכום נכסי הקרן'!$C$42</f>
        <v>-1.2668412052191575E-5</v>
      </c>
    </row>
    <row r="124" spans="2:11">
      <c r="B124" s="91" t="s">
        <v>2215</v>
      </c>
      <c r="C124" s="67" t="s">
        <v>2216</v>
      </c>
      <c r="D124" s="92" t="s">
        <v>635</v>
      </c>
      <c r="E124" s="92" t="s">
        <v>126</v>
      </c>
      <c r="F124" s="102">
        <v>44985</v>
      </c>
      <c r="G124" s="74">
        <v>2881519.7859230004</v>
      </c>
      <c r="H124" s="103">
        <v>-1.7870950000000001</v>
      </c>
      <c r="I124" s="74">
        <v>-51.495493716000006</v>
      </c>
      <c r="J124" s="94">
        <f t="shared" si="1"/>
        <v>2.1358967832542937E-2</v>
      </c>
      <c r="K124" s="94">
        <f>I124/'סכום נכסי הקרן'!$C$42</f>
        <v>-4.6976397625256694E-5</v>
      </c>
    </row>
    <row r="125" spans="2:11">
      <c r="B125" s="91" t="s">
        <v>2215</v>
      </c>
      <c r="C125" s="67" t="s">
        <v>2217</v>
      </c>
      <c r="D125" s="92" t="s">
        <v>635</v>
      </c>
      <c r="E125" s="92" t="s">
        <v>126</v>
      </c>
      <c r="F125" s="102">
        <v>44985</v>
      </c>
      <c r="G125" s="74">
        <v>27894.370629000008</v>
      </c>
      <c r="H125" s="103">
        <v>-1.7870950000000001</v>
      </c>
      <c r="I125" s="74">
        <v>-0.49849885700000002</v>
      </c>
      <c r="J125" s="94">
        <f t="shared" si="1"/>
        <v>2.0676413182760093E-4</v>
      </c>
      <c r="K125" s="94">
        <f>I125/'סכום נכסי הקרן'!$C$42</f>
        <v>-4.5475203425211437E-7</v>
      </c>
    </row>
    <row r="126" spans="2:11">
      <c r="B126" s="91" t="s">
        <v>2218</v>
      </c>
      <c r="C126" s="67" t="s">
        <v>2219</v>
      </c>
      <c r="D126" s="92" t="s">
        <v>635</v>
      </c>
      <c r="E126" s="92" t="s">
        <v>126</v>
      </c>
      <c r="F126" s="102">
        <v>44991</v>
      </c>
      <c r="G126" s="74">
        <v>1115867.4308440003</v>
      </c>
      <c r="H126" s="103">
        <v>-1.7498640000000001</v>
      </c>
      <c r="I126" s="74">
        <v>-19.526162233000004</v>
      </c>
      <c r="J126" s="94">
        <f t="shared" si="1"/>
        <v>8.0989352840805731E-3</v>
      </c>
      <c r="K126" s="94">
        <f>I126/'סכום נכסי הקרן'!$C$42</f>
        <v>-1.7812602520357556E-5</v>
      </c>
    </row>
    <row r="127" spans="2:11">
      <c r="B127" s="91" t="s">
        <v>2220</v>
      </c>
      <c r="C127" s="67" t="s">
        <v>2221</v>
      </c>
      <c r="D127" s="92" t="s">
        <v>635</v>
      </c>
      <c r="E127" s="92" t="s">
        <v>126</v>
      </c>
      <c r="F127" s="102">
        <v>44991</v>
      </c>
      <c r="G127" s="74">
        <v>1195575.6622670002</v>
      </c>
      <c r="H127" s="103">
        <v>-1.6907890000000001</v>
      </c>
      <c r="I127" s="74">
        <v>-20.214660096000003</v>
      </c>
      <c r="J127" s="94">
        <f t="shared" si="1"/>
        <v>8.3845059747839883E-3</v>
      </c>
      <c r="K127" s="94">
        <f>I127/'סכום נכסי הקרן'!$C$42</f>
        <v>-1.8440679795522665E-5</v>
      </c>
    </row>
    <row r="128" spans="2:11">
      <c r="B128" s="91" t="s">
        <v>2222</v>
      </c>
      <c r="C128" s="67" t="s">
        <v>2223</v>
      </c>
      <c r="D128" s="92" t="s">
        <v>635</v>
      </c>
      <c r="E128" s="92" t="s">
        <v>126</v>
      </c>
      <c r="F128" s="102">
        <v>45007</v>
      </c>
      <c r="G128" s="74">
        <v>417061.27753500006</v>
      </c>
      <c r="H128" s="103">
        <v>-1.6764049999999999</v>
      </c>
      <c r="I128" s="74">
        <v>-6.9916377030000012</v>
      </c>
      <c r="J128" s="94">
        <f t="shared" si="1"/>
        <v>2.8999462675075244E-3</v>
      </c>
      <c r="K128" s="94">
        <f>I128/'סכום נכסי הקרן'!$C$42</f>
        <v>-6.3780717318536017E-6</v>
      </c>
    </row>
    <row r="129" spans="2:11">
      <c r="B129" s="91" t="s">
        <v>2222</v>
      </c>
      <c r="C129" s="67" t="s">
        <v>2224</v>
      </c>
      <c r="D129" s="92" t="s">
        <v>635</v>
      </c>
      <c r="E129" s="92" t="s">
        <v>126</v>
      </c>
      <c r="F129" s="102">
        <v>45007</v>
      </c>
      <c r="G129" s="74">
        <v>55290.547100000011</v>
      </c>
      <c r="H129" s="103">
        <v>-1.6764049999999999</v>
      </c>
      <c r="I129" s="74">
        <v>-0.92689371200000026</v>
      </c>
      <c r="J129" s="94">
        <f t="shared" si="1"/>
        <v>3.8445097910854873E-4</v>
      </c>
      <c r="K129" s="94">
        <f>I129/'סכום נכסי הקרן'!$C$42</f>
        <v>-8.4555219164222388E-7</v>
      </c>
    </row>
    <row r="130" spans="2:11">
      <c r="B130" s="91" t="s">
        <v>2222</v>
      </c>
      <c r="C130" s="67" t="s">
        <v>2225</v>
      </c>
      <c r="D130" s="92" t="s">
        <v>635</v>
      </c>
      <c r="E130" s="92" t="s">
        <v>126</v>
      </c>
      <c r="F130" s="102">
        <v>45007</v>
      </c>
      <c r="G130" s="74">
        <v>1011730.8911600001</v>
      </c>
      <c r="H130" s="103">
        <v>-1.6764049999999999</v>
      </c>
      <c r="I130" s="74">
        <v>-16.960711204000003</v>
      </c>
      <c r="J130" s="94">
        <f t="shared" si="1"/>
        <v>7.0348540985194774E-3</v>
      </c>
      <c r="K130" s="94">
        <f>I130/'סכום נכסי הקרן'!$C$42</f>
        <v>-1.5472288078649755E-5</v>
      </c>
    </row>
    <row r="131" spans="2:11">
      <c r="B131" s="91" t="s">
        <v>2226</v>
      </c>
      <c r="C131" s="67" t="s">
        <v>2227</v>
      </c>
      <c r="D131" s="92" t="s">
        <v>635</v>
      </c>
      <c r="E131" s="92" t="s">
        <v>126</v>
      </c>
      <c r="F131" s="102">
        <v>44984</v>
      </c>
      <c r="G131" s="74">
        <v>760476.46125000017</v>
      </c>
      <c r="H131" s="103">
        <v>-1.495071</v>
      </c>
      <c r="I131" s="74">
        <v>-11.369664974999999</v>
      </c>
      <c r="J131" s="94">
        <f t="shared" si="1"/>
        <v>4.7158361041669487E-3</v>
      </c>
      <c r="K131" s="94">
        <f>I131/'סכום נכסי הקרן'!$C$42</f>
        <v>-1.0371895950297564E-5</v>
      </c>
    </row>
    <row r="132" spans="2:11">
      <c r="B132" s="91" t="s">
        <v>2228</v>
      </c>
      <c r="C132" s="67" t="s">
        <v>2229</v>
      </c>
      <c r="D132" s="92" t="s">
        <v>635</v>
      </c>
      <c r="E132" s="92" t="s">
        <v>126</v>
      </c>
      <c r="F132" s="102">
        <v>44984</v>
      </c>
      <c r="G132" s="74">
        <v>1122226.3533800002</v>
      </c>
      <c r="H132" s="103">
        <v>-1.5232619999999999</v>
      </c>
      <c r="I132" s="74">
        <v>-17.094445431000004</v>
      </c>
      <c r="J132" s="94">
        <f t="shared" si="1"/>
        <v>7.0903235162583641E-3</v>
      </c>
      <c r="K132" s="94">
        <f>I132/'סכום נכסי הקרן'!$C$42</f>
        <v>-1.5594286175382372E-5</v>
      </c>
    </row>
    <row r="133" spans="2:11">
      <c r="B133" s="91" t="s">
        <v>2230</v>
      </c>
      <c r="C133" s="67" t="s">
        <v>2231</v>
      </c>
      <c r="D133" s="92" t="s">
        <v>635</v>
      </c>
      <c r="E133" s="92" t="s">
        <v>126</v>
      </c>
      <c r="F133" s="102">
        <v>45005</v>
      </c>
      <c r="G133" s="74">
        <v>1144490.8508550003</v>
      </c>
      <c r="H133" s="103">
        <v>-1.1220509999999999</v>
      </c>
      <c r="I133" s="74">
        <v>-12.841772651000001</v>
      </c>
      <c r="J133" s="94">
        <f t="shared" si="1"/>
        <v>5.3264274050510907E-3</v>
      </c>
      <c r="K133" s="94">
        <f>I133/'סכום נכסי הקרן'!$C$42</f>
        <v>-1.1714815700059706E-5</v>
      </c>
    </row>
    <row r="134" spans="2:11">
      <c r="B134" s="91" t="s">
        <v>2232</v>
      </c>
      <c r="C134" s="67" t="s">
        <v>2233</v>
      </c>
      <c r="D134" s="92" t="s">
        <v>635</v>
      </c>
      <c r="E134" s="92" t="s">
        <v>126</v>
      </c>
      <c r="F134" s="102">
        <v>44984</v>
      </c>
      <c r="G134" s="74">
        <v>2417143.8382029999</v>
      </c>
      <c r="H134" s="103">
        <v>-1.439554</v>
      </c>
      <c r="I134" s="74">
        <v>-34.796097888999995</v>
      </c>
      <c r="J134" s="94">
        <f t="shared" si="1"/>
        <v>1.4432500436018656E-2</v>
      </c>
      <c r="K134" s="94">
        <f>I134/'סכום נכסי הקרן'!$C$42</f>
        <v>-3.1742492639373192E-5</v>
      </c>
    </row>
    <row r="135" spans="2:11">
      <c r="B135" s="91" t="s">
        <v>2234</v>
      </c>
      <c r="C135" s="67" t="s">
        <v>2235</v>
      </c>
      <c r="D135" s="92" t="s">
        <v>635</v>
      </c>
      <c r="E135" s="92" t="s">
        <v>126</v>
      </c>
      <c r="F135" s="102">
        <v>44984</v>
      </c>
      <c r="G135" s="74">
        <v>1273754.3670500002</v>
      </c>
      <c r="H135" s="103">
        <v>-1.314252</v>
      </c>
      <c r="I135" s="74">
        <v>-16.740336174000003</v>
      </c>
      <c r="J135" s="94">
        <f t="shared" si="1"/>
        <v>6.9434483688681622E-3</v>
      </c>
      <c r="K135" s="94">
        <f>I135/'סכום נכסי הקרן'!$C$42</f>
        <v>-1.527125252604292E-5</v>
      </c>
    </row>
    <row r="136" spans="2:11">
      <c r="B136" s="91" t="s">
        <v>2236</v>
      </c>
      <c r="C136" s="67" t="s">
        <v>2237</v>
      </c>
      <c r="D136" s="92" t="s">
        <v>635</v>
      </c>
      <c r="E136" s="92" t="s">
        <v>126</v>
      </c>
      <c r="F136" s="102">
        <v>45090</v>
      </c>
      <c r="G136" s="74">
        <v>2102376.5121150003</v>
      </c>
      <c r="H136" s="103">
        <v>-3.9008470000000002</v>
      </c>
      <c r="I136" s="74">
        <v>-82.01048611500002</v>
      </c>
      <c r="J136" s="94">
        <f t="shared" si="1"/>
        <v>3.4015779021791218E-2</v>
      </c>
      <c r="K136" s="94">
        <f>I136/'סכום נכסי הקרן'!$C$42</f>
        <v>-7.481348225197844E-5</v>
      </c>
    </row>
    <row r="137" spans="2:11">
      <c r="B137" s="91" t="s">
        <v>2238</v>
      </c>
      <c r="C137" s="67" t="s">
        <v>2239</v>
      </c>
      <c r="D137" s="92" t="s">
        <v>635</v>
      </c>
      <c r="E137" s="92" t="s">
        <v>126</v>
      </c>
      <c r="F137" s="102">
        <v>45090</v>
      </c>
      <c r="G137" s="74">
        <v>866908.20139000018</v>
      </c>
      <c r="H137" s="103">
        <v>-3.7541769999999999</v>
      </c>
      <c r="I137" s="74">
        <v>-32.545268469</v>
      </c>
      <c r="J137" s="94">
        <f t="shared" si="1"/>
        <v>1.3498915966599658E-2</v>
      </c>
      <c r="K137" s="94">
        <f>I137/'סכום נכסי הקרן'!$C$42</f>
        <v>-2.9689189521168642E-5</v>
      </c>
    </row>
    <row r="138" spans="2:11">
      <c r="B138" s="91" t="s">
        <v>2240</v>
      </c>
      <c r="C138" s="67" t="s">
        <v>2241</v>
      </c>
      <c r="D138" s="92" t="s">
        <v>635</v>
      </c>
      <c r="E138" s="92" t="s">
        <v>126</v>
      </c>
      <c r="F138" s="102">
        <v>45090</v>
      </c>
      <c r="G138" s="74">
        <v>146395.36647000004</v>
      </c>
      <c r="H138" s="103">
        <v>-3.6079210000000002</v>
      </c>
      <c r="I138" s="74">
        <v>-5.2818288449999997</v>
      </c>
      <c r="J138" s="94">
        <f t="shared" si="1"/>
        <v>2.1907628077036997E-3</v>
      </c>
      <c r="K138" s="94">
        <f>I138/'סכום נכסי הקרן'!$C$42</f>
        <v>-4.8183107706408355E-6</v>
      </c>
    </row>
    <row r="139" spans="2:11">
      <c r="B139" s="91" t="s">
        <v>2240</v>
      </c>
      <c r="C139" s="67" t="s">
        <v>2242</v>
      </c>
      <c r="D139" s="92" t="s">
        <v>635</v>
      </c>
      <c r="E139" s="92" t="s">
        <v>126</v>
      </c>
      <c r="F139" s="102">
        <v>45090</v>
      </c>
      <c r="G139" s="74">
        <v>547453.8406600001</v>
      </c>
      <c r="H139" s="103">
        <v>-3.6079210000000002</v>
      </c>
      <c r="I139" s="74">
        <v>-19.751700868</v>
      </c>
      <c r="J139" s="94">
        <f t="shared" si="1"/>
        <v>8.1924827404177818E-3</v>
      </c>
      <c r="K139" s="94">
        <f>I139/'סכום נכסי הקרן'!$C$42</f>
        <v>-1.8018348534873881E-5</v>
      </c>
    </row>
    <row r="140" spans="2:11">
      <c r="B140" s="91" t="s">
        <v>2243</v>
      </c>
      <c r="C140" s="67" t="s">
        <v>2244</v>
      </c>
      <c r="D140" s="92" t="s">
        <v>635</v>
      </c>
      <c r="E140" s="92" t="s">
        <v>126</v>
      </c>
      <c r="F140" s="102">
        <v>45019</v>
      </c>
      <c r="G140" s="74">
        <v>2113075.6292250003</v>
      </c>
      <c r="H140" s="103">
        <v>-3.4203960000000002</v>
      </c>
      <c r="I140" s="74">
        <v>-72.275557425000017</v>
      </c>
      <c r="J140" s="94">
        <f t="shared" ref="J140:J203" si="2">IFERROR(I140/$I$11,0)</f>
        <v>2.9977988261136665E-2</v>
      </c>
      <c r="K140" s="94">
        <f>I140/'סכום נכסי הקרן'!$C$42</f>
        <v>-6.5932862842500497E-5</v>
      </c>
    </row>
    <row r="141" spans="2:11">
      <c r="B141" s="91" t="s">
        <v>2243</v>
      </c>
      <c r="C141" s="67" t="s">
        <v>2245</v>
      </c>
      <c r="D141" s="92" t="s">
        <v>635</v>
      </c>
      <c r="E141" s="92" t="s">
        <v>126</v>
      </c>
      <c r="F141" s="102">
        <v>45019</v>
      </c>
      <c r="G141" s="74">
        <v>960205.02007500012</v>
      </c>
      <c r="H141" s="103">
        <v>-3.4203960000000002</v>
      </c>
      <c r="I141" s="74">
        <v>-32.842815542000004</v>
      </c>
      <c r="J141" s="94">
        <f t="shared" si="2"/>
        <v>1.3622330617130522E-2</v>
      </c>
      <c r="K141" s="94">
        <f>I141/'סכום נכסי הקרן'!$C$42</f>
        <v>-2.9960624720733231E-5</v>
      </c>
    </row>
    <row r="142" spans="2:11">
      <c r="B142" s="91" t="s">
        <v>2246</v>
      </c>
      <c r="C142" s="67" t="s">
        <v>2247</v>
      </c>
      <c r="D142" s="92" t="s">
        <v>635</v>
      </c>
      <c r="E142" s="92" t="s">
        <v>126</v>
      </c>
      <c r="F142" s="102">
        <v>45019</v>
      </c>
      <c r="G142" s="74">
        <v>135925.77960000004</v>
      </c>
      <c r="H142" s="103">
        <v>-3.368058</v>
      </c>
      <c r="I142" s="74">
        <v>-4.5780589510000009</v>
      </c>
      <c r="J142" s="94">
        <f t="shared" si="2"/>
        <v>1.8988576827551134E-3</v>
      </c>
      <c r="K142" s="94">
        <f>I142/'סכום נכסי הקרן'!$C$42</f>
        <v>-4.1763016938940571E-6</v>
      </c>
    </row>
    <row r="143" spans="2:11">
      <c r="B143" s="91" t="s">
        <v>2246</v>
      </c>
      <c r="C143" s="67" t="s">
        <v>2248</v>
      </c>
      <c r="D143" s="92" t="s">
        <v>635</v>
      </c>
      <c r="E143" s="92" t="s">
        <v>126</v>
      </c>
      <c r="F143" s="102">
        <v>45019</v>
      </c>
      <c r="G143" s="74">
        <v>411724.79992800002</v>
      </c>
      <c r="H143" s="103">
        <v>-3.368058</v>
      </c>
      <c r="I143" s="74">
        <v>-13.867129567000001</v>
      </c>
      <c r="J143" s="94">
        <f t="shared" si="2"/>
        <v>5.7517183150965802E-3</v>
      </c>
      <c r="K143" s="94">
        <f>I143/'סכום נכסי הקרן'!$C$42</f>
        <v>-1.2650190248742921E-5</v>
      </c>
    </row>
    <row r="144" spans="2:11">
      <c r="B144" s="91" t="s">
        <v>2246</v>
      </c>
      <c r="C144" s="67" t="s">
        <v>2249</v>
      </c>
      <c r="D144" s="92" t="s">
        <v>635</v>
      </c>
      <c r="E144" s="92" t="s">
        <v>126</v>
      </c>
      <c r="F144" s="102">
        <v>45019</v>
      </c>
      <c r="G144" s="74">
        <v>497446.00963200012</v>
      </c>
      <c r="H144" s="103">
        <v>-3.368058</v>
      </c>
      <c r="I144" s="74">
        <v>-16.754269571000002</v>
      </c>
      <c r="J144" s="94">
        <f t="shared" si="2"/>
        <v>6.9492275731605282E-3</v>
      </c>
      <c r="K144" s="94">
        <f>I144/'סכום נכסי הקרן'!$C$42</f>
        <v>-1.5283963168285762E-5</v>
      </c>
    </row>
    <row r="145" spans="2:11">
      <c r="B145" s="91" t="s">
        <v>2250</v>
      </c>
      <c r="C145" s="67" t="s">
        <v>2251</v>
      </c>
      <c r="D145" s="92" t="s">
        <v>635</v>
      </c>
      <c r="E145" s="92" t="s">
        <v>126</v>
      </c>
      <c r="F145" s="102">
        <v>45091</v>
      </c>
      <c r="G145" s="74">
        <v>1482709.3503480002</v>
      </c>
      <c r="H145" s="103">
        <v>-3.5232800000000002</v>
      </c>
      <c r="I145" s="74">
        <v>-52.24000099900001</v>
      </c>
      <c r="J145" s="94">
        <f t="shared" si="2"/>
        <v>2.1667769748228816E-2</v>
      </c>
      <c r="K145" s="94">
        <f>I145/'סכום נכסי הקרן'!$C$42</f>
        <v>-4.7655569095171951E-5</v>
      </c>
    </row>
    <row r="146" spans="2:11">
      <c r="B146" s="91" t="s">
        <v>2252</v>
      </c>
      <c r="C146" s="67" t="s">
        <v>2253</v>
      </c>
      <c r="D146" s="92" t="s">
        <v>635</v>
      </c>
      <c r="E146" s="92" t="s">
        <v>126</v>
      </c>
      <c r="F146" s="102">
        <v>45019</v>
      </c>
      <c r="G146" s="74">
        <v>248806.91946000003</v>
      </c>
      <c r="H146" s="103">
        <v>-3.3331949999999999</v>
      </c>
      <c r="I146" s="74">
        <v>-8.2932201420000009</v>
      </c>
      <c r="J146" s="94">
        <f t="shared" si="2"/>
        <v>3.4398082134736037E-3</v>
      </c>
      <c r="K146" s="94">
        <f>I146/'סכום נכסי הקרן'!$C$42</f>
        <v>-7.5654310478692016E-6</v>
      </c>
    </row>
    <row r="147" spans="2:11">
      <c r="B147" s="91" t="s">
        <v>2254</v>
      </c>
      <c r="C147" s="67" t="s">
        <v>2255</v>
      </c>
      <c r="D147" s="92" t="s">
        <v>635</v>
      </c>
      <c r="E147" s="92" t="s">
        <v>126</v>
      </c>
      <c r="F147" s="102">
        <v>45091</v>
      </c>
      <c r="G147" s="74">
        <v>1313564.3001600003</v>
      </c>
      <c r="H147" s="103">
        <v>-3.4651209999999999</v>
      </c>
      <c r="I147" s="74">
        <v>-45.516589609000007</v>
      </c>
      <c r="J147" s="94">
        <f t="shared" si="2"/>
        <v>1.8879076656053574E-2</v>
      </c>
      <c r="K147" s="94">
        <f>I147/'סכום נכסי הקרן'!$C$42</f>
        <v>-4.1522184908262299E-5</v>
      </c>
    </row>
    <row r="148" spans="2:11">
      <c r="B148" s="91" t="s">
        <v>2254</v>
      </c>
      <c r="C148" s="67" t="s">
        <v>2256</v>
      </c>
      <c r="D148" s="92" t="s">
        <v>635</v>
      </c>
      <c r="E148" s="92" t="s">
        <v>126</v>
      </c>
      <c r="F148" s="102">
        <v>45091</v>
      </c>
      <c r="G148" s="74">
        <v>1236285.6678000002</v>
      </c>
      <c r="H148" s="103">
        <v>-3.4651209999999999</v>
      </c>
      <c r="I148" s="74">
        <v>-42.838791656000005</v>
      </c>
      <c r="J148" s="94">
        <f t="shared" si="2"/>
        <v>1.7768396939967939E-2</v>
      </c>
      <c r="K148" s="94">
        <f>I148/'סכום נכסי הקרן'!$C$42</f>
        <v>-3.907938278476034E-5</v>
      </c>
    </row>
    <row r="149" spans="2:11">
      <c r="B149" s="91" t="s">
        <v>2257</v>
      </c>
      <c r="C149" s="67" t="s">
        <v>2258</v>
      </c>
      <c r="D149" s="92" t="s">
        <v>635</v>
      </c>
      <c r="E149" s="92" t="s">
        <v>126</v>
      </c>
      <c r="F149" s="102">
        <v>45019</v>
      </c>
      <c r="G149" s="74">
        <v>1122097.3905210001</v>
      </c>
      <c r="H149" s="103">
        <v>-3.2664409999999999</v>
      </c>
      <c r="I149" s="74">
        <v>-36.652644182000003</v>
      </c>
      <c r="J149" s="94">
        <f t="shared" si="2"/>
        <v>1.5202546700076383E-2</v>
      </c>
      <c r="K149" s="94">
        <f>I149/'סכום נכסי הקרן'!$C$42</f>
        <v>-3.3436113781266753E-5</v>
      </c>
    </row>
    <row r="150" spans="2:11">
      <c r="B150" s="91" t="s">
        <v>2259</v>
      </c>
      <c r="C150" s="67" t="s">
        <v>2260</v>
      </c>
      <c r="D150" s="92" t="s">
        <v>635</v>
      </c>
      <c r="E150" s="92" t="s">
        <v>126</v>
      </c>
      <c r="F150" s="102">
        <v>45092</v>
      </c>
      <c r="G150" s="74">
        <v>1658567.5138800002</v>
      </c>
      <c r="H150" s="103">
        <v>-2.8240080000000001</v>
      </c>
      <c r="I150" s="74">
        <v>-46.838086890000007</v>
      </c>
      <c r="J150" s="94">
        <f t="shared" si="2"/>
        <v>1.9427198751383674E-2</v>
      </c>
      <c r="K150" s="94">
        <f>I150/'סכום נכסי הקרן'!$C$42</f>
        <v>-4.2727711397149284E-5</v>
      </c>
    </row>
    <row r="151" spans="2:11">
      <c r="B151" s="91" t="s">
        <v>2261</v>
      </c>
      <c r="C151" s="67" t="s">
        <v>2262</v>
      </c>
      <c r="D151" s="92" t="s">
        <v>635</v>
      </c>
      <c r="E151" s="92" t="s">
        <v>126</v>
      </c>
      <c r="F151" s="102">
        <v>45089</v>
      </c>
      <c r="G151" s="74">
        <v>1004178.5732000001</v>
      </c>
      <c r="H151" s="103">
        <v>-3.0193690000000002</v>
      </c>
      <c r="I151" s="74">
        <v>-30.319859313000006</v>
      </c>
      <c r="J151" s="94">
        <f t="shared" si="2"/>
        <v>1.2575875149875113E-2</v>
      </c>
      <c r="K151" s="94">
        <f>I151/'סכום נכסי הקרן'!$C$42</f>
        <v>-2.7659075857870357E-5</v>
      </c>
    </row>
    <row r="152" spans="2:11">
      <c r="B152" s="91" t="s">
        <v>2263</v>
      </c>
      <c r="C152" s="67" t="s">
        <v>2264</v>
      </c>
      <c r="D152" s="92" t="s">
        <v>635</v>
      </c>
      <c r="E152" s="92" t="s">
        <v>126</v>
      </c>
      <c r="F152" s="102">
        <v>45089</v>
      </c>
      <c r="G152" s="74">
        <v>1757850.9553990003</v>
      </c>
      <c r="H152" s="103">
        <v>-2.9878130000000001</v>
      </c>
      <c r="I152" s="74">
        <v>-52.52130149900001</v>
      </c>
      <c r="J152" s="94">
        <f t="shared" si="2"/>
        <v>2.1784445750286673E-2</v>
      </c>
      <c r="K152" s="94">
        <f>I152/'סכום נכסי הקרן'!$C$42</f>
        <v>-4.7912183474151634E-5</v>
      </c>
    </row>
    <row r="153" spans="2:11">
      <c r="B153" s="91" t="s">
        <v>2263</v>
      </c>
      <c r="C153" s="67" t="s">
        <v>2265</v>
      </c>
      <c r="D153" s="92" t="s">
        <v>635</v>
      </c>
      <c r="E153" s="92" t="s">
        <v>126</v>
      </c>
      <c r="F153" s="102">
        <v>45089</v>
      </c>
      <c r="G153" s="74">
        <v>276049.90392700006</v>
      </c>
      <c r="H153" s="103">
        <v>-2.9878130000000001</v>
      </c>
      <c r="I153" s="74">
        <v>-8.2478552510000025</v>
      </c>
      <c r="J153" s="94">
        <f t="shared" si="2"/>
        <v>3.4209920573854699E-3</v>
      </c>
      <c r="K153" s="94">
        <f>I153/'סכום נכסי הקרן'!$C$42</f>
        <v>-7.5240472489372917E-6</v>
      </c>
    </row>
    <row r="154" spans="2:11">
      <c r="B154" s="91" t="s">
        <v>2266</v>
      </c>
      <c r="C154" s="67" t="s">
        <v>2267</v>
      </c>
      <c r="D154" s="92" t="s">
        <v>635</v>
      </c>
      <c r="E154" s="92" t="s">
        <v>126</v>
      </c>
      <c r="F154" s="102">
        <v>45098</v>
      </c>
      <c r="G154" s="74">
        <v>2023500.9849090003</v>
      </c>
      <c r="H154" s="103">
        <v>-2.960321</v>
      </c>
      <c r="I154" s="74">
        <v>-59.902133621000011</v>
      </c>
      <c r="J154" s="94">
        <f t="shared" si="2"/>
        <v>2.4845819561762832E-2</v>
      </c>
      <c r="K154" s="94">
        <f>I154/'סכום נכסי הקרן'!$C$42</f>
        <v>-5.4645295044661916E-5</v>
      </c>
    </row>
    <row r="155" spans="2:11">
      <c r="B155" s="91" t="s">
        <v>2268</v>
      </c>
      <c r="C155" s="67" t="s">
        <v>2269</v>
      </c>
      <c r="D155" s="92" t="s">
        <v>635</v>
      </c>
      <c r="E155" s="92" t="s">
        <v>126</v>
      </c>
      <c r="F155" s="102">
        <v>45097</v>
      </c>
      <c r="G155" s="74">
        <v>754392.64956000017</v>
      </c>
      <c r="H155" s="103">
        <v>-2.384309</v>
      </c>
      <c r="I155" s="74">
        <v>-17.987055061000003</v>
      </c>
      <c r="J155" s="94">
        <f t="shared" si="2"/>
        <v>7.4605543655698317E-3</v>
      </c>
      <c r="K155" s="94">
        <f>I155/'סכום נכסי הקרן'!$C$42</f>
        <v>-1.6408562957235708E-5</v>
      </c>
    </row>
    <row r="156" spans="2:11">
      <c r="B156" s="91" t="s">
        <v>2270</v>
      </c>
      <c r="C156" s="67" t="s">
        <v>2271</v>
      </c>
      <c r="D156" s="92" t="s">
        <v>635</v>
      </c>
      <c r="E156" s="92" t="s">
        <v>126</v>
      </c>
      <c r="F156" s="102">
        <v>45033</v>
      </c>
      <c r="G156" s="74">
        <v>1260153.201835</v>
      </c>
      <c r="H156" s="103">
        <v>-2.0740129999999999</v>
      </c>
      <c r="I156" s="74">
        <v>-26.135740340000005</v>
      </c>
      <c r="J156" s="94">
        <f t="shared" si="2"/>
        <v>1.0840413343358396E-2</v>
      </c>
      <c r="K156" s="94">
        <f>I156/'סכום נכסי הקרן'!$C$42</f>
        <v>-2.3842143105054401E-5</v>
      </c>
    </row>
    <row r="157" spans="2:11">
      <c r="B157" s="91" t="s">
        <v>2272</v>
      </c>
      <c r="C157" s="67" t="s">
        <v>2273</v>
      </c>
      <c r="D157" s="92" t="s">
        <v>635</v>
      </c>
      <c r="E157" s="92" t="s">
        <v>126</v>
      </c>
      <c r="F157" s="102">
        <v>45034</v>
      </c>
      <c r="G157" s="74">
        <v>1008514.1631400001</v>
      </c>
      <c r="H157" s="103">
        <v>-1.947802</v>
      </c>
      <c r="I157" s="74">
        <v>-19.643858729000002</v>
      </c>
      <c r="J157" s="94">
        <f t="shared" si="2"/>
        <v>8.1477526754805095E-3</v>
      </c>
      <c r="K157" s="94">
        <f>I157/'סכום נכסי הקרן'!$C$42</f>
        <v>-1.7919970311133341E-5</v>
      </c>
    </row>
    <row r="158" spans="2:11">
      <c r="B158" s="91" t="s">
        <v>2274</v>
      </c>
      <c r="C158" s="67" t="s">
        <v>2275</v>
      </c>
      <c r="D158" s="92" t="s">
        <v>635</v>
      </c>
      <c r="E158" s="92" t="s">
        <v>126</v>
      </c>
      <c r="F158" s="102">
        <v>45033</v>
      </c>
      <c r="G158" s="74">
        <v>1009101.5656480001</v>
      </c>
      <c r="H158" s="103">
        <v>-1.9749829999999999</v>
      </c>
      <c r="I158" s="74">
        <v>-19.929588092000007</v>
      </c>
      <c r="J158" s="94">
        <f t="shared" si="2"/>
        <v>8.2662656526895015E-3</v>
      </c>
      <c r="K158" s="94">
        <f>I158/'סכום נכסי הקרן'!$C$42</f>
        <v>-1.818062488886252E-5</v>
      </c>
    </row>
    <row r="159" spans="2:11">
      <c r="B159" s="91" t="s">
        <v>2276</v>
      </c>
      <c r="C159" s="67" t="s">
        <v>2277</v>
      </c>
      <c r="D159" s="92" t="s">
        <v>635</v>
      </c>
      <c r="E159" s="92" t="s">
        <v>126</v>
      </c>
      <c r="F159" s="102">
        <v>45034</v>
      </c>
      <c r="G159" s="74">
        <v>980097.64375400008</v>
      </c>
      <c r="H159" s="103">
        <v>-1.877162</v>
      </c>
      <c r="I159" s="74">
        <v>-18.398019198000007</v>
      </c>
      <c r="J159" s="94">
        <f t="shared" si="2"/>
        <v>7.6310114123732207E-3</v>
      </c>
      <c r="K159" s="94">
        <f>I159/'סכום נכסי הקרן'!$C$42</f>
        <v>-1.6783462066192774E-5</v>
      </c>
    </row>
    <row r="160" spans="2:11">
      <c r="B160" s="91" t="s">
        <v>2278</v>
      </c>
      <c r="C160" s="67" t="s">
        <v>2279</v>
      </c>
      <c r="D160" s="92" t="s">
        <v>635</v>
      </c>
      <c r="E160" s="92" t="s">
        <v>126</v>
      </c>
      <c r="F160" s="102">
        <v>45034</v>
      </c>
      <c r="G160" s="74">
        <v>1261691.6369750001</v>
      </c>
      <c r="H160" s="103">
        <v>-1.863046</v>
      </c>
      <c r="I160" s="74">
        <v>-23.505890361999999</v>
      </c>
      <c r="J160" s="94">
        <f t="shared" si="2"/>
        <v>9.7496211782361255E-3</v>
      </c>
      <c r="K160" s="94">
        <f>I160/'סכום נכסי הקרן'!$C$42</f>
        <v>-2.144308118047835E-5</v>
      </c>
    </row>
    <row r="161" spans="2:11">
      <c r="B161" s="91" t="s">
        <v>2278</v>
      </c>
      <c r="C161" s="67" t="s">
        <v>2280</v>
      </c>
      <c r="D161" s="92" t="s">
        <v>635</v>
      </c>
      <c r="E161" s="92" t="s">
        <v>126</v>
      </c>
      <c r="F161" s="102">
        <v>45034</v>
      </c>
      <c r="G161" s="74">
        <v>1670837.7648900002</v>
      </c>
      <c r="H161" s="103">
        <v>-1.863046</v>
      </c>
      <c r="I161" s="74">
        <v>-31.128469242000001</v>
      </c>
      <c r="J161" s="94">
        <f t="shared" si="2"/>
        <v>1.2911265146480184E-2</v>
      </c>
      <c r="K161" s="94">
        <f>I161/'סכום נכסי הקרן'!$C$42</f>
        <v>-2.839672451035103E-5</v>
      </c>
    </row>
    <row r="162" spans="2:11">
      <c r="B162" s="91" t="s">
        <v>2281</v>
      </c>
      <c r="C162" s="67" t="s">
        <v>2282</v>
      </c>
      <c r="D162" s="92" t="s">
        <v>635</v>
      </c>
      <c r="E162" s="92" t="s">
        <v>126</v>
      </c>
      <c r="F162" s="102">
        <v>45034</v>
      </c>
      <c r="G162" s="74">
        <v>1135522.4732780003</v>
      </c>
      <c r="H162" s="103">
        <v>-1.863046</v>
      </c>
      <c r="I162" s="74">
        <v>-21.155301326000004</v>
      </c>
      <c r="J162" s="94">
        <f t="shared" si="2"/>
        <v>8.7746590604954704E-3</v>
      </c>
      <c r="K162" s="94">
        <f>I162/'סכום נכסי הקרן'!$C$42</f>
        <v>-1.9298773062612969E-5</v>
      </c>
    </row>
    <row r="163" spans="2:11">
      <c r="B163" s="91" t="s">
        <v>2283</v>
      </c>
      <c r="C163" s="67" t="s">
        <v>2284</v>
      </c>
      <c r="D163" s="92" t="s">
        <v>635</v>
      </c>
      <c r="E163" s="92" t="s">
        <v>126</v>
      </c>
      <c r="F163" s="102">
        <v>45034</v>
      </c>
      <c r="G163" s="74">
        <v>1009549.1104160002</v>
      </c>
      <c r="H163" s="103">
        <v>-1.9009480000000001</v>
      </c>
      <c r="I163" s="74">
        <v>-19.190999367</v>
      </c>
      <c r="J163" s="94">
        <f t="shared" si="2"/>
        <v>7.9599185982121394E-3</v>
      </c>
      <c r="K163" s="94">
        <f>I163/'סכום נכסי הקרן'!$C$42</f>
        <v>-1.7506852581357654E-5</v>
      </c>
    </row>
    <row r="164" spans="2:11">
      <c r="B164" s="91" t="s">
        <v>2285</v>
      </c>
      <c r="C164" s="67" t="s">
        <v>2286</v>
      </c>
      <c r="D164" s="92" t="s">
        <v>635</v>
      </c>
      <c r="E164" s="92" t="s">
        <v>126</v>
      </c>
      <c r="F164" s="102">
        <v>45097</v>
      </c>
      <c r="G164" s="74">
        <v>1832737.7822820002</v>
      </c>
      <c r="H164" s="103">
        <v>-2.4463590000000002</v>
      </c>
      <c r="I164" s="74">
        <v>-44.835351286000005</v>
      </c>
      <c r="J164" s="94">
        <f t="shared" si="2"/>
        <v>1.8596517030399735E-2</v>
      </c>
      <c r="K164" s="94">
        <f>I164/'סכום נכסי הקרן'!$C$42</f>
        <v>-4.0900730096792686E-5</v>
      </c>
    </row>
    <row r="165" spans="2:11">
      <c r="B165" s="91" t="s">
        <v>2287</v>
      </c>
      <c r="C165" s="67" t="s">
        <v>2288</v>
      </c>
      <c r="D165" s="92" t="s">
        <v>635</v>
      </c>
      <c r="E165" s="92" t="s">
        <v>126</v>
      </c>
      <c r="F165" s="102">
        <v>45097</v>
      </c>
      <c r="G165" s="74">
        <v>248394.73185000007</v>
      </c>
      <c r="H165" s="103">
        <v>-2.4179889999999999</v>
      </c>
      <c r="I165" s="74">
        <v>-6.0061564740000009</v>
      </c>
      <c r="J165" s="94">
        <f t="shared" si="2"/>
        <v>2.4911947370168893E-3</v>
      </c>
      <c r="K165" s="94">
        <f>I165/'סכום נכסי הקרן'!$C$42</f>
        <v>-5.4790734948224906E-6</v>
      </c>
    </row>
    <row r="166" spans="2:11">
      <c r="B166" s="91" t="s">
        <v>2287</v>
      </c>
      <c r="C166" s="67" t="s">
        <v>2289</v>
      </c>
      <c r="D166" s="92" t="s">
        <v>635</v>
      </c>
      <c r="E166" s="92" t="s">
        <v>126</v>
      </c>
      <c r="F166" s="102">
        <v>45097</v>
      </c>
      <c r="G166" s="74">
        <v>252513.14957000007</v>
      </c>
      <c r="H166" s="103">
        <v>-2.4179889999999999</v>
      </c>
      <c r="I166" s="74">
        <v>-6.1057393560000008</v>
      </c>
      <c r="J166" s="94">
        <f t="shared" si="2"/>
        <v>2.5324990807530688E-3</v>
      </c>
      <c r="K166" s="94">
        <f>I166/'סכום נכסי הקרן'!$C$42</f>
        <v>-5.569917270149719E-6</v>
      </c>
    </row>
    <row r="167" spans="2:11">
      <c r="B167" s="91" t="s">
        <v>2290</v>
      </c>
      <c r="C167" s="67" t="s">
        <v>2291</v>
      </c>
      <c r="D167" s="92" t="s">
        <v>635</v>
      </c>
      <c r="E167" s="92" t="s">
        <v>126</v>
      </c>
      <c r="F167" s="102">
        <v>45097</v>
      </c>
      <c r="G167" s="74">
        <v>557486.12136000011</v>
      </c>
      <c r="H167" s="103">
        <v>-2.389634</v>
      </c>
      <c r="I167" s="74">
        <v>-13.321876500000002</v>
      </c>
      <c r="J167" s="94">
        <f t="shared" si="2"/>
        <v>5.5255617744315502E-3</v>
      </c>
      <c r="K167" s="94">
        <f>I167/'סכום נכסי הקרן'!$C$42</f>
        <v>-1.2152787019189571E-5</v>
      </c>
    </row>
    <row r="168" spans="2:11">
      <c r="B168" s="91" t="s">
        <v>2290</v>
      </c>
      <c r="C168" s="67" t="s">
        <v>2292</v>
      </c>
      <c r="D168" s="92" t="s">
        <v>635</v>
      </c>
      <c r="E168" s="92" t="s">
        <v>126</v>
      </c>
      <c r="F168" s="102">
        <v>45097</v>
      </c>
      <c r="G168" s="74">
        <v>1389206.9314200003</v>
      </c>
      <c r="H168" s="103">
        <v>-2.389634</v>
      </c>
      <c r="I168" s="74">
        <v>-33.196957705999999</v>
      </c>
      <c r="J168" s="94">
        <f t="shared" si="2"/>
        <v>1.3769219413473352E-2</v>
      </c>
      <c r="K168" s="94">
        <f>I168/'סכום נכסי הקרן'!$C$42</f>
        <v>-3.0283688389249214E-5</v>
      </c>
    </row>
    <row r="169" spans="2:11">
      <c r="B169" s="91" t="s">
        <v>2293</v>
      </c>
      <c r="C169" s="67" t="s">
        <v>2294</v>
      </c>
      <c r="D169" s="92" t="s">
        <v>635</v>
      </c>
      <c r="E169" s="92" t="s">
        <v>126</v>
      </c>
      <c r="F169" s="102">
        <v>45034</v>
      </c>
      <c r="G169" s="74">
        <v>1262985.3210700003</v>
      </c>
      <c r="H169" s="103">
        <v>-1.816317</v>
      </c>
      <c r="I169" s="74">
        <v>-22.939816159000006</v>
      </c>
      <c r="J169" s="94">
        <f t="shared" si="2"/>
        <v>9.5148285814432819E-3</v>
      </c>
      <c r="K169" s="94">
        <f>I169/'סכום נכסי הקרן'!$C$42</f>
        <v>-2.0926684017802627E-5</v>
      </c>
    </row>
    <row r="170" spans="2:11">
      <c r="B170" s="91" t="s">
        <v>2295</v>
      </c>
      <c r="C170" s="67" t="s">
        <v>2296</v>
      </c>
      <c r="D170" s="92" t="s">
        <v>635</v>
      </c>
      <c r="E170" s="92" t="s">
        <v>126</v>
      </c>
      <c r="F170" s="102">
        <v>45097</v>
      </c>
      <c r="G170" s="74">
        <v>2653590.8298900006</v>
      </c>
      <c r="H170" s="103">
        <v>-2.3329710000000001</v>
      </c>
      <c r="I170" s="74">
        <v>-61.907503795000004</v>
      </c>
      <c r="J170" s="94">
        <f t="shared" si="2"/>
        <v>2.5677594032652087E-2</v>
      </c>
      <c r="K170" s="94">
        <f>I170/'סכום נכסי הקרן'!$C$42</f>
        <v>-5.6474679712749554E-5</v>
      </c>
    </row>
    <row r="171" spans="2:11">
      <c r="B171" s="91" t="s">
        <v>2297</v>
      </c>
      <c r="C171" s="67" t="s">
        <v>2298</v>
      </c>
      <c r="D171" s="92" t="s">
        <v>635</v>
      </c>
      <c r="E171" s="92" t="s">
        <v>126</v>
      </c>
      <c r="F171" s="102">
        <v>45035</v>
      </c>
      <c r="G171" s="74">
        <v>3362145.1051650005</v>
      </c>
      <c r="H171" s="103">
        <v>-1.6729270000000001</v>
      </c>
      <c r="I171" s="74">
        <v>-56.246238770000012</v>
      </c>
      <c r="J171" s="94">
        <f t="shared" si="2"/>
        <v>2.3329451140240029E-2</v>
      </c>
      <c r="K171" s="94">
        <f>I171/'סכום נכסי הקרן'!$C$42</f>
        <v>-5.1310230987525915E-5</v>
      </c>
    </row>
    <row r="172" spans="2:11">
      <c r="B172" s="91" t="s">
        <v>2299</v>
      </c>
      <c r="C172" s="67" t="s">
        <v>2300</v>
      </c>
      <c r="D172" s="92" t="s">
        <v>635</v>
      </c>
      <c r="E172" s="92" t="s">
        <v>126</v>
      </c>
      <c r="F172" s="102">
        <v>45035</v>
      </c>
      <c r="G172" s="74">
        <v>177999.04639999999</v>
      </c>
      <c r="H172" s="103">
        <v>-1.6448100000000001</v>
      </c>
      <c r="I172" s="74">
        <v>-2.9277455440000004</v>
      </c>
      <c r="J172" s="94">
        <f t="shared" si="2"/>
        <v>1.2143513613257638E-3</v>
      </c>
      <c r="K172" s="94">
        <f>I172/'סכום נכסי הקרן'!$C$42</f>
        <v>-2.6708150343994938E-6</v>
      </c>
    </row>
    <row r="173" spans="2:11">
      <c r="B173" s="91" t="s">
        <v>2299</v>
      </c>
      <c r="C173" s="67" t="s">
        <v>2301</v>
      </c>
      <c r="D173" s="92" t="s">
        <v>635</v>
      </c>
      <c r="E173" s="92" t="s">
        <v>126</v>
      </c>
      <c r="F173" s="102">
        <v>45035</v>
      </c>
      <c r="G173" s="74">
        <v>110550.52160000001</v>
      </c>
      <c r="H173" s="103">
        <v>-1.6448100000000001</v>
      </c>
      <c r="I173" s="74">
        <v>-1.8183456490000003</v>
      </c>
      <c r="J173" s="94">
        <f t="shared" si="2"/>
        <v>7.5420164800494346E-4</v>
      </c>
      <c r="K173" s="94">
        <f>I173/'סכום נכסי הקרן'!$C$42</f>
        <v>-1.6587728762961462E-6</v>
      </c>
    </row>
    <row r="174" spans="2:11">
      <c r="B174" s="91" t="s">
        <v>2302</v>
      </c>
      <c r="C174" s="67" t="s">
        <v>2303</v>
      </c>
      <c r="D174" s="92" t="s">
        <v>635</v>
      </c>
      <c r="E174" s="92" t="s">
        <v>126</v>
      </c>
      <c r="F174" s="102">
        <v>45035</v>
      </c>
      <c r="G174" s="74">
        <v>1195245.1188160002</v>
      </c>
      <c r="H174" s="103">
        <v>-1.6448100000000001</v>
      </c>
      <c r="I174" s="74">
        <v>-19.659507066000003</v>
      </c>
      <c r="J174" s="94">
        <f t="shared" si="2"/>
        <v>8.1542431914945739E-3</v>
      </c>
      <c r="K174" s="94">
        <f>I174/'סכום נכסי הקרן'!$C$42</f>
        <v>-1.7934245395185165E-5</v>
      </c>
    </row>
    <row r="175" spans="2:11">
      <c r="B175" s="91" t="s">
        <v>2304</v>
      </c>
      <c r="C175" s="67" t="s">
        <v>2305</v>
      </c>
      <c r="D175" s="92" t="s">
        <v>635</v>
      </c>
      <c r="E175" s="92" t="s">
        <v>126</v>
      </c>
      <c r="F175" s="102">
        <v>45036</v>
      </c>
      <c r="G175" s="74">
        <v>2023461.7823200002</v>
      </c>
      <c r="H175" s="103">
        <v>-1.6097490000000001</v>
      </c>
      <c r="I175" s="74">
        <v>-32.572662335000004</v>
      </c>
      <c r="J175" s="94">
        <f t="shared" si="2"/>
        <v>1.3510278217167252E-2</v>
      </c>
      <c r="K175" s="94">
        <f>I175/'סכום נכסי הקרן'!$C$42</f>
        <v>-2.9714179380452377E-5</v>
      </c>
    </row>
    <row r="176" spans="2:11">
      <c r="B176" s="91" t="s">
        <v>2306</v>
      </c>
      <c r="C176" s="67" t="s">
        <v>2307</v>
      </c>
      <c r="D176" s="92" t="s">
        <v>635</v>
      </c>
      <c r="E176" s="92" t="s">
        <v>126</v>
      </c>
      <c r="F176" s="102">
        <v>45055</v>
      </c>
      <c r="G176" s="74">
        <v>1168740.1462800002</v>
      </c>
      <c r="H176" s="103">
        <v>-1.483827</v>
      </c>
      <c r="I176" s="74">
        <v>-17.342080461000005</v>
      </c>
      <c r="J176" s="94">
        <f t="shared" si="2"/>
        <v>7.1930359724035791E-3</v>
      </c>
      <c r="K176" s="94">
        <f>I176/'סכום נכסי הקרן'!$C$42</f>
        <v>-1.5820189468967223E-5</v>
      </c>
    </row>
    <row r="177" spans="2:11">
      <c r="B177" s="91" t="s">
        <v>2308</v>
      </c>
      <c r="C177" s="67" t="s">
        <v>2309</v>
      </c>
      <c r="D177" s="92" t="s">
        <v>635</v>
      </c>
      <c r="E177" s="92" t="s">
        <v>126</v>
      </c>
      <c r="F177" s="102">
        <v>45055</v>
      </c>
      <c r="G177" s="74">
        <v>973950.12190000014</v>
      </c>
      <c r="H177" s="103">
        <v>-1.483827</v>
      </c>
      <c r="I177" s="74">
        <v>-14.451733730000003</v>
      </c>
      <c r="J177" s="94">
        <f t="shared" si="2"/>
        <v>5.9941966488543177E-3</v>
      </c>
      <c r="K177" s="94">
        <f>I177/'סכום נכסי הקרן'!$C$42</f>
        <v>-1.3183491235542387E-5</v>
      </c>
    </row>
    <row r="178" spans="2:11">
      <c r="B178" s="91" t="s">
        <v>2310</v>
      </c>
      <c r="C178" s="67" t="s">
        <v>2311</v>
      </c>
      <c r="D178" s="92" t="s">
        <v>635</v>
      </c>
      <c r="E178" s="92" t="s">
        <v>126</v>
      </c>
      <c r="F178" s="102">
        <v>45036</v>
      </c>
      <c r="G178" s="74">
        <v>1012570.0376000002</v>
      </c>
      <c r="H178" s="103">
        <v>-1.525542</v>
      </c>
      <c r="I178" s="74">
        <v>-15.447184727000003</v>
      </c>
      <c r="J178" s="94">
        <f t="shared" si="2"/>
        <v>6.4070833752357679E-3</v>
      </c>
      <c r="K178" s="94">
        <f>I178/'סכום נכסי הקרן'!$C$42</f>
        <v>-1.4091584322472064E-5</v>
      </c>
    </row>
    <row r="179" spans="2:11">
      <c r="B179" s="91" t="s">
        <v>2310</v>
      </c>
      <c r="C179" s="67" t="s">
        <v>2312</v>
      </c>
      <c r="D179" s="92" t="s">
        <v>635</v>
      </c>
      <c r="E179" s="92" t="s">
        <v>126</v>
      </c>
      <c r="F179" s="102">
        <v>45036</v>
      </c>
      <c r="G179" s="74">
        <v>556542.92680000002</v>
      </c>
      <c r="H179" s="103">
        <v>-1.525542</v>
      </c>
      <c r="I179" s="74">
        <v>-8.490298034000002</v>
      </c>
      <c r="J179" s="94">
        <f t="shared" si="2"/>
        <v>3.521550906901272E-3</v>
      </c>
      <c r="K179" s="94">
        <f>I179/'סכום נכסי הקרן'!$C$42</f>
        <v>-7.7452139521520066E-6</v>
      </c>
    </row>
    <row r="180" spans="2:11">
      <c r="B180" s="91" t="s">
        <v>2313</v>
      </c>
      <c r="C180" s="67" t="s">
        <v>2314</v>
      </c>
      <c r="D180" s="92" t="s">
        <v>635</v>
      </c>
      <c r="E180" s="92" t="s">
        <v>126</v>
      </c>
      <c r="F180" s="102">
        <v>45036</v>
      </c>
      <c r="G180" s="74">
        <v>695678.65850000014</v>
      </c>
      <c r="H180" s="103">
        <v>-1.525542</v>
      </c>
      <c r="I180" s="74">
        <v>-10.612872580000001</v>
      </c>
      <c r="J180" s="94">
        <f t="shared" si="2"/>
        <v>4.4019386491805966E-3</v>
      </c>
      <c r="K180" s="94">
        <f>I180/'סכום נכסי הקרן'!$C$42</f>
        <v>-9.6815174743991152E-6</v>
      </c>
    </row>
    <row r="181" spans="2:11">
      <c r="B181" s="91" t="s">
        <v>2313</v>
      </c>
      <c r="C181" s="67" t="s">
        <v>2315</v>
      </c>
      <c r="D181" s="92" t="s">
        <v>635</v>
      </c>
      <c r="E181" s="92" t="s">
        <v>126</v>
      </c>
      <c r="F181" s="102">
        <v>45036</v>
      </c>
      <c r="G181" s="74">
        <v>1265712.5470000003</v>
      </c>
      <c r="H181" s="103">
        <v>-1.525542</v>
      </c>
      <c r="I181" s="74">
        <v>-19.308980909000006</v>
      </c>
      <c r="J181" s="94">
        <f t="shared" si="2"/>
        <v>8.0088542191484036E-3</v>
      </c>
      <c r="K181" s="94">
        <f>I181/'סכום נכסי הקרן'!$C$42</f>
        <v>-1.7614480403318144E-5</v>
      </c>
    </row>
    <row r="182" spans="2:11">
      <c r="B182" s="91" t="s">
        <v>2316</v>
      </c>
      <c r="C182" s="67" t="s">
        <v>2317</v>
      </c>
      <c r="D182" s="92" t="s">
        <v>635</v>
      </c>
      <c r="E182" s="92" t="s">
        <v>126</v>
      </c>
      <c r="F182" s="102">
        <v>45036</v>
      </c>
      <c r="G182" s="74">
        <v>1012570.0376000002</v>
      </c>
      <c r="H182" s="103">
        <v>-1.525542</v>
      </c>
      <c r="I182" s="74">
        <v>-15.447184727000003</v>
      </c>
      <c r="J182" s="94">
        <f t="shared" si="2"/>
        <v>6.4070833752357679E-3</v>
      </c>
      <c r="K182" s="94">
        <f>I182/'סכום נכסי הקרן'!$C$42</f>
        <v>-1.4091584322472064E-5</v>
      </c>
    </row>
    <row r="183" spans="2:11">
      <c r="B183" s="91" t="s">
        <v>2318</v>
      </c>
      <c r="C183" s="67" t="s">
        <v>2319</v>
      </c>
      <c r="D183" s="92" t="s">
        <v>635</v>
      </c>
      <c r="E183" s="92" t="s">
        <v>126</v>
      </c>
      <c r="F183" s="102">
        <v>45061</v>
      </c>
      <c r="G183" s="74">
        <v>1252221.5853000002</v>
      </c>
      <c r="H183" s="103">
        <v>-1.5185900000000001</v>
      </c>
      <c r="I183" s="74">
        <v>-19.016109005000001</v>
      </c>
      <c r="J183" s="94">
        <f t="shared" si="2"/>
        <v>7.8873787049783539E-3</v>
      </c>
      <c r="K183" s="94">
        <f>I183/'סכום נכסי הקרן'!$C$42</f>
        <v>-1.7347310093398471E-5</v>
      </c>
    </row>
    <row r="184" spans="2:11">
      <c r="B184" s="91" t="s">
        <v>2320</v>
      </c>
      <c r="C184" s="67" t="s">
        <v>2321</v>
      </c>
      <c r="D184" s="92" t="s">
        <v>635</v>
      </c>
      <c r="E184" s="92" t="s">
        <v>126</v>
      </c>
      <c r="F184" s="102">
        <v>45055</v>
      </c>
      <c r="G184" s="74">
        <v>1475246.1700410002</v>
      </c>
      <c r="H184" s="103">
        <v>-1.4558</v>
      </c>
      <c r="I184" s="74">
        <v>-21.476639861999999</v>
      </c>
      <c r="J184" s="94">
        <f t="shared" si="2"/>
        <v>8.9079417801763931E-3</v>
      </c>
      <c r="K184" s="94">
        <f>I184/'סכום נכסי הקרן'!$C$42</f>
        <v>-1.9591911854964491E-5</v>
      </c>
    </row>
    <row r="185" spans="2:11">
      <c r="B185" s="91" t="s">
        <v>2322</v>
      </c>
      <c r="C185" s="67" t="s">
        <v>2323</v>
      </c>
      <c r="D185" s="92" t="s">
        <v>635</v>
      </c>
      <c r="E185" s="92" t="s">
        <v>126</v>
      </c>
      <c r="F185" s="102">
        <v>45103</v>
      </c>
      <c r="G185" s="74">
        <v>914080.9154360001</v>
      </c>
      <c r="H185" s="103">
        <v>-1.9824349999999999</v>
      </c>
      <c r="I185" s="74">
        <v>-18.121064020000006</v>
      </c>
      <c r="J185" s="94">
        <f t="shared" si="2"/>
        <v>7.5161377348708291E-3</v>
      </c>
      <c r="K185" s="94">
        <f>I185/'סכום נכסי הקרן'!$C$42</f>
        <v>-1.6530811676279932E-5</v>
      </c>
    </row>
    <row r="186" spans="2:11">
      <c r="B186" s="91" t="s">
        <v>2324</v>
      </c>
      <c r="C186" s="67" t="s">
        <v>2325</v>
      </c>
      <c r="D186" s="92" t="s">
        <v>635</v>
      </c>
      <c r="E186" s="92" t="s">
        <v>126</v>
      </c>
      <c r="F186" s="102">
        <v>45061</v>
      </c>
      <c r="G186" s="74">
        <v>1015367.1924000003</v>
      </c>
      <c r="H186" s="103">
        <v>-1.2389239999999999</v>
      </c>
      <c r="I186" s="74">
        <v>-12.579630295999999</v>
      </c>
      <c r="J186" s="94">
        <f t="shared" si="2"/>
        <v>5.2176976944695915E-3</v>
      </c>
      <c r="K186" s="94">
        <f>I186/'סכום נכסי הקרן'!$C$42</f>
        <v>-1.1475678202498922E-5</v>
      </c>
    </row>
    <row r="187" spans="2:11">
      <c r="B187" s="91" t="s">
        <v>2326</v>
      </c>
      <c r="C187" s="67" t="s">
        <v>2327</v>
      </c>
      <c r="D187" s="92" t="s">
        <v>635</v>
      </c>
      <c r="E187" s="92" t="s">
        <v>126</v>
      </c>
      <c r="F187" s="102">
        <v>45061</v>
      </c>
      <c r="G187" s="74">
        <v>1523050.7886000006</v>
      </c>
      <c r="H187" s="103">
        <v>-1.2389239999999999</v>
      </c>
      <c r="I187" s="74">
        <v>-18.869445444</v>
      </c>
      <c r="J187" s="94">
        <f t="shared" si="2"/>
        <v>7.8265465417043881E-3</v>
      </c>
      <c r="K187" s="94">
        <f>I187/'סכום נכסי הקרן'!$C$42</f>
        <v>-1.7213517303748383E-5</v>
      </c>
    </row>
    <row r="188" spans="2:11">
      <c r="B188" s="91" t="s">
        <v>2328</v>
      </c>
      <c r="C188" s="67" t="s">
        <v>2329</v>
      </c>
      <c r="D188" s="92" t="s">
        <v>635</v>
      </c>
      <c r="E188" s="92" t="s">
        <v>126</v>
      </c>
      <c r="F188" s="102">
        <v>45061</v>
      </c>
      <c r="G188" s="74">
        <v>1395200.8455000001</v>
      </c>
      <c r="H188" s="103">
        <v>-1.2389239999999999</v>
      </c>
      <c r="I188" s="74">
        <v>-17.285481505000003</v>
      </c>
      <c r="J188" s="94">
        <f t="shared" si="2"/>
        <v>7.169560223491904E-3</v>
      </c>
      <c r="K188" s="94">
        <f>I188/'סכום נכסי הקרן'!$C$42</f>
        <v>-1.576855747419708E-5</v>
      </c>
    </row>
    <row r="189" spans="2:11">
      <c r="B189" s="91" t="s">
        <v>2330</v>
      </c>
      <c r="C189" s="67" t="s">
        <v>2331</v>
      </c>
      <c r="D189" s="92" t="s">
        <v>635</v>
      </c>
      <c r="E189" s="92" t="s">
        <v>126</v>
      </c>
      <c r="F189" s="102">
        <v>45057</v>
      </c>
      <c r="G189" s="74">
        <v>2412626.4332010006</v>
      </c>
      <c r="H189" s="103">
        <v>-1.8658619999999999</v>
      </c>
      <c r="I189" s="74">
        <v>-45.016273007000009</v>
      </c>
      <c r="J189" s="94">
        <f t="shared" si="2"/>
        <v>1.8671558571711277E-2</v>
      </c>
      <c r="K189" s="94">
        <f>I189/'סכום נכסי הקרן'!$C$42</f>
        <v>-4.1065774649071662E-5</v>
      </c>
    </row>
    <row r="190" spans="2:11">
      <c r="B190" s="91" t="s">
        <v>2332</v>
      </c>
      <c r="C190" s="67" t="s">
        <v>2333</v>
      </c>
      <c r="D190" s="92" t="s">
        <v>635</v>
      </c>
      <c r="E190" s="92" t="s">
        <v>126</v>
      </c>
      <c r="F190" s="102">
        <v>45061</v>
      </c>
      <c r="G190" s="74">
        <v>2031685.4174320004</v>
      </c>
      <c r="H190" s="103">
        <v>-1.1915340000000001</v>
      </c>
      <c r="I190" s="74">
        <v>-24.208227961000006</v>
      </c>
      <c r="J190" s="94">
        <f t="shared" si="2"/>
        <v>1.0040932225128092E-2</v>
      </c>
      <c r="K190" s="94">
        <f>I190/'סכום נכסי הקרן'!$C$42</f>
        <v>-2.2083783656305692E-5</v>
      </c>
    </row>
    <row r="191" spans="2:11">
      <c r="B191" s="91" t="s">
        <v>2334</v>
      </c>
      <c r="C191" s="67" t="s">
        <v>2335</v>
      </c>
      <c r="D191" s="92" t="s">
        <v>635</v>
      </c>
      <c r="E191" s="92" t="s">
        <v>126</v>
      </c>
      <c r="F191" s="102">
        <v>45057</v>
      </c>
      <c r="G191" s="74">
        <v>889425.2975300001</v>
      </c>
      <c r="H191" s="103">
        <v>-1.80139</v>
      </c>
      <c r="I191" s="74">
        <v>-16.022015283000005</v>
      </c>
      <c r="J191" s="94">
        <f t="shared" si="2"/>
        <v>6.645507875493584E-3</v>
      </c>
      <c r="K191" s="94">
        <f>I191/'סכום נכסי הקרן'!$C$42</f>
        <v>-1.4615969405849046E-5</v>
      </c>
    </row>
    <row r="192" spans="2:11">
      <c r="B192" s="91" t="s">
        <v>2334</v>
      </c>
      <c r="C192" s="67" t="s">
        <v>2336</v>
      </c>
      <c r="D192" s="92" t="s">
        <v>635</v>
      </c>
      <c r="E192" s="92" t="s">
        <v>126</v>
      </c>
      <c r="F192" s="102">
        <v>45057</v>
      </c>
      <c r="G192" s="74">
        <v>474891.00734600006</v>
      </c>
      <c r="H192" s="103">
        <v>-1.80139</v>
      </c>
      <c r="I192" s="74">
        <v>-8.5546374710000013</v>
      </c>
      <c r="J192" s="94">
        <f t="shared" si="2"/>
        <v>3.5482372024599825E-3</v>
      </c>
      <c r="K192" s="94">
        <f>I192/'סכום נכסי הקרן'!$C$42</f>
        <v>-7.8039071456218271E-6</v>
      </c>
    </row>
    <row r="193" spans="2:11">
      <c r="B193" s="91" t="s">
        <v>2337</v>
      </c>
      <c r="C193" s="67" t="s">
        <v>2338</v>
      </c>
      <c r="D193" s="92" t="s">
        <v>635</v>
      </c>
      <c r="E193" s="92" t="s">
        <v>126</v>
      </c>
      <c r="F193" s="102">
        <v>45057</v>
      </c>
      <c r="G193" s="74">
        <v>698561.30487500015</v>
      </c>
      <c r="H193" s="103">
        <v>-1.7733840000000001</v>
      </c>
      <c r="I193" s="74">
        <v>-12.388172797000001</v>
      </c>
      <c r="J193" s="94">
        <f t="shared" si="2"/>
        <v>5.1382861913001499E-3</v>
      </c>
      <c r="K193" s="94">
        <f>I193/'סכום נכסי הקרן'!$C$42</f>
        <v>-1.1301022461727442E-5</v>
      </c>
    </row>
    <row r="194" spans="2:11">
      <c r="B194" s="91" t="s">
        <v>2337</v>
      </c>
      <c r="C194" s="67" t="s">
        <v>2339</v>
      </c>
      <c r="D194" s="92" t="s">
        <v>635</v>
      </c>
      <c r="E194" s="92" t="s">
        <v>126</v>
      </c>
      <c r="F194" s="102">
        <v>45057</v>
      </c>
      <c r="G194" s="74">
        <v>762574.32735000015</v>
      </c>
      <c r="H194" s="103">
        <v>-1.7733840000000001</v>
      </c>
      <c r="I194" s="74">
        <v>-13.523369347000001</v>
      </c>
      <c r="J194" s="94">
        <f t="shared" si="2"/>
        <v>5.6091356743400633E-3</v>
      </c>
      <c r="K194" s="94">
        <f>I194/'סכום נכסי הקרן'!$C$42</f>
        <v>-1.2336597434747856E-5</v>
      </c>
    </row>
    <row r="195" spans="2:11">
      <c r="B195" s="91" t="s">
        <v>2340</v>
      </c>
      <c r="C195" s="67" t="s">
        <v>2341</v>
      </c>
      <c r="D195" s="92" t="s">
        <v>635</v>
      </c>
      <c r="E195" s="92" t="s">
        <v>126</v>
      </c>
      <c r="F195" s="102">
        <v>45068</v>
      </c>
      <c r="G195" s="74">
        <v>3177393.0306250006</v>
      </c>
      <c r="H195" s="103">
        <v>-1.527949</v>
      </c>
      <c r="I195" s="74">
        <v>-48.548948403000011</v>
      </c>
      <c r="J195" s="94">
        <f t="shared" si="2"/>
        <v>2.0136818824620276E-2</v>
      </c>
      <c r="K195" s="94">
        <f>I195/'סכום נכסי הקרן'!$C$42</f>
        <v>-4.4288432635393575E-5</v>
      </c>
    </row>
    <row r="196" spans="2:11">
      <c r="B196" s="91" t="s">
        <v>2342</v>
      </c>
      <c r="C196" s="67" t="s">
        <v>2343</v>
      </c>
      <c r="D196" s="92" t="s">
        <v>635</v>
      </c>
      <c r="E196" s="92" t="s">
        <v>126</v>
      </c>
      <c r="F196" s="102">
        <v>45068</v>
      </c>
      <c r="G196" s="74">
        <v>222323.94720000002</v>
      </c>
      <c r="H196" s="103">
        <v>-1.5000260000000001</v>
      </c>
      <c r="I196" s="74">
        <v>-3.3349172960000009</v>
      </c>
      <c r="J196" s="94">
        <f t="shared" si="2"/>
        <v>1.383235427206387E-3</v>
      </c>
      <c r="K196" s="94">
        <f>I196/'סכום נכסי הקרן'!$C$42</f>
        <v>-3.04225456713246E-6</v>
      </c>
    </row>
    <row r="197" spans="2:11">
      <c r="B197" s="91" t="s">
        <v>2344</v>
      </c>
      <c r="C197" s="67" t="s">
        <v>2345</v>
      </c>
      <c r="D197" s="92" t="s">
        <v>635</v>
      </c>
      <c r="E197" s="92" t="s">
        <v>126</v>
      </c>
      <c r="F197" s="102">
        <v>45068</v>
      </c>
      <c r="G197" s="74">
        <v>1017045.4852800001</v>
      </c>
      <c r="H197" s="103">
        <v>-1.5000260000000001</v>
      </c>
      <c r="I197" s="74">
        <v>-15.255948009000001</v>
      </c>
      <c r="J197" s="94">
        <f t="shared" si="2"/>
        <v>6.3277634461815875E-3</v>
      </c>
      <c r="K197" s="94">
        <f>I197/'סכום נכסי הקרן'!$C$42</f>
        <v>-1.391712998759643E-5</v>
      </c>
    </row>
    <row r="198" spans="2:11">
      <c r="B198" s="91" t="s">
        <v>2346</v>
      </c>
      <c r="C198" s="67" t="s">
        <v>2347</v>
      </c>
      <c r="D198" s="92" t="s">
        <v>635</v>
      </c>
      <c r="E198" s="92" t="s">
        <v>126</v>
      </c>
      <c r="F198" s="102">
        <v>45068</v>
      </c>
      <c r="G198" s="74">
        <v>2796875.08452</v>
      </c>
      <c r="H198" s="103">
        <v>-1.5000260000000001</v>
      </c>
      <c r="I198" s="74">
        <v>-41.953857024000001</v>
      </c>
      <c r="J198" s="94">
        <f t="shared" si="2"/>
        <v>1.7401349476688283E-2</v>
      </c>
      <c r="K198" s="94">
        <f>I198/'סכום נכסי הקרן'!$C$42</f>
        <v>-3.8272107465206E-5</v>
      </c>
    </row>
    <row r="199" spans="2:11">
      <c r="B199" s="91" t="s">
        <v>2348</v>
      </c>
      <c r="C199" s="67" t="s">
        <v>2349</v>
      </c>
      <c r="D199" s="92" t="s">
        <v>635</v>
      </c>
      <c r="E199" s="92" t="s">
        <v>126</v>
      </c>
      <c r="F199" s="102">
        <v>45068</v>
      </c>
      <c r="G199" s="74">
        <v>890649.05275500019</v>
      </c>
      <c r="H199" s="103">
        <v>-1.4163490000000001</v>
      </c>
      <c r="I199" s="74">
        <v>-12.614701372999999</v>
      </c>
      <c r="J199" s="94">
        <f t="shared" si="2"/>
        <v>5.2322442489628222E-3</v>
      </c>
      <c r="K199" s="94">
        <f>I199/'סכום נכסי הקרן'!$C$42</f>
        <v>-1.1507671542875151E-5</v>
      </c>
    </row>
    <row r="200" spans="2:11">
      <c r="B200" s="91" t="s">
        <v>2350</v>
      </c>
      <c r="C200" s="67" t="s">
        <v>2351</v>
      </c>
      <c r="D200" s="92" t="s">
        <v>635</v>
      </c>
      <c r="E200" s="92" t="s">
        <v>126</v>
      </c>
      <c r="F200" s="102">
        <v>45105</v>
      </c>
      <c r="G200" s="74">
        <v>784110.56222800014</v>
      </c>
      <c r="H200" s="103">
        <v>-1.135599</v>
      </c>
      <c r="I200" s="74">
        <v>-8.9043541330000018</v>
      </c>
      <c r="J200" s="94">
        <f t="shared" si="2"/>
        <v>3.6932904177055226E-3</v>
      </c>
      <c r="K200" s="94">
        <f>I200/'סכום נכסי הקרן'!$C$42</f>
        <v>-8.1229336814366509E-6</v>
      </c>
    </row>
    <row r="201" spans="2:11">
      <c r="B201" s="91" t="s">
        <v>2352</v>
      </c>
      <c r="C201" s="67" t="s">
        <v>2353</v>
      </c>
      <c r="D201" s="92" t="s">
        <v>635</v>
      </c>
      <c r="E201" s="92" t="s">
        <v>126</v>
      </c>
      <c r="F201" s="102">
        <v>45106</v>
      </c>
      <c r="G201" s="74">
        <v>476459.16697400005</v>
      </c>
      <c r="H201" s="103">
        <v>-0.74632900000000002</v>
      </c>
      <c r="I201" s="74">
        <v>-3.5559544680000004</v>
      </c>
      <c r="J201" s="94">
        <f t="shared" si="2"/>
        <v>1.4749157958340085E-3</v>
      </c>
      <c r="K201" s="94">
        <f>I201/'סכום נכסי הקרן'!$C$42</f>
        <v>-3.2438941540660247E-6</v>
      </c>
    </row>
    <row r="202" spans="2:11">
      <c r="B202" s="91" t="s">
        <v>2354</v>
      </c>
      <c r="C202" s="67" t="s">
        <v>2355</v>
      </c>
      <c r="D202" s="92" t="s">
        <v>635</v>
      </c>
      <c r="E202" s="92" t="s">
        <v>126</v>
      </c>
      <c r="F202" s="102">
        <v>45069</v>
      </c>
      <c r="G202" s="74">
        <v>3189280.9385250006</v>
      </c>
      <c r="H202" s="103">
        <v>-1.126401</v>
      </c>
      <c r="I202" s="74">
        <v>-35.924092519000006</v>
      </c>
      <c r="J202" s="94">
        <f t="shared" si="2"/>
        <v>1.4900362753259934E-2</v>
      </c>
      <c r="K202" s="94">
        <f>I202/'סכום נכסי הקרן'!$C$42</f>
        <v>-3.2771497712133004E-5</v>
      </c>
    </row>
    <row r="203" spans="2:11">
      <c r="B203" s="91" t="s">
        <v>2356</v>
      </c>
      <c r="C203" s="67" t="s">
        <v>2357</v>
      </c>
      <c r="D203" s="92" t="s">
        <v>635</v>
      </c>
      <c r="E203" s="92" t="s">
        <v>126</v>
      </c>
      <c r="F203" s="102">
        <v>45106</v>
      </c>
      <c r="G203" s="74">
        <v>2424119.2429850004</v>
      </c>
      <c r="H203" s="103">
        <v>-0.66350100000000001</v>
      </c>
      <c r="I203" s="74">
        <v>-16.084065757000001</v>
      </c>
      <c r="J203" s="94">
        <f t="shared" si="2"/>
        <v>6.6712447697831936E-3</v>
      </c>
      <c r="K203" s="94">
        <f>I203/'סכום נכסי הקרן'!$C$42</f>
        <v>-1.4672574509113718E-5</v>
      </c>
    </row>
    <row r="204" spans="2:11">
      <c r="B204" s="91" t="s">
        <v>2358</v>
      </c>
      <c r="C204" s="67" t="s">
        <v>2359</v>
      </c>
      <c r="D204" s="92" t="s">
        <v>635</v>
      </c>
      <c r="E204" s="92" t="s">
        <v>126</v>
      </c>
      <c r="F204" s="102">
        <v>45069</v>
      </c>
      <c r="G204" s="74">
        <v>167366.64144000004</v>
      </c>
      <c r="H204" s="103">
        <v>-1.098692</v>
      </c>
      <c r="I204" s="74">
        <v>-1.8388440730000002</v>
      </c>
      <c r="J204" s="94">
        <f t="shared" ref="J204:J267" si="3">IFERROR(I204/$I$11,0)</f>
        <v>7.6270385173656408E-4</v>
      </c>
      <c r="K204" s="94">
        <f>I204/'סכום נכסי הקרן'!$C$42</f>
        <v>-1.6774724176934142E-6</v>
      </c>
    </row>
    <row r="205" spans="2:11">
      <c r="B205" s="91" t="s">
        <v>2360</v>
      </c>
      <c r="C205" s="67" t="s">
        <v>2361</v>
      </c>
      <c r="D205" s="92" t="s">
        <v>635</v>
      </c>
      <c r="E205" s="92" t="s">
        <v>126</v>
      </c>
      <c r="F205" s="102">
        <v>45061</v>
      </c>
      <c r="G205" s="74">
        <v>510480.75100000011</v>
      </c>
      <c r="H205" s="103">
        <v>-1.355137</v>
      </c>
      <c r="I205" s="74">
        <v>-6.9177134650000003</v>
      </c>
      <c r="J205" s="94">
        <f t="shared" si="3"/>
        <v>2.8692844501804547E-3</v>
      </c>
      <c r="K205" s="94">
        <f>I205/'סכום נכסי הקרן'!$C$42</f>
        <v>-6.3106348718909755E-6</v>
      </c>
    </row>
    <row r="206" spans="2:11">
      <c r="B206" s="91" t="s">
        <v>2360</v>
      </c>
      <c r="C206" s="67" t="s">
        <v>2362</v>
      </c>
      <c r="D206" s="92" t="s">
        <v>635</v>
      </c>
      <c r="E206" s="92" t="s">
        <v>126</v>
      </c>
      <c r="F206" s="102">
        <v>45061</v>
      </c>
      <c r="G206" s="74">
        <v>280577.58049999998</v>
      </c>
      <c r="H206" s="103">
        <v>-1.355137</v>
      </c>
      <c r="I206" s="74">
        <v>-3.8022105690000001</v>
      </c>
      <c r="J206" s="94">
        <f t="shared" si="3"/>
        <v>1.5770563087269297E-3</v>
      </c>
      <c r="K206" s="94">
        <f>I206/'סכום נכסי הקרן'!$C$42</f>
        <v>-3.4685395294850984E-6</v>
      </c>
    </row>
    <row r="207" spans="2:11">
      <c r="B207" s="91" t="s">
        <v>2363</v>
      </c>
      <c r="C207" s="67" t="s">
        <v>2364</v>
      </c>
      <c r="D207" s="92" t="s">
        <v>635</v>
      </c>
      <c r="E207" s="92" t="s">
        <v>126</v>
      </c>
      <c r="F207" s="102">
        <v>45061</v>
      </c>
      <c r="G207" s="74">
        <v>3088408.543550001</v>
      </c>
      <c r="H207" s="103">
        <v>-1.355137</v>
      </c>
      <c r="I207" s="74">
        <v>-41.852166462000007</v>
      </c>
      <c r="J207" s="94">
        <f t="shared" si="3"/>
        <v>1.7359170923073285E-2</v>
      </c>
      <c r="K207" s="94">
        <f>I207/'סכום נכסי הקרן'!$C$42</f>
        <v>-3.8179340973800106E-5</v>
      </c>
    </row>
    <row r="208" spans="2:11">
      <c r="B208" s="91" t="s">
        <v>2365</v>
      </c>
      <c r="C208" s="67" t="s">
        <v>2366</v>
      </c>
      <c r="D208" s="92" t="s">
        <v>635</v>
      </c>
      <c r="E208" s="92" t="s">
        <v>126</v>
      </c>
      <c r="F208" s="102">
        <v>45061</v>
      </c>
      <c r="G208" s="74">
        <v>982182.95994700014</v>
      </c>
      <c r="H208" s="103">
        <v>-1.338479</v>
      </c>
      <c r="I208" s="74">
        <v>-13.146308793000001</v>
      </c>
      <c r="J208" s="94">
        <f t="shared" si="3"/>
        <v>5.4527409364194422E-3</v>
      </c>
      <c r="K208" s="94">
        <f>I208/'סכום נכסי הקרן'!$C$42</f>
        <v>-1.1992626628075116E-5</v>
      </c>
    </row>
    <row r="209" spans="2:11">
      <c r="B209" s="91" t="s">
        <v>2365</v>
      </c>
      <c r="C209" s="67" t="s">
        <v>2367</v>
      </c>
      <c r="D209" s="92" t="s">
        <v>635</v>
      </c>
      <c r="E209" s="92" t="s">
        <v>126</v>
      </c>
      <c r="F209" s="102">
        <v>45061</v>
      </c>
      <c r="G209" s="74">
        <v>704304.69083500013</v>
      </c>
      <c r="H209" s="103">
        <v>-1.338479</v>
      </c>
      <c r="I209" s="74">
        <v>-9.4269676100000002</v>
      </c>
      <c r="J209" s="94">
        <f t="shared" si="3"/>
        <v>3.9100566556536038E-3</v>
      </c>
      <c r="K209" s="94">
        <f>I209/'סכום נכסי הקרן'!$C$42</f>
        <v>-8.5996841061488997E-6</v>
      </c>
    </row>
    <row r="210" spans="2:11">
      <c r="B210" s="91" t="s">
        <v>2368</v>
      </c>
      <c r="C210" s="67" t="s">
        <v>2369</v>
      </c>
      <c r="D210" s="92" t="s">
        <v>635</v>
      </c>
      <c r="E210" s="92" t="s">
        <v>126</v>
      </c>
      <c r="F210" s="102">
        <v>45062</v>
      </c>
      <c r="G210" s="74">
        <v>1440689.6268800003</v>
      </c>
      <c r="H210" s="103">
        <v>-1.122417</v>
      </c>
      <c r="I210" s="74">
        <v>-16.170543900000006</v>
      </c>
      <c r="J210" s="94">
        <f t="shared" si="3"/>
        <v>6.7071136146328401E-3</v>
      </c>
      <c r="K210" s="94">
        <f>I210/'סכום נכסי הקרן'!$C$42</f>
        <v>-1.4751463579560667E-5</v>
      </c>
    </row>
    <row r="211" spans="2:11">
      <c r="B211" s="91" t="s">
        <v>2368</v>
      </c>
      <c r="C211" s="67" t="s">
        <v>2370</v>
      </c>
      <c r="D211" s="92" t="s">
        <v>635</v>
      </c>
      <c r="E211" s="92" t="s">
        <v>126</v>
      </c>
      <c r="F211" s="102">
        <v>45062</v>
      </c>
      <c r="G211" s="74">
        <v>511655.55601600005</v>
      </c>
      <c r="H211" s="103">
        <v>-1.122417</v>
      </c>
      <c r="I211" s="74">
        <v>-5.7429084490000006</v>
      </c>
      <c r="J211" s="94">
        <f t="shared" si="3"/>
        <v>2.3820064237837948E-3</v>
      </c>
      <c r="K211" s="94">
        <f>I211/'סכום נכסי הקרן'!$C$42</f>
        <v>-5.2389273576737715E-6</v>
      </c>
    </row>
    <row r="212" spans="2:11">
      <c r="B212" s="91" t="s">
        <v>2371</v>
      </c>
      <c r="C212" s="67" t="s">
        <v>2372</v>
      </c>
      <c r="D212" s="92" t="s">
        <v>635</v>
      </c>
      <c r="E212" s="92" t="s">
        <v>126</v>
      </c>
      <c r="F212" s="102">
        <v>45106</v>
      </c>
      <c r="G212" s="74">
        <v>703942.24477500003</v>
      </c>
      <c r="H212" s="103">
        <v>-0.27876499999999999</v>
      </c>
      <c r="I212" s="74">
        <v>-1.9623455310000002</v>
      </c>
      <c r="J212" s="94">
        <f t="shared" si="3"/>
        <v>8.1392898773083365E-4</v>
      </c>
      <c r="K212" s="94">
        <f>I212/'סכום נכסי הקרן'!$C$42</f>
        <v>-1.7901357437371128E-6</v>
      </c>
    </row>
    <row r="213" spans="2:11">
      <c r="B213" s="91" t="s">
        <v>2373</v>
      </c>
      <c r="C213" s="67" t="s">
        <v>2374</v>
      </c>
      <c r="D213" s="92" t="s">
        <v>635</v>
      </c>
      <c r="E213" s="92" t="s">
        <v>126</v>
      </c>
      <c r="F213" s="102">
        <v>45085</v>
      </c>
      <c r="G213" s="74">
        <v>1793095.1058790002</v>
      </c>
      <c r="H213" s="103">
        <v>-0.99267000000000005</v>
      </c>
      <c r="I213" s="74">
        <v>-17.799519748000002</v>
      </c>
      <c r="J213" s="94">
        <f t="shared" si="3"/>
        <v>7.3827696813424356E-3</v>
      </c>
      <c r="K213" s="94">
        <f>I213/'סכום נכסי הקרן'!$C$42</f>
        <v>-1.6237485202726718E-5</v>
      </c>
    </row>
    <row r="214" spans="2:11">
      <c r="B214" s="91" t="s">
        <v>2375</v>
      </c>
      <c r="C214" s="67" t="s">
        <v>2376</v>
      </c>
      <c r="D214" s="92" t="s">
        <v>635</v>
      </c>
      <c r="E214" s="92" t="s">
        <v>126</v>
      </c>
      <c r="F214" s="102">
        <v>45085</v>
      </c>
      <c r="G214" s="74">
        <v>788630.55174400017</v>
      </c>
      <c r="H214" s="103">
        <v>-0.96786300000000003</v>
      </c>
      <c r="I214" s="74">
        <v>-7.6328632480000005</v>
      </c>
      <c r="J214" s="94">
        <f t="shared" si="3"/>
        <v>3.1659096518881734E-3</v>
      </c>
      <c r="K214" s="94">
        <f>I214/'סכום נכסי הקרן'!$C$42</f>
        <v>-6.9630251713820906E-6</v>
      </c>
    </row>
    <row r="215" spans="2:11">
      <c r="B215" s="91" t="s">
        <v>2375</v>
      </c>
      <c r="C215" s="67" t="s">
        <v>2377</v>
      </c>
      <c r="D215" s="92" t="s">
        <v>635</v>
      </c>
      <c r="E215" s="92" t="s">
        <v>126</v>
      </c>
      <c r="F215" s="102">
        <v>45085</v>
      </c>
      <c r="G215" s="74">
        <v>1281096.8984000003</v>
      </c>
      <c r="H215" s="103">
        <v>-0.96786300000000003</v>
      </c>
      <c r="I215" s="74">
        <v>-12.399262762000003</v>
      </c>
      <c r="J215" s="94">
        <f t="shared" si="3"/>
        <v>5.1428860152576677E-3</v>
      </c>
      <c r="K215" s="94">
        <f>I215/'סכום נכסי הקרן'!$C$42</f>
        <v>-1.1311139203366301E-5</v>
      </c>
    </row>
    <row r="216" spans="2:11">
      <c r="B216" s="91" t="s">
        <v>2378</v>
      </c>
      <c r="C216" s="67" t="s">
        <v>2379</v>
      </c>
      <c r="D216" s="92" t="s">
        <v>635</v>
      </c>
      <c r="E216" s="92" t="s">
        <v>126</v>
      </c>
      <c r="F216" s="102">
        <v>45084</v>
      </c>
      <c r="G216" s="74">
        <v>1697832.3171120002</v>
      </c>
      <c r="H216" s="103">
        <v>-0.86389099999999996</v>
      </c>
      <c r="I216" s="74">
        <v>-14.667414939000002</v>
      </c>
      <c r="J216" s="94">
        <f t="shared" si="3"/>
        <v>6.0836555057888929E-3</v>
      </c>
      <c r="K216" s="94">
        <f>I216/'סכום נכסי הקרן'!$C$42</f>
        <v>-1.3380244883350059E-5</v>
      </c>
    </row>
    <row r="217" spans="2:11">
      <c r="B217" s="91" t="s">
        <v>2380</v>
      </c>
      <c r="C217" s="67" t="s">
        <v>2381</v>
      </c>
      <c r="D217" s="92" t="s">
        <v>635</v>
      </c>
      <c r="E217" s="92" t="s">
        <v>126</v>
      </c>
      <c r="F217" s="102">
        <v>45084</v>
      </c>
      <c r="G217" s="74">
        <v>3791826.1237500007</v>
      </c>
      <c r="H217" s="103">
        <v>-0.83089299999999999</v>
      </c>
      <c r="I217" s="74">
        <v>-31.506005183000006</v>
      </c>
      <c r="J217" s="94">
        <f t="shared" si="3"/>
        <v>1.3067857062346066E-2</v>
      </c>
      <c r="K217" s="94">
        <f>I217/'סכום נכסי הקרן'!$C$42</f>
        <v>-2.8741128985430977E-5</v>
      </c>
    </row>
    <row r="218" spans="2:11">
      <c r="B218" s="91" t="s">
        <v>2382</v>
      </c>
      <c r="C218" s="67" t="s">
        <v>2383</v>
      </c>
      <c r="D218" s="92" t="s">
        <v>635</v>
      </c>
      <c r="E218" s="92" t="s">
        <v>126</v>
      </c>
      <c r="F218" s="102">
        <v>45084</v>
      </c>
      <c r="G218" s="74">
        <v>898236.33515000017</v>
      </c>
      <c r="H218" s="103">
        <v>-0.77594399999999997</v>
      </c>
      <c r="I218" s="74">
        <v>-6.9698104730000017</v>
      </c>
      <c r="J218" s="94">
        <f t="shared" si="3"/>
        <v>2.8908929102173767E-3</v>
      </c>
      <c r="K218" s="94">
        <f>I218/'סכום נכסי הקרן'!$C$42</f>
        <v>-6.3581599966405582E-6</v>
      </c>
    </row>
    <row r="219" spans="2:11">
      <c r="B219" s="91" t="s">
        <v>2384</v>
      </c>
      <c r="C219" s="67" t="s">
        <v>2385</v>
      </c>
      <c r="D219" s="92" t="s">
        <v>635</v>
      </c>
      <c r="E219" s="92" t="s">
        <v>126</v>
      </c>
      <c r="F219" s="102">
        <v>45076</v>
      </c>
      <c r="G219" s="74">
        <v>1054192.055956</v>
      </c>
      <c r="H219" s="103">
        <v>3.4951999999999997E-2</v>
      </c>
      <c r="I219" s="74">
        <v>0.36846267300000007</v>
      </c>
      <c r="J219" s="94">
        <f t="shared" si="3"/>
        <v>-1.5282856444688345E-4</v>
      </c>
      <c r="K219" s="94">
        <f>I219/'סכום נכסי הקרן'!$C$42</f>
        <v>3.3612745092557285E-7</v>
      </c>
    </row>
    <row r="220" spans="2:11">
      <c r="B220" s="91" t="s">
        <v>2384</v>
      </c>
      <c r="C220" s="67" t="s">
        <v>2386</v>
      </c>
      <c r="D220" s="92" t="s">
        <v>635</v>
      </c>
      <c r="E220" s="92" t="s">
        <v>126</v>
      </c>
      <c r="F220" s="102">
        <v>45076</v>
      </c>
      <c r="G220" s="74">
        <v>258177.38804000002</v>
      </c>
      <c r="H220" s="103">
        <v>3.4951999999999997E-2</v>
      </c>
      <c r="I220" s="74">
        <v>9.0238522000000015E-2</v>
      </c>
      <c r="J220" s="94">
        <f t="shared" si="3"/>
        <v>-3.7428550530730447E-5</v>
      </c>
      <c r="K220" s="94">
        <f>I220/'סכום נכסי הקרן'!$C$42</f>
        <v>8.2319449425345785E-8</v>
      </c>
    </row>
    <row r="221" spans="2:11">
      <c r="B221" s="91" t="s">
        <v>2387</v>
      </c>
      <c r="C221" s="67" t="s">
        <v>2388</v>
      </c>
      <c r="D221" s="92" t="s">
        <v>635</v>
      </c>
      <c r="E221" s="92" t="s">
        <v>126</v>
      </c>
      <c r="F221" s="102">
        <v>45076</v>
      </c>
      <c r="G221" s="74">
        <v>645618.29227500013</v>
      </c>
      <c r="H221" s="103">
        <v>6.2021E-2</v>
      </c>
      <c r="I221" s="74">
        <v>0.40041851400000006</v>
      </c>
      <c r="J221" s="94">
        <f t="shared" si="3"/>
        <v>-1.6608300150005776E-4</v>
      </c>
      <c r="K221" s="94">
        <f>I221/'סכום נכסי הקרן'!$C$42</f>
        <v>3.652789394333732E-7</v>
      </c>
    </row>
    <row r="222" spans="2:11">
      <c r="B222" s="91" t="s">
        <v>2389</v>
      </c>
      <c r="C222" s="67" t="s">
        <v>2390</v>
      </c>
      <c r="D222" s="92" t="s">
        <v>635</v>
      </c>
      <c r="E222" s="92" t="s">
        <v>126</v>
      </c>
      <c r="F222" s="102">
        <v>45070</v>
      </c>
      <c r="G222" s="74">
        <v>1142136.5719999999</v>
      </c>
      <c r="H222" s="103">
        <v>0.28299299999999999</v>
      </c>
      <c r="I222" s="74">
        <v>3.2321693270000007</v>
      </c>
      <c r="J222" s="94">
        <f t="shared" si="3"/>
        <v>-1.3406182891547861E-3</v>
      </c>
      <c r="K222" s="94">
        <f>I222/'סכום נכסי הקרן'!$C$42</f>
        <v>2.9485234637168642E-6</v>
      </c>
    </row>
    <row r="223" spans="2:11">
      <c r="B223" s="91" t="s">
        <v>2389</v>
      </c>
      <c r="C223" s="67" t="s">
        <v>2391</v>
      </c>
      <c r="D223" s="92" t="s">
        <v>635</v>
      </c>
      <c r="E223" s="92" t="s">
        <v>126</v>
      </c>
      <c r="F223" s="102">
        <v>45070</v>
      </c>
      <c r="G223" s="74">
        <v>569221.00180000009</v>
      </c>
      <c r="H223" s="103">
        <v>0.28299299999999999</v>
      </c>
      <c r="I223" s="74">
        <v>1.6108569740000003</v>
      </c>
      <c r="J223" s="94">
        <f t="shared" si="3"/>
        <v>-6.681408373370581E-4</v>
      </c>
      <c r="K223" s="94">
        <f>I223/'סכום נכסי הקרן'!$C$42</f>
        <v>1.4694928093199327E-6</v>
      </c>
    </row>
    <row r="224" spans="2:11">
      <c r="B224" s="91" t="s">
        <v>2392</v>
      </c>
      <c r="C224" s="67" t="s">
        <v>2393</v>
      </c>
      <c r="D224" s="92" t="s">
        <v>635</v>
      </c>
      <c r="E224" s="92" t="s">
        <v>126</v>
      </c>
      <c r="F224" s="102">
        <v>45070</v>
      </c>
      <c r="G224" s="74">
        <v>1508572.6369590003</v>
      </c>
      <c r="H224" s="103">
        <v>0.142511</v>
      </c>
      <c r="I224" s="74">
        <v>2.1498785890000005</v>
      </c>
      <c r="J224" s="94">
        <f t="shared" si="3"/>
        <v>-8.9171273664391331E-4</v>
      </c>
      <c r="K224" s="94">
        <f>I224/'סכום נכסי הקרן'!$C$42</f>
        <v>1.9612114411384008E-6</v>
      </c>
    </row>
    <row r="225" spans="2:11">
      <c r="B225" s="91" t="s">
        <v>2394</v>
      </c>
      <c r="C225" s="67" t="s">
        <v>2395</v>
      </c>
      <c r="D225" s="92" t="s">
        <v>635</v>
      </c>
      <c r="E225" s="92" t="s">
        <v>126</v>
      </c>
      <c r="F225" s="102">
        <v>45070</v>
      </c>
      <c r="G225" s="74">
        <v>25472.326005000003</v>
      </c>
      <c r="H225" s="103">
        <v>0.36377900000000002</v>
      </c>
      <c r="I225" s="74">
        <v>9.2663074000000012E-2</v>
      </c>
      <c r="J225" s="94">
        <f t="shared" si="3"/>
        <v>-3.8434190528317988E-5</v>
      </c>
      <c r="K225" s="94">
        <f>I225/'סכום נכסי הקרן'!$C$42</f>
        <v>8.4531229730691663E-8</v>
      </c>
    </row>
    <row r="226" spans="2:11">
      <c r="B226" s="91" t="s">
        <v>2394</v>
      </c>
      <c r="C226" s="67" t="s">
        <v>2396</v>
      </c>
      <c r="D226" s="92" t="s">
        <v>635</v>
      </c>
      <c r="E226" s="92" t="s">
        <v>126</v>
      </c>
      <c r="F226" s="102">
        <v>45070</v>
      </c>
      <c r="G226" s="74">
        <v>776839.81683000014</v>
      </c>
      <c r="H226" s="103">
        <v>0.36377900000000002</v>
      </c>
      <c r="I226" s="74">
        <v>2.8259829770000007</v>
      </c>
      <c r="J226" s="94">
        <f t="shared" si="3"/>
        <v>-1.1721429419425616E-3</v>
      </c>
      <c r="K226" s="94">
        <f>I226/'סכום נכסי הקרן'!$C$42</f>
        <v>2.5779828569448384E-6</v>
      </c>
    </row>
    <row r="227" spans="2:11">
      <c r="B227" s="91" t="s">
        <v>2397</v>
      </c>
      <c r="C227" s="67" t="s">
        <v>2398</v>
      </c>
      <c r="D227" s="92" t="s">
        <v>635</v>
      </c>
      <c r="E227" s="92" t="s">
        <v>126</v>
      </c>
      <c r="F227" s="102">
        <v>45070</v>
      </c>
      <c r="G227" s="74">
        <v>1139775.3155040003</v>
      </c>
      <c r="H227" s="103">
        <v>0.25026700000000002</v>
      </c>
      <c r="I227" s="74">
        <v>2.8524789810000009</v>
      </c>
      <c r="J227" s="94">
        <f t="shared" si="3"/>
        <v>-1.1831327831167825E-3</v>
      </c>
      <c r="K227" s="94">
        <f>I227/'סכום נכסי הקרן'!$C$42</f>
        <v>2.6021536480095654E-6</v>
      </c>
    </row>
    <row r="228" spans="2:11">
      <c r="B228" s="91" t="s">
        <v>2397</v>
      </c>
      <c r="C228" s="67" t="s">
        <v>2399</v>
      </c>
      <c r="D228" s="92" t="s">
        <v>635</v>
      </c>
      <c r="E228" s="92" t="s">
        <v>126</v>
      </c>
      <c r="F228" s="102">
        <v>45070</v>
      </c>
      <c r="G228" s="74">
        <v>933164.40713800013</v>
      </c>
      <c r="H228" s="103">
        <v>0.25026700000000002</v>
      </c>
      <c r="I228" s="74">
        <v>2.3354004860000006</v>
      </c>
      <c r="J228" s="94">
        <f t="shared" si="3"/>
        <v>-9.6866230920474798E-4</v>
      </c>
      <c r="K228" s="94">
        <f>I228/'סכום נכסי הקרן'!$C$42</f>
        <v>2.1304524712317984E-6</v>
      </c>
    </row>
    <row r="229" spans="2:11">
      <c r="B229" s="91" t="s">
        <v>2400</v>
      </c>
      <c r="C229" s="67" t="s">
        <v>2401</v>
      </c>
      <c r="D229" s="92" t="s">
        <v>635</v>
      </c>
      <c r="E229" s="92" t="s">
        <v>126</v>
      </c>
      <c r="F229" s="102">
        <v>45077</v>
      </c>
      <c r="G229" s="74">
        <v>886830.46246300009</v>
      </c>
      <c r="H229" s="103">
        <v>0.259876</v>
      </c>
      <c r="I229" s="74">
        <v>2.3046613620000005</v>
      </c>
      <c r="J229" s="94">
        <f t="shared" si="3"/>
        <v>-9.5591253415962479E-4</v>
      </c>
      <c r="K229" s="94">
        <f>I229/'סכום נכסי הקרן'!$C$42</f>
        <v>2.102410924147312E-6</v>
      </c>
    </row>
    <row r="230" spans="2:11">
      <c r="B230" s="91" t="s">
        <v>2402</v>
      </c>
      <c r="C230" s="67" t="s">
        <v>2403</v>
      </c>
      <c r="D230" s="92" t="s">
        <v>635</v>
      </c>
      <c r="E230" s="92" t="s">
        <v>126</v>
      </c>
      <c r="F230" s="102">
        <v>45077</v>
      </c>
      <c r="G230" s="74">
        <v>858454.54235999996</v>
      </c>
      <c r="H230" s="103">
        <v>0.286775</v>
      </c>
      <c r="I230" s="74">
        <v>2.4618316250000003</v>
      </c>
      <c r="J230" s="94">
        <f t="shared" si="3"/>
        <v>-1.0211025993362652E-3</v>
      </c>
      <c r="K230" s="94">
        <f>I230/'סכום נכסי הקרן'!$C$42</f>
        <v>2.2457883779158563E-6</v>
      </c>
    </row>
    <row r="231" spans="2:11">
      <c r="B231" s="91" t="s">
        <v>2404</v>
      </c>
      <c r="C231" s="67" t="s">
        <v>2405</v>
      </c>
      <c r="D231" s="92" t="s">
        <v>635</v>
      </c>
      <c r="E231" s="92" t="s">
        <v>126</v>
      </c>
      <c r="F231" s="102">
        <v>45077</v>
      </c>
      <c r="G231" s="74">
        <v>1890286.3459080001</v>
      </c>
      <c r="H231" s="103">
        <v>0.36738399999999999</v>
      </c>
      <c r="I231" s="74">
        <v>6.9446048910000009</v>
      </c>
      <c r="J231" s="94">
        <f t="shared" si="3"/>
        <v>-2.8804383019344145E-3</v>
      </c>
      <c r="K231" s="94">
        <f>I231/'סכום נכסי הקרן'!$C$42</f>
        <v>6.3351663838608028E-6</v>
      </c>
    </row>
    <row r="232" spans="2:11">
      <c r="B232" s="91" t="s">
        <v>2406</v>
      </c>
      <c r="C232" s="67" t="s">
        <v>2407</v>
      </c>
      <c r="D232" s="92" t="s">
        <v>635</v>
      </c>
      <c r="E232" s="92" t="s">
        <v>126</v>
      </c>
      <c r="F232" s="102">
        <v>45083</v>
      </c>
      <c r="G232" s="74">
        <v>1299977.6933000002</v>
      </c>
      <c r="H232" s="103">
        <v>0.515648</v>
      </c>
      <c r="I232" s="74">
        <v>6.7033066540000013</v>
      </c>
      <c r="J232" s="94">
        <f t="shared" si="3"/>
        <v>-2.7803541798060547E-3</v>
      </c>
      <c r="K232" s="94">
        <f>I232/'סכום נכסי הקרן'!$C$42</f>
        <v>6.1150437845883257E-6</v>
      </c>
    </row>
    <row r="233" spans="2:11">
      <c r="B233" s="91" t="s">
        <v>2408</v>
      </c>
      <c r="C233" s="67" t="s">
        <v>2409</v>
      </c>
      <c r="D233" s="92" t="s">
        <v>635</v>
      </c>
      <c r="E233" s="92" t="s">
        <v>126</v>
      </c>
      <c r="F233" s="102">
        <v>45083</v>
      </c>
      <c r="G233" s="74">
        <v>2601353.9640000006</v>
      </c>
      <c r="H233" s="103">
        <v>0.56913400000000003</v>
      </c>
      <c r="I233" s="74">
        <v>14.805190709000001</v>
      </c>
      <c r="J233" s="94">
        <f t="shared" si="3"/>
        <v>-6.1408012485943348E-3</v>
      </c>
      <c r="K233" s="94">
        <f>I233/'סכום נכסי הקרן'!$C$42</f>
        <v>1.35059298489189E-5</v>
      </c>
    </row>
    <row r="234" spans="2:11">
      <c r="B234" s="91" t="s">
        <v>2410</v>
      </c>
      <c r="C234" s="67" t="s">
        <v>2411</v>
      </c>
      <c r="D234" s="92" t="s">
        <v>635</v>
      </c>
      <c r="E234" s="92" t="s">
        <v>126</v>
      </c>
      <c r="F234" s="102">
        <v>45082</v>
      </c>
      <c r="G234" s="74">
        <v>1041540.1698640003</v>
      </c>
      <c r="H234" s="103">
        <v>0.66162500000000002</v>
      </c>
      <c r="I234" s="74">
        <v>6.8910904250000016</v>
      </c>
      <c r="J234" s="94">
        <f t="shared" si="3"/>
        <v>-2.8582419178357693E-3</v>
      </c>
      <c r="K234" s="94">
        <f>I234/'סכום נכסי הקרן'!$C$42</f>
        <v>6.2863481931394242E-6</v>
      </c>
    </row>
    <row r="235" spans="2:11">
      <c r="B235" s="91" t="s">
        <v>2412</v>
      </c>
      <c r="C235" s="67" t="s">
        <v>2413</v>
      </c>
      <c r="D235" s="92" t="s">
        <v>635</v>
      </c>
      <c r="E235" s="92" t="s">
        <v>126</v>
      </c>
      <c r="F235" s="102">
        <v>45082</v>
      </c>
      <c r="G235" s="74">
        <v>1302075.5594000001</v>
      </c>
      <c r="H235" s="103">
        <v>0.673095</v>
      </c>
      <c r="I235" s="74">
        <v>8.7642101020000016</v>
      </c>
      <c r="J235" s="94">
        <f t="shared" si="3"/>
        <v>-3.6351623829194058E-3</v>
      </c>
      <c r="K235" s="94">
        <f>I235/'סכום נכסי הקרן'!$C$42</f>
        <v>7.9950882866265655E-6</v>
      </c>
    </row>
    <row r="236" spans="2:11">
      <c r="B236" s="91" t="s">
        <v>2414</v>
      </c>
      <c r="C236" s="67" t="s">
        <v>2415</v>
      </c>
      <c r="D236" s="92" t="s">
        <v>635</v>
      </c>
      <c r="E236" s="92" t="s">
        <v>126</v>
      </c>
      <c r="F236" s="102">
        <v>45082</v>
      </c>
      <c r="G236" s="74">
        <v>572639.62415800011</v>
      </c>
      <c r="H236" s="103">
        <v>0.69176199999999999</v>
      </c>
      <c r="I236" s="74">
        <v>3.9613051290000003</v>
      </c>
      <c r="J236" s="94">
        <f t="shared" si="3"/>
        <v>-1.6430445213676944E-3</v>
      </c>
      <c r="K236" s="94">
        <f>I236/'סכום נכסי הקרן'!$C$42</f>
        <v>3.6136724094957845E-6</v>
      </c>
    </row>
    <row r="237" spans="2:11">
      <c r="B237" s="91" t="s">
        <v>2414</v>
      </c>
      <c r="C237" s="67" t="s">
        <v>2416</v>
      </c>
      <c r="D237" s="92" t="s">
        <v>635</v>
      </c>
      <c r="E237" s="92" t="s">
        <v>126</v>
      </c>
      <c r="F237" s="102">
        <v>45082</v>
      </c>
      <c r="G237" s="74">
        <v>781392.18626700016</v>
      </c>
      <c r="H237" s="103">
        <v>0.69176199999999999</v>
      </c>
      <c r="I237" s="74">
        <v>5.4053766880000014</v>
      </c>
      <c r="J237" s="94">
        <f t="shared" si="3"/>
        <v>-2.2420071829682715E-3</v>
      </c>
      <c r="K237" s="94">
        <f>I237/'סכום נכסי הקרן'!$C$42</f>
        <v>4.9310164110706419E-6</v>
      </c>
    </row>
    <row r="238" spans="2:11">
      <c r="B238" s="91" t="s">
        <v>2417</v>
      </c>
      <c r="C238" s="67" t="s">
        <v>2418</v>
      </c>
      <c r="D238" s="92" t="s">
        <v>635</v>
      </c>
      <c r="E238" s="92" t="s">
        <v>126</v>
      </c>
      <c r="F238" s="102">
        <v>45082</v>
      </c>
      <c r="G238" s="74">
        <v>572777.99118400016</v>
      </c>
      <c r="H238" s="103">
        <v>0.71575200000000005</v>
      </c>
      <c r="I238" s="74">
        <v>4.0996721550000013</v>
      </c>
      <c r="J238" s="94">
        <f t="shared" si="3"/>
        <v>-1.7004355015128251E-3</v>
      </c>
      <c r="K238" s="94">
        <f>I238/'סכום נכסי הקרן'!$C$42</f>
        <v>3.7398967441423846E-6</v>
      </c>
    </row>
    <row r="239" spans="2:11">
      <c r="B239" s="91" t="s">
        <v>2419</v>
      </c>
      <c r="C239" s="67" t="s">
        <v>2420</v>
      </c>
      <c r="D239" s="92" t="s">
        <v>635</v>
      </c>
      <c r="E239" s="92" t="s">
        <v>126</v>
      </c>
      <c r="F239" s="102">
        <v>45090</v>
      </c>
      <c r="G239" s="74">
        <v>776210.45700000017</v>
      </c>
      <c r="H239" s="103">
        <v>3.811477</v>
      </c>
      <c r="I239" s="74">
        <v>29.585079684000007</v>
      </c>
      <c r="J239" s="94">
        <f t="shared" si="3"/>
        <v>-1.227110800760102E-2</v>
      </c>
      <c r="K239" s="94">
        <f>I239/'סכום נכסי הקרן'!$C$42</f>
        <v>2.6988778371080406E-5</v>
      </c>
    </row>
    <row r="240" spans="2:11">
      <c r="B240" s="91" t="s">
        <v>2421</v>
      </c>
      <c r="C240" s="67" t="s">
        <v>2422</v>
      </c>
      <c r="D240" s="92" t="s">
        <v>635</v>
      </c>
      <c r="E240" s="92" t="s">
        <v>126</v>
      </c>
      <c r="F240" s="102">
        <v>45090</v>
      </c>
      <c r="G240" s="74">
        <v>776210.45700000017</v>
      </c>
      <c r="H240" s="103">
        <v>3.6817470000000001</v>
      </c>
      <c r="I240" s="74">
        <v>28.578103956000003</v>
      </c>
      <c r="J240" s="94">
        <f t="shared" si="3"/>
        <v>-1.1853441127832452E-2</v>
      </c>
      <c r="K240" s="94">
        <f>I240/'סכום נכסי הקרן'!$C$42</f>
        <v>2.6070171930322799E-5</v>
      </c>
    </row>
    <row r="241" spans="2:11">
      <c r="B241" s="91" t="s">
        <v>2423</v>
      </c>
      <c r="C241" s="67" t="s">
        <v>2424</v>
      </c>
      <c r="D241" s="92" t="s">
        <v>635</v>
      </c>
      <c r="E241" s="92" t="s">
        <v>126</v>
      </c>
      <c r="F241" s="102">
        <v>45089</v>
      </c>
      <c r="G241" s="74">
        <v>1293684.0950000002</v>
      </c>
      <c r="H241" s="103">
        <v>3.1743079999999999</v>
      </c>
      <c r="I241" s="74">
        <v>41.065513177000007</v>
      </c>
      <c r="J241" s="94">
        <f t="shared" si="3"/>
        <v>-1.7032887961260287E-2</v>
      </c>
      <c r="K241" s="94">
        <f>I241/'סכום נכסי הקרן'!$C$42</f>
        <v>3.7461722113532875E-5</v>
      </c>
    </row>
    <row r="242" spans="2:11">
      <c r="B242" s="91" t="s">
        <v>2425</v>
      </c>
      <c r="C242" s="67" t="s">
        <v>2426</v>
      </c>
      <c r="D242" s="92" t="s">
        <v>635</v>
      </c>
      <c r="E242" s="92" t="s">
        <v>126</v>
      </c>
      <c r="F242" s="102">
        <v>45089</v>
      </c>
      <c r="G242" s="74">
        <v>2069894.5520000001</v>
      </c>
      <c r="H242" s="103">
        <v>3.1884579999999998</v>
      </c>
      <c r="I242" s="74">
        <v>65.997720673000018</v>
      </c>
      <c r="J242" s="94">
        <f t="shared" si="3"/>
        <v>-2.7374107735523574E-2</v>
      </c>
      <c r="K242" s="94">
        <f>I242/'סכום נכסי הקרן'!$C$42</f>
        <v>6.0205950947746265E-5</v>
      </c>
    </row>
    <row r="243" spans="2:11">
      <c r="B243" s="91" t="s">
        <v>2427</v>
      </c>
      <c r="C243" s="67" t="s">
        <v>2428</v>
      </c>
      <c r="D243" s="92" t="s">
        <v>635</v>
      </c>
      <c r="E243" s="92" t="s">
        <v>126</v>
      </c>
      <c r="F243" s="102">
        <v>45089</v>
      </c>
      <c r="G243" s="74">
        <v>1034947.2760000001</v>
      </c>
      <c r="H243" s="103">
        <v>3.1884579999999998</v>
      </c>
      <c r="I243" s="74">
        <v>32.998860336000007</v>
      </c>
      <c r="J243" s="94">
        <f t="shared" si="3"/>
        <v>-1.3687053867554399E-2</v>
      </c>
      <c r="K243" s="94">
        <f>I243/'סכום נכסי הקרן'!$C$42</f>
        <v>3.0102975473417009E-5</v>
      </c>
    </row>
    <row r="244" spans="2:11">
      <c r="B244" s="91" t="s">
        <v>2429</v>
      </c>
      <c r="C244" s="67" t="s">
        <v>2430</v>
      </c>
      <c r="D244" s="92" t="s">
        <v>635</v>
      </c>
      <c r="E244" s="92" t="s">
        <v>126</v>
      </c>
      <c r="F244" s="102">
        <v>45089</v>
      </c>
      <c r="G244" s="74">
        <v>1293684.0950000002</v>
      </c>
      <c r="H244" s="103">
        <v>3.113038</v>
      </c>
      <c r="I244" s="74">
        <v>40.272881323000007</v>
      </c>
      <c r="J244" s="94">
        <f t="shared" si="3"/>
        <v>-1.670412524726431E-2</v>
      </c>
      <c r="K244" s="94">
        <f>I244/'סכום נכסי הקרן'!$C$42</f>
        <v>3.6738649346247623E-5</v>
      </c>
    </row>
    <row r="245" spans="2:11">
      <c r="B245" s="91" t="s">
        <v>2431</v>
      </c>
      <c r="C245" s="67" t="s">
        <v>2432</v>
      </c>
      <c r="D245" s="92" t="s">
        <v>635</v>
      </c>
      <c r="E245" s="92" t="s">
        <v>126</v>
      </c>
      <c r="F245" s="102">
        <v>45089</v>
      </c>
      <c r="G245" s="74">
        <v>284421.109</v>
      </c>
      <c r="H245" s="103">
        <v>2.990151</v>
      </c>
      <c r="I245" s="74">
        <v>8.5046203270000031</v>
      </c>
      <c r="J245" s="94">
        <f t="shared" si="3"/>
        <v>-3.5274914149613051E-3</v>
      </c>
      <c r="K245" s="94">
        <f>I245/'סכום נכסי הקרן'!$C$42</f>
        <v>7.7582793620028971E-6</v>
      </c>
    </row>
    <row r="246" spans="2:11">
      <c r="B246" s="91" t="s">
        <v>2433</v>
      </c>
      <c r="C246" s="67" t="s">
        <v>2434</v>
      </c>
      <c r="D246" s="92" t="s">
        <v>635</v>
      </c>
      <c r="E246" s="92" t="s">
        <v>126</v>
      </c>
      <c r="F246" s="102">
        <v>45089</v>
      </c>
      <c r="G246" s="74">
        <v>1034947.2760000001</v>
      </c>
      <c r="H246" s="103">
        <v>2.8343180000000001</v>
      </c>
      <c r="I246" s="74">
        <v>29.333692459000005</v>
      </c>
      <c r="J246" s="94">
        <f t="shared" si="3"/>
        <v>-1.2166839240281309E-2</v>
      </c>
      <c r="K246" s="94">
        <f>I246/'סכום נכסי הקרן'!$C$42</f>
        <v>2.6759452164312905E-5</v>
      </c>
    </row>
    <row r="247" spans="2:11">
      <c r="B247" s="91" t="s">
        <v>2435</v>
      </c>
      <c r="C247" s="67" t="s">
        <v>2436</v>
      </c>
      <c r="D247" s="92" t="s">
        <v>635</v>
      </c>
      <c r="E247" s="92" t="s">
        <v>126</v>
      </c>
      <c r="F247" s="102">
        <v>45089</v>
      </c>
      <c r="G247" s="74">
        <v>1034947.2760000001</v>
      </c>
      <c r="H247" s="103">
        <v>2.8161170000000002</v>
      </c>
      <c r="I247" s="74">
        <v>29.145327299000009</v>
      </c>
      <c r="J247" s="94">
        <f t="shared" si="3"/>
        <v>-1.2088710357482352E-2</v>
      </c>
      <c r="K247" s="94">
        <f>I247/'סכום נכסי הקרן'!$C$42</f>
        <v>2.6587617387784574E-5</v>
      </c>
    </row>
    <row r="248" spans="2:11">
      <c r="B248" s="91" t="s">
        <v>2437</v>
      </c>
      <c r="C248" s="67" t="s">
        <v>2438</v>
      </c>
      <c r="D248" s="92" t="s">
        <v>635</v>
      </c>
      <c r="E248" s="92" t="s">
        <v>126</v>
      </c>
      <c r="F248" s="102">
        <v>45098</v>
      </c>
      <c r="G248" s="74">
        <v>3441199.6927000005</v>
      </c>
      <c r="H248" s="103">
        <v>2.580441</v>
      </c>
      <c r="I248" s="74">
        <v>88.79812775500001</v>
      </c>
      <c r="J248" s="94">
        <f t="shared" si="3"/>
        <v>-3.6831113121647482E-2</v>
      </c>
      <c r="K248" s="94">
        <f>I248/'סכום נכסי הקרן'!$C$42</f>
        <v>8.1005460027294294E-5</v>
      </c>
    </row>
    <row r="249" spans="2:11">
      <c r="B249" s="91" t="s">
        <v>2439</v>
      </c>
      <c r="C249" s="67" t="s">
        <v>2440</v>
      </c>
      <c r="D249" s="92" t="s">
        <v>635</v>
      </c>
      <c r="E249" s="92" t="s">
        <v>126</v>
      </c>
      <c r="F249" s="102">
        <v>45098</v>
      </c>
      <c r="G249" s="74">
        <v>1293684.0950000002</v>
      </c>
      <c r="H249" s="103">
        <v>2.6252740000000001</v>
      </c>
      <c r="I249" s="74">
        <v>33.962750440000001</v>
      </c>
      <c r="J249" s="94">
        <f t="shared" si="3"/>
        <v>-1.4086849970859756E-2</v>
      </c>
      <c r="K249" s="94">
        <f>I249/'סכום נכסי הקרן'!$C$42</f>
        <v>3.0982277360340854E-5</v>
      </c>
    </row>
    <row r="250" spans="2:11">
      <c r="B250" s="91" t="s">
        <v>2441</v>
      </c>
      <c r="C250" s="67" t="s">
        <v>2442</v>
      </c>
      <c r="D250" s="92" t="s">
        <v>635</v>
      </c>
      <c r="E250" s="92" t="s">
        <v>126</v>
      </c>
      <c r="F250" s="102">
        <v>45098</v>
      </c>
      <c r="G250" s="74">
        <v>1034947.2760000001</v>
      </c>
      <c r="H250" s="103">
        <v>2.6254620000000002</v>
      </c>
      <c r="I250" s="74">
        <v>27.172144375000002</v>
      </c>
      <c r="J250" s="94">
        <f t="shared" si="3"/>
        <v>-1.127028630597463E-2</v>
      </c>
      <c r="K250" s="94">
        <f>I250/'סכום נכסי הקרן'!$C$42</f>
        <v>2.4787595309417926E-5</v>
      </c>
    </row>
    <row r="251" spans="2:11">
      <c r="B251" s="91" t="s">
        <v>2443</v>
      </c>
      <c r="C251" s="67" t="s">
        <v>2444</v>
      </c>
      <c r="D251" s="92" t="s">
        <v>635</v>
      </c>
      <c r="E251" s="92" t="s">
        <v>126</v>
      </c>
      <c r="F251" s="102">
        <v>45097</v>
      </c>
      <c r="G251" s="74">
        <v>2069894.5520000001</v>
      </c>
      <c r="H251" s="103">
        <v>2.3033679999999999</v>
      </c>
      <c r="I251" s="74">
        <v>47.677298255000011</v>
      </c>
      <c r="J251" s="94">
        <f t="shared" si="3"/>
        <v>-1.977528141369574E-2</v>
      </c>
      <c r="K251" s="94">
        <f>I251/'סכום נכסי הקרן'!$C$42</f>
        <v>4.3493275991816442E-5</v>
      </c>
    </row>
    <row r="252" spans="2:11">
      <c r="B252" s="91" t="s">
        <v>2445</v>
      </c>
      <c r="C252" s="67" t="s">
        <v>2446</v>
      </c>
      <c r="D252" s="92" t="s">
        <v>635</v>
      </c>
      <c r="E252" s="92" t="s">
        <v>126</v>
      </c>
      <c r="F252" s="102">
        <v>45097</v>
      </c>
      <c r="G252" s="74">
        <v>2199262.9615000007</v>
      </c>
      <c r="H252" s="103">
        <v>2.2965659999999999</v>
      </c>
      <c r="I252" s="74">
        <v>50.50753018000001</v>
      </c>
      <c r="J252" s="94">
        <f t="shared" si="3"/>
        <v>-2.0949186706809349E-2</v>
      </c>
      <c r="K252" s="94">
        <f>I252/'סכום נכסי הקרן'!$C$42</f>
        <v>4.6075134921332558E-5</v>
      </c>
    </row>
    <row r="253" spans="2:11">
      <c r="B253" s="91" t="s">
        <v>2447</v>
      </c>
      <c r="C253" s="67" t="s">
        <v>2448</v>
      </c>
      <c r="D253" s="92" t="s">
        <v>635</v>
      </c>
      <c r="E253" s="92" t="s">
        <v>126</v>
      </c>
      <c r="F253" s="102">
        <v>45097</v>
      </c>
      <c r="G253" s="74">
        <v>2457999.7805000003</v>
      </c>
      <c r="H253" s="103">
        <v>2.2965659999999999</v>
      </c>
      <c r="I253" s="74">
        <v>56.449592554000013</v>
      </c>
      <c r="J253" s="94">
        <f t="shared" si="3"/>
        <v>-2.3413796907561655E-2</v>
      </c>
      <c r="K253" s="94">
        <f>I253/'סכום נכסי הקרן'!$C$42</f>
        <v>5.1495739029617302E-5</v>
      </c>
    </row>
    <row r="254" spans="2:11">
      <c r="B254" s="91" t="s">
        <v>2449</v>
      </c>
      <c r="C254" s="67" t="s">
        <v>2450</v>
      </c>
      <c r="D254" s="92" t="s">
        <v>635</v>
      </c>
      <c r="E254" s="92" t="s">
        <v>126</v>
      </c>
      <c r="F254" s="102">
        <v>45098</v>
      </c>
      <c r="G254" s="74">
        <v>1427670.7150000003</v>
      </c>
      <c r="H254" s="103">
        <v>2.0580910000000001</v>
      </c>
      <c r="I254" s="74">
        <v>29.382768669000008</v>
      </c>
      <c r="J254" s="94">
        <f t="shared" si="3"/>
        <v>-1.218719475326103E-2</v>
      </c>
      <c r="K254" s="94">
        <f>I254/'סכום נכסי הקרן'!$C$42</f>
        <v>2.68042215875874E-5</v>
      </c>
    </row>
    <row r="255" spans="2:11">
      <c r="B255" s="91" t="s">
        <v>2451</v>
      </c>
      <c r="C255" s="67" t="s">
        <v>2452</v>
      </c>
      <c r="D255" s="92" t="s">
        <v>635</v>
      </c>
      <c r="E255" s="92" t="s">
        <v>126</v>
      </c>
      <c r="F255" s="102">
        <v>45050</v>
      </c>
      <c r="G255" s="74">
        <v>1552420.9140000003</v>
      </c>
      <c r="H255" s="103">
        <v>1.8539209999999999</v>
      </c>
      <c r="I255" s="74">
        <v>28.780659850000003</v>
      </c>
      <c r="J255" s="94">
        <f t="shared" si="3"/>
        <v>-1.193745595150029E-2</v>
      </c>
      <c r="K255" s="94">
        <f>I255/'סכום נכסי הקרן'!$C$42</f>
        <v>2.6254952102940636E-5</v>
      </c>
    </row>
    <row r="256" spans="2:11">
      <c r="B256" s="91" t="s">
        <v>2453</v>
      </c>
      <c r="C256" s="67" t="s">
        <v>2454</v>
      </c>
      <c r="D256" s="92" t="s">
        <v>635</v>
      </c>
      <c r="E256" s="92" t="s">
        <v>126</v>
      </c>
      <c r="F256" s="102">
        <v>45050</v>
      </c>
      <c r="G256" s="74">
        <v>905578.8665</v>
      </c>
      <c r="H256" s="103">
        <v>1.798054</v>
      </c>
      <c r="I256" s="74">
        <v>16.282797522000003</v>
      </c>
      <c r="J256" s="94">
        <f t="shared" si="3"/>
        <v>-6.7536734459572537E-3</v>
      </c>
      <c r="K256" s="94">
        <f>I256/'סכום נכסי הקרן'!$C$42</f>
        <v>1.4853866147269397E-5</v>
      </c>
    </row>
    <row r="257" spans="2:11">
      <c r="B257" s="91" t="s">
        <v>2455</v>
      </c>
      <c r="C257" s="67" t="s">
        <v>2456</v>
      </c>
      <c r="D257" s="92" t="s">
        <v>635</v>
      </c>
      <c r="E257" s="92" t="s">
        <v>126</v>
      </c>
      <c r="F257" s="102">
        <v>45105</v>
      </c>
      <c r="G257" s="74">
        <v>1019950.2880000002</v>
      </c>
      <c r="H257" s="103">
        <v>1.1181049999999999</v>
      </c>
      <c r="I257" s="74">
        <v>11.404114577000001</v>
      </c>
      <c r="J257" s="94">
        <f t="shared" si="3"/>
        <v>-4.730124887279117E-3</v>
      </c>
      <c r="K257" s="94">
        <f>I257/'סכום נכסי הקרן'!$C$42</f>
        <v>1.040332235452837E-5</v>
      </c>
    </row>
    <row r="258" spans="2:11">
      <c r="B258" s="91" t="s">
        <v>2457</v>
      </c>
      <c r="C258" s="67" t="s">
        <v>2458</v>
      </c>
      <c r="D258" s="92" t="s">
        <v>635</v>
      </c>
      <c r="E258" s="92" t="s">
        <v>126</v>
      </c>
      <c r="F258" s="102">
        <v>45069</v>
      </c>
      <c r="G258" s="74">
        <v>1293684.0950000002</v>
      </c>
      <c r="H258" s="103">
        <v>0.804392</v>
      </c>
      <c r="I258" s="74">
        <v>10.406289967000003</v>
      </c>
      <c r="J258" s="94">
        <f t="shared" si="3"/>
        <v>-4.3162536490490479E-3</v>
      </c>
      <c r="K258" s="94">
        <f>I258/'סכום נכסי הקרן'!$C$42</f>
        <v>9.4930639560335424E-6</v>
      </c>
    </row>
    <row r="259" spans="2:11">
      <c r="B259" s="91" t="s">
        <v>2459</v>
      </c>
      <c r="C259" s="67" t="s">
        <v>2460</v>
      </c>
      <c r="D259" s="92" t="s">
        <v>635</v>
      </c>
      <c r="E259" s="92" t="s">
        <v>126</v>
      </c>
      <c r="F259" s="102">
        <v>45069</v>
      </c>
      <c r="G259" s="74">
        <v>776210.45700000017</v>
      </c>
      <c r="H259" s="103">
        <v>0.38277</v>
      </c>
      <c r="I259" s="74">
        <v>2.9711028640000006</v>
      </c>
      <c r="J259" s="94">
        <f t="shared" si="3"/>
        <v>-1.2323348300986351E-3</v>
      </c>
      <c r="K259" s="94">
        <f>I259/'סכום נכסי הקרן'!$C$42</f>
        <v>2.710367440975463E-6</v>
      </c>
    </row>
    <row r="260" spans="2:11">
      <c r="B260" s="91" t="s">
        <v>2461</v>
      </c>
      <c r="C260" s="67" t="s">
        <v>2462</v>
      </c>
      <c r="D260" s="92" t="s">
        <v>635</v>
      </c>
      <c r="E260" s="92" t="s">
        <v>126</v>
      </c>
      <c r="F260" s="102">
        <v>45069</v>
      </c>
      <c r="G260" s="74">
        <v>905578.8665</v>
      </c>
      <c r="H260" s="103">
        <v>0.24493200000000001</v>
      </c>
      <c r="I260" s="74">
        <v>2.2180563449999999</v>
      </c>
      <c r="J260" s="94">
        <f t="shared" si="3"/>
        <v>-9.1999106533282725E-4</v>
      </c>
      <c r="K260" s="94">
        <f>I260/'סכום נכסי הקרן'!$C$42</f>
        <v>2.0234061137968861E-6</v>
      </c>
    </row>
    <row r="261" spans="2:11">
      <c r="B261" s="91" t="s">
        <v>2463</v>
      </c>
      <c r="C261" s="67" t="s">
        <v>2464</v>
      </c>
      <c r="D261" s="92" t="s">
        <v>635</v>
      </c>
      <c r="E261" s="92" t="s">
        <v>126</v>
      </c>
      <c r="F261" s="102">
        <v>45082</v>
      </c>
      <c r="G261" s="74">
        <v>1535873.9886</v>
      </c>
      <c r="H261" s="103">
        <v>-0.84487100000000004</v>
      </c>
      <c r="I261" s="74">
        <v>-12.976156401000003</v>
      </c>
      <c r="J261" s="94">
        <f t="shared" si="3"/>
        <v>5.3821662277390783E-3</v>
      </c>
      <c r="K261" s="94">
        <f>I261/'סכום נכסי הקרן'!$C$42</f>
        <v>-1.1837406319526118E-5</v>
      </c>
    </row>
    <row r="262" spans="2:11">
      <c r="B262" s="91" t="s">
        <v>2465</v>
      </c>
      <c r="C262" s="67" t="s">
        <v>2466</v>
      </c>
      <c r="D262" s="92" t="s">
        <v>635</v>
      </c>
      <c r="E262" s="92" t="s">
        <v>126</v>
      </c>
      <c r="F262" s="102">
        <v>45106</v>
      </c>
      <c r="G262" s="74">
        <v>711052.77249999996</v>
      </c>
      <c r="H262" s="103">
        <v>0.261351</v>
      </c>
      <c r="I262" s="74">
        <v>1.8583460300000003</v>
      </c>
      <c r="J262" s="94">
        <f t="shared" si="3"/>
        <v>-7.7079274733065012E-4</v>
      </c>
      <c r="K262" s="94">
        <f>I262/'סכום נכסי הקרן'!$C$42</f>
        <v>1.6952629391622475E-6</v>
      </c>
    </row>
    <row r="263" spans="2:11">
      <c r="B263" s="91" t="s">
        <v>2465</v>
      </c>
      <c r="C263" s="67" t="s">
        <v>2467</v>
      </c>
      <c r="D263" s="92" t="s">
        <v>635</v>
      </c>
      <c r="E263" s="92" t="s">
        <v>126</v>
      </c>
      <c r="F263" s="102">
        <v>45106</v>
      </c>
      <c r="G263" s="74">
        <v>483515.88530000008</v>
      </c>
      <c r="H263" s="103">
        <v>0.73973</v>
      </c>
      <c r="I263" s="74">
        <v>3.5767107520000003</v>
      </c>
      <c r="J263" s="94">
        <f t="shared" si="3"/>
        <v>-1.4835249530687003E-3</v>
      </c>
      <c r="K263" s="94">
        <f>I263/'סכום נכסי הקרן'!$C$42</f>
        <v>3.2628289264129845E-6</v>
      </c>
    </row>
    <row r="264" spans="2:11">
      <c r="B264" s="91" t="s">
        <v>2465</v>
      </c>
      <c r="C264" s="67" t="s">
        <v>2468</v>
      </c>
      <c r="D264" s="92" t="s">
        <v>635</v>
      </c>
      <c r="E264" s="92" t="s">
        <v>126</v>
      </c>
      <c r="F264" s="102">
        <v>45106</v>
      </c>
      <c r="G264" s="74">
        <v>2457999.7805000003</v>
      </c>
      <c r="H264" s="103">
        <v>0.64513500000000001</v>
      </c>
      <c r="I264" s="74">
        <v>15.857420206000004</v>
      </c>
      <c r="J264" s="94">
        <f t="shared" si="3"/>
        <v>-6.5772381939865664E-3</v>
      </c>
      <c r="K264" s="94">
        <f>I264/'סכום נכסי הקרן'!$C$42</f>
        <v>1.4465818718354823E-5</v>
      </c>
    </row>
    <row r="265" spans="2:11">
      <c r="B265" s="91" t="s">
        <v>2469</v>
      </c>
      <c r="C265" s="67" t="s">
        <v>2470</v>
      </c>
      <c r="D265" s="92" t="s">
        <v>635</v>
      </c>
      <c r="E265" s="92" t="s">
        <v>126</v>
      </c>
      <c r="F265" s="102">
        <v>45092</v>
      </c>
      <c r="G265" s="74">
        <v>5340750.0000000009</v>
      </c>
      <c r="H265" s="103">
        <v>-3.1868059999999998</v>
      </c>
      <c r="I265" s="74">
        <v>-170.19932999999997</v>
      </c>
      <c r="J265" s="94">
        <f t="shared" si="3"/>
        <v>7.0594177320429344E-2</v>
      </c>
      <c r="K265" s="94">
        <f>I265/'סכום נכסי הקרן'!$C$42</f>
        <v>-1.5526312740541932E-4</v>
      </c>
    </row>
    <row r="266" spans="2:11">
      <c r="B266" s="91" t="s">
        <v>2471</v>
      </c>
      <c r="C266" s="67" t="s">
        <v>2472</v>
      </c>
      <c r="D266" s="92" t="s">
        <v>635</v>
      </c>
      <c r="E266" s="92" t="s">
        <v>126</v>
      </c>
      <c r="F266" s="102">
        <v>45105</v>
      </c>
      <c r="G266" s="74">
        <v>3278430.0000000005</v>
      </c>
      <c r="H266" s="103">
        <v>-0.858325</v>
      </c>
      <c r="I266" s="74">
        <v>-28.139600000000005</v>
      </c>
      <c r="J266" s="94">
        <f t="shared" si="3"/>
        <v>1.1671561293020096E-2</v>
      </c>
      <c r="K266" s="94">
        <f>I266/'סכום נכסי הקרן'!$C$42</f>
        <v>-2.5670149817496574E-5</v>
      </c>
    </row>
    <row r="267" spans="2:11">
      <c r="B267" s="91" t="s">
        <v>2473</v>
      </c>
      <c r="C267" s="67" t="s">
        <v>2474</v>
      </c>
      <c r="D267" s="92" t="s">
        <v>635</v>
      </c>
      <c r="E267" s="92" t="s">
        <v>126</v>
      </c>
      <c r="F267" s="102">
        <v>45077</v>
      </c>
      <c r="G267" s="74">
        <v>3310650.0000000005</v>
      </c>
      <c r="H267" s="103">
        <v>0.123251</v>
      </c>
      <c r="I267" s="74">
        <v>4.0804000000000009</v>
      </c>
      <c r="J267" s="94">
        <f t="shared" si="3"/>
        <v>-1.6924419217060373E-3</v>
      </c>
      <c r="K267" s="94">
        <f>I267/'סכום נכסי הקרן'!$C$42</f>
        <v>3.7223158579124444E-6</v>
      </c>
    </row>
    <row r="268" spans="2:11">
      <c r="B268" s="91" t="s">
        <v>2475</v>
      </c>
      <c r="C268" s="67" t="s">
        <v>2476</v>
      </c>
      <c r="D268" s="92" t="s">
        <v>635</v>
      </c>
      <c r="E268" s="92" t="s">
        <v>126</v>
      </c>
      <c r="F268" s="102">
        <v>45078</v>
      </c>
      <c r="G268" s="74">
        <v>1107660.0000000002</v>
      </c>
      <c r="H268" s="103">
        <v>0.49384600000000001</v>
      </c>
      <c r="I268" s="74">
        <v>5.470130000000001</v>
      </c>
      <c r="J268" s="94">
        <f t="shared" ref="J268:J331" si="4">IFERROR(I268/$I$11,0)</f>
        <v>-2.2688651429227146E-3</v>
      </c>
      <c r="K268" s="94">
        <f>I268/'סכום נכסי הקרן'!$C$42</f>
        <v>4.9900871590634737E-6</v>
      </c>
    </row>
    <row r="269" spans="2:11">
      <c r="B269" s="91" t="s">
        <v>2477</v>
      </c>
      <c r="C269" s="67" t="s">
        <v>2478</v>
      </c>
      <c r="D269" s="92" t="s">
        <v>635</v>
      </c>
      <c r="E269" s="92" t="s">
        <v>126</v>
      </c>
      <c r="F269" s="102">
        <v>45048</v>
      </c>
      <c r="G269" s="74">
        <v>44400000.000000007</v>
      </c>
      <c r="H269" s="103">
        <v>2.2828710000000001</v>
      </c>
      <c r="I269" s="74">
        <v>1013.5946000000001</v>
      </c>
      <c r="J269" s="94">
        <f t="shared" si="4"/>
        <v>-0.42041221268867318</v>
      </c>
      <c r="K269" s="94">
        <f>I269/'סכום נכסי הקרן'!$C$42</f>
        <v>9.2464445963004124E-4</v>
      </c>
    </row>
    <row r="270" spans="2:11">
      <c r="B270" s="91" t="s">
        <v>2479</v>
      </c>
      <c r="C270" s="67" t="s">
        <v>2480</v>
      </c>
      <c r="D270" s="92" t="s">
        <v>635</v>
      </c>
      <c r="E270" s="92" t="s">
        <v>126</v>
      </c>
      <c r="F270" s="102">
        <v>45049</v>
      </c>
      <c r="G270" s="74">
        <v>14800000.000000002</v>
      </c>
      <c r="H270" s="103">
        <v>1.9882759999999999</v>
      </c>
      <c r="I270" s="74">
        <v>294.26487000000003</v>
      </c>
      <c r="J270" s="94">
        <f t="shared" si="4"/>
        <v>-0.12205327959841612</v>
      </c>
      <c r="K270" s="94">
        <f>I270/'סכום נכסי הקרן'!$C$42</f>
        <v>2.6844103323878636E-4</v>
      </c>
    </row>
    <row r="271" spans="2:11">
      <c r="B271" s="91" t="s">
        <v>2481</v>
      </c>
      <c r="C271" s="67" t="s">
        <v>2482</v>
      </c>
      <c r="D271" s="92" t="s">
        <v>635</v>
      </c>
      <c r="E271" s="92" t="s">
        <v>126</v>
      </c>
      <c r="F271" s="102">
        <v>45043</v>
      </c>
      <c r="G271" s="74">
        <v>333000.00000000006</v>
      </c>
      <c r="H271" s="103">
        <v>1.9342220000000001</v>
      </c>
      <c r="I271" s="74">
        <v>6.4409600000000014</v>
      </c>
      <c r="J271" s="94">
        <f t="shared" si="4"/>
        <v>-2.6715397314066554E-3</v>
      </c>
      <c r="K271" s="94">
        <f>I271/'סכום נכסי הקרן'!$C$42</f>
        <v>5.8757199167188847E-6</v>
      </c>
    </row>
    <row r="272" spans="2:11">
      <c r="B272" s="91" t="s">
        <v>2483</v>
      </c>
      <c r="C272" s="67" t="s">
        <v>2484</v>
      </c>
      <c r="D272" s="92" t="s">
        <v>635</v>
      </c>
      <c r="E272" s="92" t="s">
        <v>126</v>
      </c>
      <c r="F272" s="102">
        <v>45050</v>
      </c>
      <c r="G272" s="74">
        <v>18500000.000000004</v>
      </c>
      <c r="H272" s="103">
        <v>1.593682</v>
      </c>
      <c r="I272" s="74">
        <v>294.83109000000007</v>
      </c>
      <c r="J272" s="94">
        <f t="shared" si="4"/>
        <v>-0.12228813266794571</v>
      </c>
      <c r="K272" s="94">
        <f>I272/'סכום נכסי הקרן'!$C$42</f>
        <v>2.6895756340373762E-4</v>
      </c>
    </row>
    <row r="273" spans="2:11">
      <c r="B273" s="91" t="s">
        <v>2485</v>
      </c>
      <c r="C273" s="67" t="s">
        <v>2486</v>
      </c>
      <c r="D273" s="92" t="s">
        <v>635</v>
      </c>
      <c r="E273" s="92" t="s">
        <v>126</v>
      </c>
      <c r="F273" s="102">
        <v>45084</v>
      </c>
      <c r="G273" s="74">
        <v>22200000.000000004</v>
      </c>
      <c r="H273" s="103">
        <v>1.474763</v>
      </c>
      <c r="I273" s="74">
        <v>327.39730000000003</v>
      </c>
      <c r="J273" s="94">
        <f t="shared" si="4"/>
        <v>-0.1357957346273326</v>
      </c>
      <c r="K273" s="94">
        <f>I273/'סכום נכסי הקרן'!$C$42</f>
        <v>2.9866585668751047E-4</v>
      </c>
    </row>
    <row r="274" spans="2:11">
      <c r="B274" s="91" t="s">
        <v>2487</v>
      </c>
      <c r="C274" s="67" t="s">
        <v>2488</v>
      </c>
      <c r="D274" s="92" t="s">
        <v>635</v>
      </c>
      <c r="E274" s="92" t="s">
        <v>126</v>
      </c>
      <c r="F274" s="102">
        <v>45040</v>
      </c>
      <c r="G274" s="74">
        <v>11359000.000000002</v>
      </c>
      <c r="H274" s="103">
        <v>1.3963840000000001</v>
      </c>
      <c r="I274" s="74">
        <v>158.61529000000004</v>
      </c>
      <c r="J274" s="94">
        <f t="shared" si="4"/>
        <v>-6.5789424129879523E-2</v>
      </c>
      <c r="K274" s="94">
        <f>I274/'סכום נכסי הקרן'!$C$42</f>
        <v>1.4469566936437144E-4</v>
      </c>
    </row>
    <row r="275" spans="2:11">
      <c r="B275" s="91" t="s">
        <v>2489</v>
      </c>
      <c r="C275" s="67" t="s">
        <v>2490</v>
      </c>
      <c r="D275" s="92" t="s">
        <v>635</v>
      </c>
      <c r="E275" s="92" t="s">
        <v>126</v>
      </c>
      <c r="F275" s="102">
        <v>45085</v>
      </c>
      <c r="G275" s="74">
        <v>2960000.0000000005</v>
      </c>
      <c r="H275" s="103">
        <v>1.080168</v>
      </c>
      <c r="I275" s="74">
        <v>31.972970000000004</v>
      </c>
      <c r="J275" s="94">
        <f t="shared" si="4"/>
        <v>-1.3261541709011242E-2</v>
      </c>
      <c r="K275" s="94">
        <f>I275/'סכום נכסי הקרן'!$C$42</f>
        <v>2.9167114316135385E-5</v>
      </c>
    </row>
    <row r="276" spans="2:11">
      <c r="B276" s="91" t="s">
        <v>2491</v>
      </c>
      <c r="C276" s="67" t="s">
        <v>2492</v>
      </c>
      <c r="D276" s="92" t="s">
        <v>635</v>
      </c>
      <c r="E276" s="92" t="s">
        <v>126</v>
      </c>
      <c r="F276" s="102">
        <v>45083</v>
      </c>
      <c r="G276" s="74">
        <v>18500000.000000004</v>
      </c>
      <c r="H276" s="103">
        <v>-0.23604800000000001</v>
      </c>
      <c r="I276" s="74">
        <v>-43.668910000000011</v>
      </c>
      <c r="J276" s="94">
        <f t="shared" si="4"/>
        <v>1.8112708057839426E-2</v>
      </c>
      <c r="K276" s="94">
        <f>I276/'סכום נכסי הקרן'!$C$42</f>
        <v>-3.9836652335739465E-5</v>
      </c>
    </row>
    <row r="277" spans="2:11">
      <c r="B277" s="95"/>
      <c r="C277" s="67"/>
      <c r="D277" s="67"/>
      <c r="E277" s="67"/>
      <c r="F277" s="67"/>
      <c r="G277" s="74"/>
      <c r="H277" s="103"/>
      <c r="I277" s="67"/>
      <c r="J277" s="94"/>
      <c r="K277" s="67"/>
    </row>
    <row r="278" spans="2:11">
      <c r="B278" s="90" t="s">
        <v>188</v>
      </c>
      <c r="C278" s="85"/>
      <c r="D278" s="86"/>
      <c r="E278" s="86"/>
      <c r="F278" s="100"/>
      <c r="G278" s="88"/>
      <c r="H278" s="101"/>
      <c r="I278" s="88">
        <v>-1014.1836001679995</v>
      </c>
      <c r="J278" s="89">
        <f t="shared" si="4"/>
        <v>0.42065651436895307</v>
      </c>
      <c r="K278" s="89">
        <f>I278/'סכום נכסי הקרן'!$C$42</f>
        <v>-9.2518177084111302E-4</v>
      </c>
    </row>
    <row r="279" spans="2:11">
      <c r="B279" s="91" t="s">
        <v>2493</v>
      </c>
      <c r="C279" s="67" t="s">
        <v>2494</v>
      </c>
      <c r="D279" s="92" t="s">
        <v>635</v>
      </c>
      <c r="E279" s="92" t="s">
        <v>130</v>
      </c>
      <c r="F279" s="102">
        <v>44971</v>
      </c>
      <c r="G279" s="74">
        <v>781255.94594700006</v>
      </c>
      <c r="H279" s="103">
        <v>-5.5968660000000003</v>
      </c>
      <c r="I279" s="74">
        <v>-43.725849276000005</v>
      </c>
      <c r="J279" s="94">
        <f t="shared" si="4"/>
        <v>1.813632496247965E-2</v>
      </c>
      <c r="K279" s="94">
        <f>I279/'סכום נכסי הקרן'!$C$42</f>
        <v>-3.9888594785007387E-5</v>
      </c>
    </row>
    <row r="280" spans="2:11">
      <c r="B280" s="91" t="s">
        <v>2495</v>
      </c>
      <c r="C280" s="67" t="s">
        <v>2496</v>
      </c>
      <c r="D280" s="92" t="s">
        <v>635</v>
      </c>
      <c r="E280" s="92" t="s">
        <v>130</v>
      </c>
      <c r="F280" s="102">
        <v>44971</v>
      </c>
      <c r="G280" s="74">
        <v>439587.95900900004</v>
      </c>
      <c r="H280" s="103">
        <v>-5.6602509999999997</v>
      </c>
      <c r="I280" s="74">
        <v>-24.881780529000004</v>
      </c>
      <c r="J280" s="94">
        <f t="shared" si="4"/>
        <v>1.0320304003031227E-2</v>
      </c>
      <c r="K280" s="94">
        <f>I280/'סכום נכסי הקרן'!$C$42</f>
        <v>-2.2698227192479604E-5</v>
      </c>
    </row>
    <row r="281" spans="2:11">
      <c r="B281" s="91" t="s">
        <v>2497</v>
      </c>
      <c r="C281" s="67" t="s">
        <v>2498</v>
      </c>
      <c r="D281" s="92" t="s">
        <v>635</v>
      </c>
      <c r="E281" s="92" t="s">
        <v>126</v>
      </c>
      <c r="F281" s="102">
        <v>44971</v>
      </c>
      <c r="G281" s="74">
        <v>1252128.4584150002</v>
      </c>
      <c r="H281" s="103">
        <v>-11.438796</v>
      </c>
      <c r="I281" s="74">
        <v>-143.22841572800002</v>
      </c>
      <c r="J281" s="94">
        <f t="shared" si="4"/>
        <v>5.9407355935106237E-2</v>
      </c>
      <c r="K281" s="94">
        <f>I281/'סכום נכסי הקרן'!$C$42</f>
        <v>-1.3065910282521577E-4</v>
      </c>
    </row>
    <row r="282" spans="2:11">
      <c r="B282" s="91" t="s">
        <v>2499</v>
      </c>
      <c r="C282" s="67" t="s">
        <v>2500</v>
      </c>
      <c r="D282" s="92" t="s">
        <v>635</v>
      </c>
      <c r="E282" s="92" t="s">
        <v>126</v>
      </c>
      <c r="F282" s="102">
        <v>44971</v>
      </c>
      <c r="G282" s="74">
        <v>2772609.7666300004</v>
      </c>
      <c r="H282" s="103">
        <v>-11.269545000000001</v>
      </c>
      <c r="I282" s="74">
        <v>-312.46051336300008</v>
      </c>
      <c r="J282" s="94">
        <f t="shared" si="4"/>
        <v>0.129600350870829</v>
      </c>
      <c r="K282" s="94">
        <f>I282/'סכום נכסי הקרן'!$C$42</f>
        <v>-2.8503987938990248E-4</v>
      </c>
    </row>
    <row r="283" spans="2:11">
      <c r="B283" s="91" t="s">
        <v>2501</v>
      </c>
      <c r="C283" s="67" t="s">
        <v>2502</v>
      </c>
      <c r="D283" s="92" t="s">
        <v>635</v>
      </c>
      <c r="E283" s="92" t="s">
        <v>126</v>
      </c>
      <c r="F283" s="102">
        <v>44971</v>
      </c>
      <c r="G283" s="74">
        <v>1609902.4451400002</v>
      </c>
      <c r="H283" s="103">
        <v>-11.216870999999999</v>
      </c>
      <c r="I283" s="74">
        <v>-180.58068024400004</v>
      </c>
      <c r="J283" s="94">
        <f t="shared" si="4"/>
        <v>7.490008663247201E-2</v>
      </c>
      <c r="K283" s="94">
        <f>I283/'סכום נכסי הקרן'!$C$42</f>
        <v>-1.6473344027665367E-4</v>
      </c>
    </row>
    <row r="284" spans="2:11">
      <c r="B284" s="91" t="s">
        <v>2503</v>
      </c>
      <c r="C284" s="67" t="s">
        <v>2504</v>
      </c>
      <c r="D284" s="92" t="s">
        <v>635</v>
      </c>
      <c r="E284" s="92" t="s">
        <v>126</v>
      </c>
      <c r="F284" s="102">
        <v>44971</v>
      </c>
      <c r="G284" s="74">
        <v>3179915.0852500005</v>
      </c>
      <c r="H284" s="103">
        <v>-11.095103</v>
      </c>
      <c r="I284" s="74">
        <v>-352.81485664500008</v>
      </c>
      <c r="J284" s="94">
        <f t="shared" si="4"/>
        <v>0.14633826438258599</v>
      </c>
      <c r="K284" s="94">
        <f>I284/'סכום נכסי הקרן'!$C$42</f>
        <v>-3.2185284182844557E-4</v>
      </c>
    </row>
    <row r="285" spans="2:11">
      <c r="B285" s="91" t="s">
        <v>2505</v>
      </c>
      <c r="C285" s="67" t="s">
        <v>2506</v>
      </c>
      <c r="D285" s="92" t="s">
        <v>635</v>
      </c>
      <c r="E285" s="92" t="s">
        <v>126</v>
      </c>
      <c r="F285" s="102">
        <v>44987</v>
      </c>
      <c r="G285" s="74">
        <v>279049.75715800008</v>
      </c>
      <c r="H285" s="103">
        <v>-7.7511320000000001</v>
      </c>
      <c r="I285" s="74">
        <v>-21.629514867000005</v>
      </c>
      <c r="J285" s="94">
        <f t="shared" si="4"/>
        <v>8.9713502860196987E-3</v>
      </c>
      <c r="K285" s="94">
        <f>I285/'סכום נכסי הקרן'!$C$42</f>
        <v>-1.9731370990193872E-5</v>
      </c>
    </row>
    <row r="286" spans="2:11">
      <c r="B286" s="91" t="s">
        <v>2507</v>
      </c>
      <c r="C286" s="67" t="s">
        <v>2508</v>
      </c>
      <c r="D286" s="92" t="s">
        <v>635</v>
      </c>
      <c r="E286" s="92" t="s">
        <v>126</v>
      </c>
      <c r="F286" s="102">
        <v>44987</v>
      </c>
      <c r="G286" s="74">
        <v>1250357.5657250003</v>
      </c>
      <c r="H286" s="103">
        <v>-7.7350180000000002</v>
      </c>
      <c r="I286" s="74">
        <v>-96.715388544000021</v>
      </c>
      <c r="J286" s="94">
        <f t="shared" si="4"/>
        <v>4.0114983346229149E-2</v>
      </c>
      <c r="K286" s="94">
        <f>I286/'סכום נכסי הקרן'!$C$42</f>
        <v>-8.8227924831265261E-5</v>
      </c>
    </row>
    <row r="287" spans="2:11">
      <c r="B287" s="91" t="s">
        <v>2509</v>
      </c>
      <c r="C287" s="67" t="s">
        <v>2510</v>
      </c>
      <c r="D287" s="92" t="s">
        <v>635</v>
      </c>
      <c r="E287" s="92" t="s">
        <v>126</v>
      </c>
      <c r="F287" s="102">
        <v>44987</v>
      </c>
      <c r="G287" s="74">
        <v>389954.14782300004</v>
      </c>
      <c r="H287" s="103">
        <v>-7.7350180000000002</v>
      </c>
      <c r="I287" s="74">
        <v>-30.163025291000004</v>
      </c>
      <c r="J287" s="94">
        <f t="shared" si="4"/>
        <v>1.2510824548565787E-2</v>
      </c>
      <c r="K287" s="94">
        <f>I287/'סכום נכסי הקרן'!$C$42</f>
        <v>-2.7516005137560877E-5</v>
      </c>
    </row>
    <row r="288" spans="2:11">
      <c r="B288" s="91" t="s">
        <v>2511</v>
      </c>
      <c r="C288" s="67" t="s">
        <v>2512</v>
      </c>
      <c r="D288" s="92" t="s">
        <v>635</v>
      </c>
      <c r="E288" s="92" t="s">
        <v>126</v>
      </c>
      <c r="F288" s="102">
        <v>44970</v>
      </c>
      <c r="G288" s="74">
        <v>2759345.2280160002</v>
      </c>
      <c r="H288" s="103">
        <v>-0.36926300000000001</v>
      </c>
      <c r="I288" s="74">
        <v>-10.189238307</v>
      </c>
      <c r="J288" s="94">
        <f t="shared" si="4"/>
        <v>4.2262263653121863E-3</v>
      </c>
      <c r="K288" s="94">
        <f>I288/'סכום נכסי הקרן'!$C$42</f>
        <v>-9.2950601240552485E-6</v>
      </c>
    </row>
    <row r="289" spans="2:11">
      <c r="B289" s="91" t="s">
        <v>2513</v>
      </c>
      <c r="C289" s="67" t="s">
        <v>2514</v>
      </c>
      <c r="D289" s="92" t="s">
        <v>635</v>
      </c>
      <c r="E289" s="92" t="s">
        <v>126</v>
      </c>
      <c r="F289" s="102">
        <v>44970</v>
      </c>
      <c r="G289" s="74">
        <v>583301.11306200013</v>
      </c>
      <c r="H289" s="103">
        <v>-0.37077100000000002</v>
      </c>
      <c r="I289" s="74">
        <v>-2.1627107919999999</v>
      </c>
      <c r="J289" s="94">
        <f t="shared" si="4"/>
        <v>8.9703519481101478E-4</v>
      </c>
      <c r="K289" s="94">
        <f>I289/'סכום נכסי הקרן'!$C$42</f>
        <v>-1.9729175269924469E-6</v>
      </c>
    </row>
    <row r="290" spans="2:11">
      <c r="B290" s="91" t="s">
        <v>2515</v>
      </c>
      <c r="C290" s="67" t="s">
        <v>2516</v>
      </c>
      <c r="D290" s="92" t="s">
        <v>635</v>
      </c>
      <c r="E290" s="92" t="s">
        <v>126</v>
      </c>
      <c r="F290" s="102">
        <v>44970</v>
      </c>
      <c r="G290" s="74">
        <v>777442.70375800016</v>
      </c>
      <c r="H290" s="103">
        <v>-0.40847099999999997</v>
      </c>
      <c r="I290" s="74">
        <v>-3.1756272570000004</v>
      </c>
      <c r="J290" s="94">
        <f t="shared" si="4"/>
        <v>1.3171661350502772E-3</v>
      </c>
      <c r="K290" s="94">
        <f>I290/'סכום נכסי הקרן'!$C$42</f>
        <v>-2.8969433627953378E-6</v>
      </c>
    </row>
    <row r="291" spans="2:11">
      <c r="B291" s="91" t="s">
        <v>2517</v>
      </c>
      <c r="C291" s="67" t="s">
        <v>2518</v>
      </c>
      <c r="D291" s="92" t="s">
        <v>635</v>
      </c>
      <c r="E291" s="92" t="s">
        <v>128</v>
      </c>
      <c r="F291" s="102">
        <v>44987</v>
      </c>
      <c r="G291" s="74">
        <v>1743292.6330760003</v>
      </c>
      <c r="H291" s="103">
        <v>-1.478753</v>
      </c>
      <c r="I291" s="74">
        <v>-25.778997341</v>
      </c>
      <c r="J291" s="94">
        <f t="shared" si="4"/>
        <v>1.0692445789495356E-2</v>
      </c>
      <c r="K291" s="94">
        <f>I291/'סכום נכסי הקרן'!$C$42</f>
        <v>-2.3516706843321003E-5</v>
      </c>
    </row>
    <row r="292" spans="2:11">
      <c r="B292" s="91" t="s">
        <v>2517</v>
      </c>
      <c r="C292" s="67" t="s">
        <v>2519</v>
      </c>
      <c r="D292" s="92" t="s">
        <v>635</v>
      </c>
      <c r="E292" s="92" t="s">
        <v>128</v>
      </c>
      <c r="F292" s="102">
        <v>44987</v>
      </c>
      <c r="G292" s="74">
        <v>2307824.3252370004</v>
      </c>
      <c r="H292" s="103">
        <v>-1.478753</v>
      </c>
      <c r="I292" s="74">
        <v>-34.127028390000007</v>
      </c>
      <c r="J292" s="94">
        <f t="shared" si="4"/>
        <v>1.4154988116480759E-2</v>
      </c>
      <c r="K292" s="94">
        <f>I292/'סכום נכסי הקרן'!$C$42</f>
        <v>-3.1132138750986469E-5</v>
      </c>
    </row>
    <row r="293" spans="2:11">
      <c r="B293" s="91" t="s">
        <v>2520</v>
      </c>
      <c r="C293" s="67" t="s">
        <v>2521</v>
      </c>
      <c r="D293" s="92" t="s">
        <v>635</v>
      </c>
      <c r="E293" s="92" t="s">
        <v>128</v>
      </c>
      <c r="F293" s="102">
        <v>44987</v>
      </c>
      <c r="G293" s="74">
        <v>693123.59599900013</v>
      </c>
      <c r="H293" s="103">
        <v>-1.478753</v>
      </c>
      <c r="I293" s="74">
        <v>-10.249588040000003</v>
      </c>
      <c r="J293" s="94">
        <f t="shared" si="4"/>
        <v>4.251257837249489E-3</v>
      </c>
      <c r="K293" s="94">
        <f>I293/'סכום נכסי הקרן'!$C$42</f>
        <v>-9.3501137384476342E-6</v>
      </c>
    </row>
    <row r="294" spans="2:11">
      <c r="B294" s="91" t="s">
        <v>2522</v>
      </c>
      <c r="C294" s="67" t="s">
        <v>2523</v>
      </c>
      <c r="D294" s="92" t="s">
        <v>635</v>
      </c>
      <c r="E294" s="92" t="s">
        <v>128</v>
      </c>
      <c r="F294" s="102">
        <v>44987</v>
      </c>
      <c r="G294" s="74">
        <v>1940872.8498370005</v>
      </c>
      <c r="H294" s="103">
        <v>-1.4721249999999999</v>
      </c>
      <c r="I294" s="74">
        <v>-28.572065528000003</v>
      </c>
      <c r="J294" s="94">
        <f t="shared" si="4"/>
        <v>1.1850936547720599E-2</v>
      </c>
      <c r="K294" s="94">
        <f>I294/'סכום נכסי הקרן'!$C$42</f>
        <v>-2.6064663417358073E-5</v>
      </c>
    </row>
    <row r="295" spans="2:11">
      <c r="B295" s="91" t="s">
        <v>2524</v>
      </c>
      <c r="C295" s="67" t="s">
        <v>2525</v>
      </c>
      <c r="D295" s="92" t="s">
        <v>635</v>
      </c>
      <c r="E295" s="92" t="s">
        <v>128</v>
      </c>
      <c r="F295" s="102">
        <v>44991</v>
      </c>
      <c r="G295" s="74">
        <v>888895.51641100016</v>
      </c>
      <c r="H295" s="103">
        <v>-1.284983</v>
      </c>
      <c r="I295" s="74">
        <v>-11.422159179000001</v>
      </c>
      <c r="J295" s="94">
        <f t="shared" si="4"/>
        <v>4.7376093105918563E-3</v>
      </c>
      <c r="K295" s="94">
        <f>I295/'סכום נכסי הקרן'!$C$42</f>
        <v>-1.0419783414271121E-5</v>
      </c>
    </row>
    <row r="296" spans="2:11">
      <c r="B296" s="91" t="s">
        <v>2526</v>
      </c>
      <c r="C296" s="67" t="s">
        <v>2527</v>
      </c>
      <c r="D296" s="92" t="s">
        <v>635</v>
      </c>
      <c r="E296" s="92" t="s">
        <v>128</v>
      </c>
      <c r="F296" s="102">
        <v>45005</v>
      </c>
      <c r="G296" s="74">
        <v>838210.26725300017</v>
      </c>
      <c r="H296" s="103">
        <v>-0.81121299999999996</v>
      </c>
      <c r="I296" s="74">
        <v>-6.7996664690000008</v>
      </c>
      <c r="J296" s="94">
        <f t="shared" si="4"/>
        <v>2.8203216806574022E-3</v>
      </c>
      <c r="K296" s="94">
        <f>I296/'סכום נכסי הקרן'!$C$42</f>
        <v>-6.2029473399848573E-6</v>
      </c>
    </row>
    <row r="297" spans="2:11">
      <c r="B297" s="91" t="s">
        <v>2528</v>
      </c>
      <c r="C297" s="67" t="s">
        <v>2529</v>
      </c>
      <c r="D297" s="92" t="s">
        <v>635</v>
      </c>
      <c r="E297" s="92" t="s">
        <v>128</v>
      </c>
      <c r="F297" s="102">
        <v>45005</v>
      </c>
      <c r="G297" s="74">
        <v>559130.26585900004</v>
      </c>
      <c r="H297" s="103">
        <v>-0.75290000000000001</v>
      </c>
      <c r="I297" s="74">
        <v>-4.2096899330000008</v>
      </c>
      <c r="J297" s="94">
        <f t="shared" si="4"/>
        <v>1.7460679639234092E-3</v>
      </c>
      <c r="K297" s="94">
        <f>I297/'סכום נכסי הקרן'!$C$42</f>
        <v>-3.8402596790756479E-6</v>
      </c>
    </row>
    <row r="298" spans="2:11">
      <c r="B298" s="91" t="s">
        <v>2528</v>
      </c>
      <c r="C298" s="67" t="s">
        <v>2530</v>
      </c>
      <c r="D298" s="92" t="s">
        <v>635</v>
      </c>
      <c r="E298" s="92" t="s">
        <v>128</v>
      </c>
      <c r="F298" s="102">
        <v>45005</v>
      </c>
      <c r="G298" s="74">
        <v>307317.00827500003</v>
      </c>
      <c r="H298" s="103">
        <v>-0.75290000000000001</v>
      </c>
      <c r="I298" s="74">
        <v>-2.3137887830000006</v>
      </c>
      <c r="J298" s="94">
        <f t="shared" si="4"/>
        <v>9.5969834680972291E-4</v>
      </c>
      <c r="K298" s="94">
        <f>I298/'סכום נכסי הקרן'!$C$42</f>
        <v>-2.1107373489904999E-6</v>
      </c>
    </row>
    <row r="299" spans="2:11">
      <c r="B299" s="91" t="s">
        <v>2531</v>
      </c>
      <c r="C299" s="67" t="s">
        <v>2532</v>
      </c>
      <c r="D299" s="92" t="s">
        <v>635</v>
      </c>
      <c r="E299" s="92" t="s">
        <v>128</v>
      </c>
      <c r="F299" s="102">
        <v>45005</v>
      </c>
      <c r="G299" s="74">
        <v>384406.61942600005</v>
      </c>
      <c r="H299" s="103">
        <v>-0.72493300000000005</v>
      </c>
      <c r="I299" s="74">
        <v>-2.7866923020000005</v>
      </c>
      <c r="J299" s="94">
        <f t="shared" si="4"/>
        <v>1.1558462098814578E-3</v>
      </c>
      <c r="K299" s="94">
        <f>I299/'סכום נכסי הקרן'!$C$42</f>
        <v>-2.5421402183259321E-6</v>
      </c>
    </row>
    <row r="300" spans="2:11">
      <c r="B300" s="91" t="s">
        <v>2531</v>
      </c>
      <c r="C300" s="67" t="s">
        <v>2533</v>
      </c>
      <c r="D300" s="92" t="s">
        <v>635</v>
      </c>
      <c r="E300" s="92" t="s">
        <v>128</v>
      </c>
      <c r="F300" s="102">
        <v>45005</v>
      </c>
      <c r="G300" s="74">
        <v>869688.96486300009</v>
      </c>
      <c r="H300" s="103">
        <v>-0.72493300000000005</v>
      </c>
      <c r="I300" s="74">
        <v>-6.3046664320000012</v>
      </c>
      <c r="J300" s="94">
        <f t="shared" si="4"/>
        <v>2.6150087667605199E-3</v>
      </c>
      <c r="K300" s="94">
        <f>I300/'סכום נכסי הקרן'!$C$42</f>
        <v>-5.7513870793750289E-6</v>
      </c>
    </row>
    <row r="301" spans="2:11">
      <c r="B301" s="91" t="s">
        <v>2534</v>
      </c>
      <c r="C301" s="67" t="s">
        <v>2535</v>
      </c>
      <c r="D301" s="92" t="s">
        <v>635</v>
      </c>
      <c r="E301" s="92" t="s">
        <v>129</v>
      </c>
      <c r="F301" s="102">
        <v>44966</v>
      </c>
      <c r="G301" s="74">
        <v>2361523.2891150005</v>
      </c>
      <c r="H301" s="103">
        <v>-3.7370290000000002</v>
      </c>
      <c r="I301" s="74">
        <v>-88.250820993000005</v>
      </c>
      <c r="J301" s="94">
        <f t="shared" si="4"/>
        <v>3.660410476265278E-2</v>
      </c>
      <c r="K301" s="94">
        <f>I301/'סכום נכסי הקרן'!$C$42</f>
        <v>-8.0506183329094274E-5</v>
      </c>
    </row>
    <row r="302" spans="2:11">
      <c r="B302" s="91" t="s">
        <v>2536</v>
      </c>
      <c r="C302" s="67" t="s">
        <v>2537</v>
      </c>
      <c r="D302" s="92" t="s">
        <v>635</v>
      </c>
      <c r="E302" s="92" t="s">
        <v>129</v>
      </c>
      <c r="F302" s="102">
        <v>44966</v>
      </c>
      <c r="G302" s="74">
        <v>125749.74000800001</v>
      </c>
      <c r="H302" s="103">
        <v>-3.735325</v>
      </c>
      <c r="I302" s="74">
        <v>-4.6971609590000005</v>
      </c>
      <c r="J302" s="94">
        <f t="shared" si="4"/>
        <v>1.9482580433321567E-3</v>
      </c>
      <c r="K302" s="94">
        <f>I302/'סכום נכסי הקרן'!$C$42</f>
        <v>-4.2849516529881681E-6</v>
      </c>
    </row>
    <row r="303" spans="2:11">
      <c r="B303" s="91" t="s">
        <v>2536</v>
      </c>
      <c r="C303" s="67" t="s">
        <v>2538</v>
      </c>
      <c r="D303" s="92" t="s">
        <v>635</v>
      </c>
      <c r="E303" s="92" t="s">
        <v>129</v>
      </c>
      <c r="F303" s="102">
        <v>44966</v>
      </c>
      <c r="G303" s="74">
        <v>1504141.8763500003</v>
      </c>
      <c r="H303" s="103">
        <v>-3.735325</v>
      </c>
      <c r="I303" s="74">
        <v>-56.18458178600001</v>
      </c>
      <c r="J303" s="94">
        <f t="shared" si="4"/>
        <v>2.330387745518769E-2</v>
      </c>
      <c r="K303" s="94">
        <f>I303/'סכום נכסי הקרן'!$C$42</f>
        <v>-5.1253984842713083E-5</v>
      </c>
    </row>
    <row r="304" spans="2:11">
      <c r="B304" s="91" t="s">
        <v>2539</v>
      </c>
      <c r="C304" s="67" t="s">
        <v>2540</v>
      </c>
      <c r="D304" s="92" t="s">
        <v>635</v>
      </c>
      <c r="E304" s="92" t="s">
        <v>129</v>
      </c>
      <c r="F304" s="102">
        <v>44966</v>
      </c>
      <c r="G304" s="74">
        <v>2205048.3167730002</v>
      </c>
      <c r="H304" s="103">
        <v>-3.6918700000000002</v>
      </c>
      <c r="I304" s="74">
        <v>-81.407519328000006</v>
      </c>
      <c r="J304" s="94">
        <f t="shared" si="4"/>
        <v>3.3765684357612409E-2</v>
      </c>
      <c r="K304" s="94">
        <f>I304/'סכום נכסי הקרן'!$C$42</f>
        <v>-7.4263430092130222E-5</v>
      </c>
    </row>
    <row r="305" spans="2:11">
      <c r="B305" s="91" t="s">
        <v>2541</v>
      </c>
      <c r="C305" s="67" t="s">
        <v>2542</v>
      </c>
      <c r="D305" s="92" t="s">
        <v>635</v>
      </c>
      <c r="E305" s="92" t="s">
        <v>130</v>
      </c>
      <c r="F305" s="102">
        <v>45055</v>
      </c>
      <c r="G305" s="74">
        <v>897512.53638100019</v>
      </c>
      <c r="H305" s="103">
        <v>-2.2450290000000002</v>
      </c>
      <c r="I305" s="74">
        <v>-20.149413271000004</v>
      </c>
      <c r="J305" s="94">
        <f t="shared" si="4"/>
        <v>8.357443318699238E-3</v>
      </c>
      <c r="K305" s="94">
        <f>I305/'סכום נכסי הקרן'!$C$42</f>
        <v>-1.8381158843808145E-5</v>
      </c>
    </row>
    <row r="306" spans="2:11">
      <c r="B306" s="91" t="s">
        <v>2543</v>
      </c>
      <c r="C306" s="67" t="s">
        <v>2544</v>
      </c>
      <c r="D306" s="92" t="s">
        <v>635</v>
      </c>
      <c r="E306" s="92" t="s">
        <v>130</v>
      </c>
      <c r="F306" s="102">
        <v>45097</v>
      </c>
      <c r="G306" s="74">
        <v>857223.05289500009</v>
      </c>
      <c r="H306" s="103">
        <v>-2.5966619999999998</v>
      </c>
      <c r="I306" s="74">
        <v>-22.259186789000005</v>
      </c>
      <c r="J306" s="94">
        <f t="shared" si="4"/>
        <v>9.2325215333763349E-3</v>
      </c>
      <c r="K306" s="94">
        <f>I306/'סכום נכסי הקרן'!$C$42</f>
        <v>-2.0305784719373072E-5</v>
      </c>
    </row>
    <row r="307" spans="2:11">
      <c r="B307" s="91" t="s">
        <v>2545</v>
      </c>
      <c r="C307" s="67" t="s">
        <v>2546</v>
      </c>
      <c r="D307" s="92" t="s">
        <v>635</v>
      </c>
      <c r="E307" s="92" t="s">
        <v>126</v>
      </c>
      <c r="F307" s="102">
        <v>45026</v>
      </c>
      <c r="G307" s="74">
        <v>889599.28055900009</v>
      </c>
      <c r="H307" s="103">
        <v>1.573674</v>
      </c>
      <c r="I307" s="74">
        <v>13.999390759000004</v>
      </c>
      <c r="J307" s="94">
        <f t="shared" si="4"/>
        <v>-5.8065767569051322E-3</v>
      </c>
      <c r="K307" s="94">
        <f>I307/'סכום נכסי הקרן'!$C$42</f>
        <v>1.2770844579781059E-5</v>
      </c>
    </row>
    <row r="308" spans="2:11">
      <c r="B308" s="91" t="s">
        <v>2547</v>
      </c>
      <c r="C308" s="67" t="s">
        <v>2548</v>
      </c>
      <c r="D308" s="92" t="s">
        <v>635</v>
      </c>
      <c r="E308" s="92" t="s">
        <v>128</v>
      </c>
      <c r="F308" s="102">
        <v>45078</v>
      </c>
      <c r="G308" s="74">
        <v>843027.49228500028</v>
      </c>
      <c r="H308" s="103">
        <v>1.221822</v>
      </c>
      <c r="I308" s="74">
        <v>10.300298009000002</v>
      </c>
      <c r="J308" s="94">
        <f t="shared" si="4"/>
        <v>-4.2722909902207697E-3</v>
      </c>
      <c r="K308" s="94">
        <f>I308/'סכום נכסי הקרן'!$C$42</f>
        <v>9.3963735467416611E-6</v>
      </c>
    </row>
    <row r="309" spans="2:11">
      <c r="B309" s="91" t="s">
        <v>2549</v>
      </c>
      <c r="C309" s="67" t="s">
        <v>2550</v>
      </c>
      <c r="D309" s="92" t="s">
        <v>635</v>
      </c>
      <c r="E309" s="92" t="s">
        <v>128</v>
      </c>
      <c r="F309" s="102">
        <v>45068</v>
      </c>
      <c r="G309" s="74">
        <v>1124036.6563800003</v>
      </c>
      <c r="H309" s="103">
        <v>0.23438200000000001</v>
      </c>
      <c r="I309" s="74">
        <v>2.6345421359999999</v>
      </c>
      <c r="J309" s="94">
        <f t="shared" si="4"/>
        <v>-1.0927383480706222E-3</v>
      </c>
      <c r="K309" s="94">
        <f>I309/'סכום נכסי הקרן'!$C$42</f>
        <v>2.4033423123152929E-6</v>
      </c>
    </row>
    <row r="310" spans="2:11">
      <c r="B310" s="91" t="s">
        <v>2551</v>
      </c>
      <c r="C310" s="67" t="s">
        <v>2552</v>
      </c>
      <c r="D310" s="92" t="s">
        <v>635</v>
      </c>
      <c r="E310" s="92" t="s">
        <v>128</v>
      </c>
      <c r="F310" s="102">
        <v>45068</v>
      </c>
      <c r="G310" s="74">
        <v>445961.54341900005</v>
      </c>
      <c r="H310" s="103">
        <v>0.23438200000000001</v>
      </c>
      <c r="I310" s="74">
        <v>1.0452545820000003</v>
      </c>
      <c r="J310" s="94">
        <f t="shared" si="4"/>
        <v>-4.335439352593179E-4</v>
      </c>
      <c r="K310" s="94">
        <f>I310/'סכום נכסי הקרן'!$C$42</f>
        <v>9.5352605287085672E-7</v>
      </c>
    </row>
    <row r="311" spans="2:11">
      <c r="B311" s="91" t="s">
        <v>2553</v>
      </c>
      <c r="C311" s="67" t="s">
        <v>2554</v>
      </c>
      <c r="D311" s="92" t="s">
        <v>635</v>
      </c>
      <c r="E311" s="92" t="s">
        <v>128</v>
      </c>
      <c r="F311" s="102">
        <v>45097</v>
      </c>
      <c r="G311" s="74">
        <v>1040576.9346440003</v>
      </c>
      <c r="H311" s="103">
        <v>-0.68732599999999999</v>
      </c>
      <c r="I311" s="74">
        <v>-7.1521571340000012</v>
      </c>
      <c r="J311" s="94">
        <f t="shared" si="4"/>
        <v>2.9665254789262088E-3</v>
      </c>
      <c r="K311" s="94">
        <f>I311/'סכום נכסי הקרן'!$C$42</f>
        <v>-6.5245044402925736E-6</v>
      </c>
    </row>
    <row r="312" spans="2:11">
      <c r="B312" s="91" t="s">
        <v>2555</v>
      </c>
      <c r="C312" s="67" t="s">
        <v>2556</v>
      </c>
      <c r="D312" s="92" t="s">
        <v>635</v>
      </c>
      <c r="E312" s="92" t="s">
        <v>129</v>
      </c>
      <c r="F312" s="102">
        <v>45082</v>
      </c>
      <c r="G312" s="74">
        <v>574462.99407800008</v>
      </c>
      <c r="H312" s="103">
        <v>1.822872</v>
      </c>
      <c r="I312" s="74">
        <v>10.471725838000003</v>
      </c>
      <c r="J312" s="94">
        <f t="shared" si="4"/>
        <v>-4.3433947164110099E-3</v>
      </c>
      <c r="K312" s="94">
        <f>I312/'סכום נכסי הקרן'!$C$42</f>
        <v>9.5527573636160384E-6</v>
      </c>
    </row>
    <row r="313" spans="2:11">
      <c r="B313" s="91" t="s">
        <v>2557</v>
      </c>
      <c r="C313" s="67" t="s">
        <v>2558</v>
      </c>
      <c r="D313" s="92" t="s">
        <v>635</v>
      </c>
      <c r="E313" s="92" t="s">
        <v>129</v>
      </c>
      <c r="F313" s="102">
        <v>45078</v>
      </c>
      <c r="G313" s="74">
        <v>816541.9327730001</v>
      </c>
      <c r="H313" s="103">
        <v>1.1746160000000001</v>
      </c>
      <c r="I313" s="74">
        <v>9.5912315750000019</v>
      </c>
      <c r="J313" s="94">
        <f t="shared" si="4"/>
        <v>-3.978189000666754E-3</v>
      </c>
      <c r="K313" s="94">
        <f>I313/'סכום נכסי הקרן'!$C$42</f>
        <v>8.7495327390777975E-6</v>
      </c>
    </row>
    <row r="314" spans="2:11">
      <c r="B314" s="91" t="s">
        <v>2559</v>
      </c>
      <c r="C314" s="67" t="s">
        <v>2560</v>
      </c>
      <c r="D314" s="92" t="s">
        <v>635</v>
      </c>
      <c r="E314" s="92" t="s">
        <v>130</v>
      </c>
      <c r="F314" s="102">
        <v>45077</v>
      </c>
      <c r="G314" s="74">
        <v>1090472.1973570003</v>
      </c>
      <c r="H314" s="103">
        <v>-2.266187</v>
      </c>
      <c r="I314" s="74">
        <v>-24.712136656000002</v>
      </c>
      <c r="J314" s="94">
        <f t="shared" si="4"/>
        <v>1.0249940214572796E-2</v>
      </c>
      <c r="K314" s="94">
        <f>I314/'סכום נכסי הקרן'!$C$42</f>
        <v>-2.2543470776768989E-5</v>
      </c>
    </row>
    <row r="315" spans="2:11">
      <c r="B315" s="91" t="s">
        <v>2561</v>
      </c>
      <c r="C315" s="67" t="s">
        <v>2562</v>
      </c>
      <c r="D315" s="92" t="s">
        <v>635</v>
      </c>
      <c r="E315" s="92" t="s">
        <v>130</v>
      </c>
      <c r="F315" s="102">
        <v>45078</v>
      </c>
      <c r="G315" s="74">
        <v>555949.207437</v>
      </c>
      <c r="H315" s="103">
        <v>-1.5885640000000001</v>
      </c>
      <c r="I315" s="74">
        <v>-8.831609505000003</v>
      </c>
      <c r="J315" s="94">
        <f t="shared" si="4"/>
        <v>3.6631178713850371E-3</v>
      </c>
      <c r="K315" s="94">
        <f>I315/'סכום נכסי הקרן'!$C$42</f>
        <v>-8.0565729123007002E-6</v>
      </c>
    </row>
    <row r="316" spans="2:11">
      <c r="B316" s="91" t="s">
        <v>2563</v>
      </c>
      <c r="C316" s="67" t="s">
        <v>2564</v>
      </c>
      <c r="D316" s="92" t="s">
        <v>635</v>
      </c>
      <c r="E316" s="92" t="s">
        <v>130</v>
      </c>
      <c r="F316" s="102">
        <v>45083</v>
      </c>
      <c r="G316" s="74">
        <v>1122678.4629020002</v>
      </c>
      <c r="H316" s="103">
        <v>0.66752199999999995</v>
      </c>
      <c r="I316" s="74">
        <v>7.4941288890000006</v>
      </c>
      <c r="J316" s="94">
        <f t="shared" si="4"/>
        <v>-3.1083663117370572E-3</v>
      </c>
      <c r="K316" s="94">
        <f>I316/'סכום נכסי הקרן'!$C$42</f>
        <v>6.8364657398207199E-6</v>
      </c>
    </row>
    <row r="317" spans="2:11">
      <c r="B317" s="91" t="s">
        <v>2565</v>
      </c>
      <c r="C317" s="67" t="s">
        <v>2488</v>
      </c>
      <c r="D317" s="92" t="s">
        <v>635</v>
      </c>
      <c r="E317" s="92" t="s">
        <v>130</v>
      </c>
      <c r="F317" s="102">
        <v>45103</v>
      </c>
      <c r="G317" s="74">
        <v>164704.87306200003</v>
      </c>
      <c r="H317" s="103">
        <v>0.74929599999999996</v>
      </c>
      <c r="I317" s="74">
        <v>1.2341266180000003</v>
      </c>
      <c r="J317" s="94">
        <f t="shared" si="4"/>
        <v>-5.1188305680729647E-4</v>
      </c>
      <c r="K317" s="94">
        <f>I317/'סכום נכסי הקרן'!$C$42</f>
        <v>1.1258232234225207E-6</v>
      </c>
    </row>
    <row r="318" spans="2:11">
      <c r="B318" s="91" t="s">
        <v>2566</v>
      </c>
      <c r="C318" s="67" t="s">
        <v>2567</v>
      </c>
      <c r="D318" s="92" t="s">
        <v>635</v>
      </c>
      <c r="E318" s="92" t="s">
        <v>130</v>
      </c>
      <c r="F318" s="102">
        <v>45084</v>
      </c>
      <c r="G318" s="74">
        <v>866380.23842200008</v>
      </c>
      <c r="H318" s="103">
        <v>0.98641900000000005</v>
      </c>
      <c r="I318" s="74">
        <v>8.5461353120000023</v>
      </c>
      <c r="J318" s="94">
        <f t="shared" si="4"/>
        <v>-3.5447107319383159E-3</v>
      </c>
      <c r="K318" s="94">
        <f>I318/'סכום נכסי הקרן'!$C$42</f>
        <v>7.7961511115878623E-6</v>
      </c>
    </row>
    <row r="319" spans="2:11">
      <c r="B319" s="91" t="s">
        <v>2568</v>
      </c>
      <c r="C319" s="67" t="s">
        <v>2569</v>
      </c>
      <c r="D319" s="92" t="s">
        <v>635</v>
      </c>
      <c r="E319" s="92" t="s">
        <v>130</v>
      </c>
      <c r="F319" s="102">
        <v>45085</v>
      </c>
      <c r="G319" s="74">
        <v>866897.71206000017</v>
      </c>
      <c r="H319" s="103">
        <v>1.0455220000000001</v>
      </c>
      <c r="I319" s="74">
        <v>9.0636089500000008</v>
      </c>
      <c r="J319" s="94">
        <f t="shared" si="4"/>
        <v>-3.7593451007082728E-3</v>
      </c>
      <c r="K319" s="94">
        <f>I319/'סכום נכסי הקרן'!$C$42</f>
        <v>8.2682127547549632E-6</v>
      </c>
    </row>
    <row r="320" spans="2:11">
      <c r="B320" s="91" t="s">
        <v>2570</v>
      </c>
      <c r="C320" s="67" t="s">
        <v>2571</v>
      </c>
      <c r="D320" s="92" t="s">
        <v>635</v>
      </c>
      <c r="E320" s="92" t="s">
        <v>130</v>
      </c>
      <c r="F320" s="102">
        <v>45089</v>
      </c>
      <c r="G320" s="74">
        <v>611809.08220700012</v>
      </c>
      <c r="H320" s="103">
        <v>1.851102</v>
      </c>
      <c r="I320" s="74">
        <v>11.325210073000003</v>
      </c>
      <c r="J320" s="94">
        <f t="shared" si="4"/>
        <v>-4.697397387430813E-3</v>
      </c>
      <c r="K320" s="94">
        <f>I320/'סכום נכסי הקרן'!$C$42</f>
        <v>1.0331342282354095E-5</v>
      </c>
    </row>
    <row r="321" spans="2:11">
      <c r="B321" s="91" t="s">
        <v>2572</v>
      </c>
      <c r="C321" s="67" t="s">
        <v>2573</v>
      </c>
      <c r="D321" s="92" t="s">
        <v>635</v>
      </c>
      <c r="E321" s="92" t="s">
        <v>130</v>
      </c>
      <c r="F321" s="102">
        <v>45090</v>
      </c>
      <c r="G321" s="74">
        <v>526270.68984600017</v>
      </c>
      <c r="H321" s="103">
        <v>2.1985320000000002</v>
      </c>
      <c r="I321" s="74">
        <v>11.570227967000003</v>
      </c>
      <c r="J321" s="94">
        <f t="shared" si="4"/>
        <v>-4.7990243248324715E-3</v>
      </c>
      <c r="K321" s="94">
        <f>I321/'סכום נכסי הקרן'!$C$42</f>
        <v>1.0554858112250308E-5</v>
      </c>
    </row>
    <row r="322" spans="2:11">
      <c r="B322" s="91" t="s">
        <v>2574</v>
      </c>
      <c r="C322" s="67" t="s">
        <v>2575</v>
      </c>
      <c r="D322" s="92" t="s">
        <v>635</v>
      </c>
      <c r="E322" s="92" t="s">
        <v>130</v>
      </c>
      <c r="F322" s="102">
        <v>45090</v>
      </c>
      <c r="G322" s="74">
        <v>790896.35884600016</v>
      </c>
      <c r="H322" s="103">
        <v>2.3828239999999998</v>
      </c>
      <c r="I322" s="74">
        <v>18.845666062000003</v>
      </c>
      <c r="J322" s="94">
        <f t="shared" si="4"/>
        <v>-7.8166834834333711E-3</v>
      </c>
      <c r="K322" s="94">
        <f>I322/'סכום נכסי הקרן'!$C$42</f>
        <v>1.719182473176771E-5</v>
      </c>
    </row>
    <row r="323" spans="2:11">
      <c r="B323" s="91" t="s">
        <v>2576</v>
      </c>
      <c r="C323" s="67" t="s">
        <v>2577</v>
      </c>
      <c r="D323" s="92" t="s">
        <v>635</v>
      </c>
      <c r="E323" s="92" t="s">
        <v>128</v>
      </c>
      <c r="F323" s="102">
        <v>45078</v>
      </c>
      <c r="G323" s="74">
        <v>2728074.4469090002</v>
      </c>
      <c r="H323" s="103">
        <v>-1.6122620000000001</v>
      </c>
      <c r="I323" s="74">
        <v>-43.983718138</v>
      </c>
      <c r="J323" s="94">
        <f t="shared" si="4"/>
        <v>1.8243282141273746E-2</v>
      </c>
      <c r="K323" s="94">
        <f>I323/'סכום נכסי הקרן'!$C$42</f>
        <v>-4.0123833818995337E-5</v>
      </c>
    </row>
    <row r="324" spans="2:11">
      <c r="B324" s="91" t="s">
        <v>2576</v>
      </c>
      <c r="C324" s="67" t="s">
        <v>2578</v>
      </c>
      <c r="D324" s="92" t="s">
        <v>635</v>
      </c>
      <c r="E324" s="92" t="s">
        <v>128</v>
      </c>
      <c r="F324" s="102">
        <v>45078</v>
      </c>
      <c r="G324" s="74">
        <v>887425.14640199998</v>
      </c>
      <c r="H324" s="103">
        <v>-1.6122620000000001</v>
      </c>
      <c r="I324" s="74">
        <v>-14.307621859000005</v>
      </c>
      <c r="J324" s="94">
        <f t="shared" si="4"/>
        <v>5.9344228590553052E-3</v>
      </c>
      <c r="K324" s="94">
        <f>I324/'סכום נכסי הקרן'!$C$42</f>
        <v>-1.305202620693325E-5</v>
      </c>
    </row>
    <row r="325" spans="2:11">
      <c r="B325" s="91" t="s">
        <v>2579</v>
      </c>
      <c r="C325" s="67" t="s">
        <v>2580</v>
      </c>
      <c r="D325" s="92" t="s">
        <v>635</v>
      </c>
      <c r="E325" s="92" t="s">
        <v>128</v>
      </c>
      <c r="F325" s="102">
        <v>45078</v>
      </c>
      <c r="G325" s="74">
        <v>695937.35890500015</v>
      </c>
      <c r="H325" s="103">
        <v>-1.6122620000000001</v>
      </c>
      <c r="I325" s="74">
        <v>-11.220336278000001</v>
      </c>
      <c r="J325" s="94">
        <f t="shared" si="4"/>
        <v>4.6538985130198714E-3</v>
      </c>
      <c r="K325" s="94">
        <f>I325/'סכום נכסי הקרן'!$C$42</f>
        <v>-1.0235671909300482E-5</v>
      </c>
    </row>
    <row r="326" spans="2:11">
      <c r="B326" s="91" t="s">
        <v>2581</v>
      </c>
      <c r="C326" s="67" t="s">
        <v>2582</v>
      </c>
      <c r="D326" s="92" t="s">
        <v>635</v>
      </c>
      <c r="E326" s="92" t="s">
        <v>128</v>
      </c>
      <c r="F326" s="102">
        <v>45106</v>
      </c>
      <c r="G326" s="74">
        <v>565883.29683500016</v>
      </c>
      <c r="H326" s="103">
        <v>0.64989399999999997</v>
      </c>
      <c r="I326" s="74">
        <v>3.6776432580000007</v>
      </c>
      <c r="J326" s="94">
        <f t="shared" si="4"/>
        <v>-1.5253890851188048E-3</v>
      </c>
      <c r="K326" s="94">
        <f>I326/'סכום נכסי הקרן'!$C$42</f>
        <v>3.3549038866283174E-6</v>
      </c>
    </row>
    <row r="327" spans="2:11">
      <c r="B327" s="91" t="s">
        <v>2583</v>
      </c>
      <c r="C327" s="67" t="s">
        <v>2584</v>
      </c>
      <c r="D327" s="92" t="s">
        <v>635</v>
      </c>
      <c r="E327" s="92" t="s">
        <v>128</v>
      </c>
      <c r="F327" s="102">
        <v>45097</v>
      </c>
      <c r="G327" s="74">
        <v>1052447.9340230001</v>
      </c>
      <c r="H327" s="103">
        <v>0.67651300000000003</v>
      </c>
      <c r="I327" s="74">
        <v>7.1199454490000011</v>
      </c>
      <c r="J327" s="94">
        <f t="shared" si="4"/>
        <v>-2.9531649245534051E-3</v>
      </c>
      <c r="K327" s="94">
        <f>I327/'סכום נכסי הקרן'!$C$42</f>
        <v>6.4951195599167329E-6</v>
      </c>
    </row>
    <row r="328" spans="2:11">
      <c r="B328" s="91" t="s">
        <v>2585</v>
      </c>
      <c r="C328" s="67" t="s">
        <v>2586</v>
      </c>
      <c r="D328" s="92" t="s">
        <v>635</v>
      </c>
      <c r="E328" s="92" t="s">
        <v>128</v>
      </c>
      <c r="F328" s="102">
        <v>45019</v>
      </c>
      <c r="G328" s="74">
        <v>780664.83892800007</v>
      </c>
      <c r="H328" s="103">
        <v>0.70550800000000002</v>
      </c>
      <c r="I328" s="74">
        <v>5.5076505030000007</v>
      </c>
      <c r="J328" s="94">
        <f t="shared" si="4"/>
        <v>-2.2844276544903789E-3</v>
      </c>
      <c r="K328" s="94">
        <f>I328/'סכום נכסי הקרן'!$C$42</f>
        <v>5.0243149708745092E-6</v>
      </c>
    </row>
    <row r="329" spans="2:11">
      <c r="B329" s="91" t="s">
        <v>2587</v>
      </c>
      <c r="C329" s="67" t="s">
        <v>2588</v>
      </c>
      <c r="D329" s="92" t="s">
        <v>635</v>
      </c>
      <c r="E329" s="92" t="s">
        <v>128</v>
      </c>
      <c r="F329" s="102">
        <v>45019</v>
      </c>
      <c r="G329" s="74">
        <v>2559049.4451600006</v>
      </c>
      <c r="H329" s="103">
        <v>0.80037899999999995</v>
      </c>
      <c r="I329" s="74">
        <v>20.482103646000002</v>
      </c>
      <c r="J329" s="94">
        <f t="shared" si="4"/>
        <v>-8.4954344807417082E-3</v>
      </c>
      <c r="K329" s="94">
        <f>I329/'סכום נכסי הקרן'!$C$42</f>
        <v>1.8684653270491148E-5</v>
      </c>
    </row>
    <row r="330" spans="2:11">
      <c r="B330" s="91" t="s">
        <v>2589</v>
      </c>
      <c r="C330" s="67" t="s">
        <v>2590</v>
      </c>
      <c r="D330" s="92" t="s">
        <v>635</v>
      </c>
      <c r="E330" s="92" t="s">
        <v>128</v>
      </c>
      <c r="F330" s="102">
        <v>45019</v>
      </c>
      <c r="G330" s="74">
        <v>1946511.2879110002</v>
      </c>
      <c r="H330" s="103">
        <v>0.81842999999999999</v>
      </c>
      <c r="I330" s="74">
        <v>15.930824610000002</v>
      </c>
      <c r="J330" s="94">
        <f t="shared" si="4"/>
        <v>-6.6076843979291809E-3</v>
      </c>
      <c r="K330" s="94">
        <f>I330/'סכום נכסי הקרן'!$C$42</f>
        <v>1.4532781363450844E-5</v>
      </c>
    </row>
    <row r="331" spans="2:11">
      <c r="B331" s="91" t="s">
        <v>2591</v>
      </c>
      <c r="C331" s="67" t="s">
        <v>2592</v>
      </c>
      <c r="D331" s="92" t="s">
        <v>635</v>
      </c>
      <c r="E331" s="92" t="s">
        <v>128</v>
      </c>
      <c r="F331" s="102">
        <v>45036</v>
      </c>
      <c r="G331" s="74">
        <v>854281.70476500015</v>
      </c>
      <c r="H331" s="103">
        <v>1.147578</v>
      </c>
      <c r="I331" s="74">
        <v>9.8035528270000007</v>
      </c>
      <c r="J331" s="94">
        <f t="shared" si="4"/>
        <v>-4.0662542363676434E-3</v>
      </c>
      <c r="K331" s="94">
        <f>I331/'סכום נכסי הקרן'!$C$42</f>
        <v>8.9432212900265834E-6</v>
      </c>
    </row>
    <row r="332" spans="2:11">
      <c r="B332" s="91" t="s">
        <v>2593</v>
      </c>
      <c r="C332" s="67" t="s">
        <v>2594</v>
      </c>
      <c r="D332" s="92" t="s">
        <v>635</v>
      </c>
      <c r="E332" s="92" t="s">
        <v>128</v>
      </c>
      <c r="F332" s="102">
        <v>45036</v>
      </c>
      <c r="G332" s="74">
        <v>4488703.5661750007</v>
      </c>
      <c r="H332" s="103">
        <v>1.1700280000000001</v>
      </c>
      <c r="I332" s="74">
        <v>52.519087621000004</v>
      </c>
      <c r="J332" s="94">
        <f t="shared" ref="J332:J377" si="5">IFERROR(I332/$I$11,0)</f>
        <v>-2.1783527492288252E-2</v>
      </c>
      <c r="K332" s="94">
        <f>I332/'סכום נכסי הקרן'!$C$42</f>
        <v>4.7910163879703319E-5</v>
      </c>
    </row>
    <row r="333" spans="2:11">
      <c r="B333" s="91" t="s">
        <v>2595</v>
      </c>
      <c r="C333" s="67" t="s">
        <v>2596</v>
      </c>
      <c r="D333" s="92" t="s">
        <v>635</v>
      </c>
      <c r="E333" s="92" t="s">
        <v>128</v>
      </c>
      <c r="F333" s="102">
        <v>45036</v>
      </c>
      <c r="G333" s="74">
        <v>1252476.7955920002</v>
      </c>
      <c r="H333" s="103">
        <v>1.176312</v>
      </c>
      <c r="I333" s="74">
        <v>14.733035047000001</v>
      </c>
      <c r="J333" s="94">
        <f t="shared" si="5"/>
        <v>-6.1108729897821476E-3</v>
      </c>
      <c r="K333" s="94">
        <f>I333/'סכום נכסי הקרן'!$C$42</f>
        <v>1.3440106359824504E-5</v>
      </c>
    </row>
    <row r="334" spans="2:11">
      <c r="B334" s="91" t="s">
        <v>2597</v>
      </c>
      <c r="C334" s="67" t="s">
        <v>2598</v>
      </c>
      <c r="D334" s="92" t="s">
        <v>635</v>
      </c>
      <c r="E334" s="92" t="s">
        <v>128</v>
      </c>
      <c r="F334" s="102">
        <v>45036</v>
      </c>
      <c r="G334" s="74">
        <v>939570.91252600017</v>
      </c>
      <c r="H334" s="103">
        <v>1.1987479999999999</v>
      </c>
      <c r="I334" s="74">
        <v>11.263092136000001</v>
      </c>
      <c r="J334" s="94">
        <f t="shared" si="5"/>
        <v>-4.6716325112743833E-3</v>
      </c>
      <c r="K334" s="94">
        <f>I334/'סכום נכסי הקרן'!$C$42</f>
        <v>1.0274675636447832E-5</v>
      </c>
    </row>
    <row r="335" spans="2:11">
      <c r="B335" s="91" t="s">
        <v>2599</v>
      </c>
      <c r="C335" s="67" t="s">
        <v>2600</v>
      </c>
      <c r="D335" s="92" t="s">
        <v>635</v>
      </c>
      <c r="E335" s="92" t="s">
        <v>128</v>
      </c>
      <c r="F335" s="102">
        <v>45056</v>
      </c>
      <c r="G335" s="74">
        <v>7672.3015090000008</v>
      </c>
      <c r="H335" s="103">
        <v>1.141014</v>
      </c>
      <c r="I335" s="74">
        <v>8.7542011000000017E-2</v>
      </c>
      <c r="J335" s="94">
        <f t="shared" si="5"/>
        <v>-3.6310109138038196E-5</v>
      </c>
      <c r="K335" s="94">
        <f>I335/'סכום נכסי הקרן'!$C$42</f>
        <v>7.9859576457907466E-8</v>
      </c>
    </row>
    <row r="336" spans="2:11">
      <c r="B336" s="91" t="s">
        <v>2599</v>
      </c>
      <c r="C336" s="67" t="s">
        <v>2601</v>
      </c>
      <c r="D336" s="92" t="s">
        <v>635</v>
      </c>
      <c r="E336" s="92" t="s">
        <v>128</v>
      </c>
      <c r="F336" s="102">
        <v>45056</v>
      </c>
      <c r="G336" s="74">
        <v>2979901.2905760007</v>
      </c>
      <c r="H336" s="103">
        <v>1.141014</v>
      </c>
      <c r="I336" s="74">
        <v>34.001080350000002</v>
      </c>
      <c r="J336" s="94">
        <f t="shared" si="5"/>
        <v>-1.410274820302798E-2</v>
      </c>
      <c r="K336" s="94">
        <f>I336/'סכום נכסי הקרן'!$C$42</f>
        <v>3.1017243547926717E-5</v>
      </c>
    </row>
    <row r="337" spans="2:11">
      <c r="B337" s="91" t="s">
        <v>2602</v>
      </c>
      <c r="C337" s="67" t="s">
        <v>2603</v>
      </c>
      <c r="D337" s="92" t="s">
        <v>635</v>
      </c>
      <c r="E337" s="92" t="s">
        <v>128</v>
      </c>
      <c r="F337" s="102">
        <v>45056</v>
      </c>
      <c r="G337" s="74">
        <v>570902.79112399998</v>
      </c>
      <c r="H337" s="103">
        <v>1.1768559999999999</v>
      </c>
      <c r="I337" s="74">
        <v>6.7187064600000017</v>
      </c>
      <c r="J337" s="94">
        <f t="shared" si="5"/>
        <v>-2.7867416117393312E-3</v>
      </c>
      <c r="K337" s="94">
        <f>I337/'סכום נכסי הקרן'!$C$42</f>
        <v>6.1290921480043091E-6</v>
      </c>
    </row>
    <row r="338" spans="2:11">
      <c r="B338" s="91" t="s">
        <v>2604</v>
      </c>
      <c r="C338" s="67" t="s">
        <v>2605</v>
      </c>
      <c r="D338" s="92" t="s">
        <v>635</v>
      </c>
      <c r="E338" s="92" t="s">
        <v>128</v>
      </c>
      <c r="F338" s="102">
        <v>45056</v>
      </c>
      <c r="G338" s="74">
        <v>1569996.9061150001</v>
      </c>
      <c r="H338" s="103">
        <v>1.1777519999999999</v>
      </c>
      <c r="I338" s="74">
        <v>18.490673203</v>
      </c>
      <c r="J338" s="94">
        <f t="shared" si="5"/>
        <v>-7.6694418413203709E-3</v>
      </c>
      <c r="K338" s="94">
        <f>I338/'סכום נכסי הקרן'!$C$42</f>
        <v>1.686798502279276E-5</v>
      </c>
    </row>
    <row r="339" spans="2:11">
      <c r="B339" s="91" t="s">
        <v>2606</v>
      </c>
      <c r="C339" s="67" t="s">
        <v>2607</v>
      </c>
      <c r="D339" s="92" t="s">
        <v>635</v>
      </c>
      <c r="E339" s="92" t="s">
        <v>128</v>
      </c>
      <c r="F339" s="102">
        <v>45029</v>
      </c>
      <c r="G339" s="74">
        <v>3537160.3068530005</v>
      </c>
      <c r="H339" s="103">
        <v>1.7171430000000001</v>
      </c>
      <c r="I339" s="74">
        <v>60.738101483000008</v>
      </c>
      <c r="J339" s="94">
        <f t="shared" si="5"/>
        <v>-2.5192556904878153E-2</v>
      </c>
      <c r="K339" s="94">
        <f>I339/'סכום נכסי הקרן'!$C$42</f>
        <v>5.5407900776802818E-5</v>
      </c>
    </row>
    <row r="340" spans="2:11">
      <c r="B340" s="91" t="s">
        <v>2608</v>
      </c>
      <c r="C340" s="67" t="s">
        <v>2609</v>
      </c>
      <c r="D340" s="92" t="s">
        <v>635</v>
      </c>
      <c r="E340" s="92" t="s">
        <v>128</v>
      </c>
      <c r="F340" s="102">
        <v>45029</v>
      </c>
      <c r="G340" s="74">
        <v>4094076.4660190004</v>
      </c>
      <c r="H340" s="103">
        <v>1.7198</v>
      </c>
      <c r="I340" s="74">
        <v>70.409935382</v>
      </c>
      <c r="J340" s="94">
        <f t="shared" si="5"/>
        <v>-2.9204177616192029E-2</v>
      </c>
      <c r="K340" s="94">
        <f>I340/'סכום נכסי הקרן'!$C$42</f>
        <v>6.4230962412265713E-5</v>
      </c>
    </row>
    <row r="341" spans="2:11">
      <c r="B341" s="91" t="s">
        <v>2608</v>
      </c>
      <c r="C341" s="67" t="s">
        <v>2610</v>
      </c>
      <c r="D341" s="92" t="s">
        <v>635</v>
      </c>
      <c r="E341" s="92" t="s">
        <v>128</v>
      </c>
      <c r="F341" s="102">
        <v>45029</v>
      </c>
      <c r="G341" s="74">
        <v>760601.29038300028</v>
      </c>
      <c r="H341" s="103">
        <v>1.7198</v>
      </c>
      <c r="I341" s="74">
        <v>13.080822524</v>
      </c>
      <c r="J341" s="94">
        <f t="shared" si="5"/>
        <v>-5.4255789653009931E-3</v>
      </c>
      <c r="K341" s="94">
        <f>I341/'סכום נכסי הקרן'!$C$42</f>
        <v>1.1932887245275825E-5</v>
      </c>
    </row>
    <row r="342" spans="2:11">
      <c r="B342" s="91" t="s">
        <v>2611</v>
      </c>
      <c r="C342" s="67" t="s">
        <v>2612</v>
      </c>
      <c r="D342" s="92" t="s">
        <v>635</v>
      </c>
      <c r="E342" s="92" t="s">
        <v>128</v>
      </c>
      <c r="F342" s="102">
        <v>45029</v>
      </c>
      <c r="G342" s="74">
        <v>494624.40678600007</v>
      </c>
      <c r="H342" s="103">
        <v>1.734855</v>
      </c>
      <c r="I342" s="74">
        <v>8.5810154530000027</v>
      </c>
      <c r="J342" s="94">
        <f t="shared" si="5"/>
        <v>-3.5591780912323603E-3</v>
      </c>
      <c r="K342" s="94">
        <f>I342/'סכום נכסי הקרן'!$C$42</f>
        <v>7.8279702719570732E-6</v>
      </c>
    </row>
    <row r="343" spans="2:11">
      <c r="B343" s="91" t="s">
        <v>2613</v>
      </c>
      <c r="C343" s="67" t="s">
        <v>2614</v>
      </c>
      <c r="D343" s="92" t="s">
        <v>635</v>
      </c>
      <c r="E343" s="92" t="s">
        <v>128</v>
      </c>
      <c r="F343" s="102">
        <v>45099</v>
      </c>
      <c r="G343" s="74">
        <v>117657.11323700001</v>
      </c>
      <c r="H343" s="103">
        <v>1.1961379999999999</v>
      </c>
      <c r="I343" s="74">
        <v>1.4073419380000001</v>
      </c>
      <c r="J343" s="94">
        <f t="shared" si="5"/>
        <v>-5.8372818695378356E-4</v>
      </c>
      <c r="K343" s="94">
        <f>I343/'סכום נכסי הקרן'!$C$42</f>
        <v>1.2838376662392488E-6</v>
      </c>
    </row>
    <row r="344" spans="2:11">
      <c r="B344" s="91" t="s">
        <v>2613</v>
      </c>
      <c r="C344" s="67" t="s">
        <v>2615</v>
      </c>
      <c r="D344" s="92" t="s">
        <v>635</v>
      </c>
      <c r="E344" s="92" t="s">
        <v>128</v>
      </c>
      <c r="F344" s="102">
        <v>45099</v>
      </c>
      <c r="G344" s="74">
        <v>548823.37705400016</v>
      </c>
      <c r="H344" s="103">
        <v>1.1961379999999999</v>
      </c>
      <c r="I344" s="74">
        <v>6.5646872850000006</v>
      </c>
      <c r="J344" s="94">
        <f t="shared" si="5"/>
        <v>-2.7228585344634317E-3</v>
      </c>
      <c r="K344" s="94">
        <f>I344/'סכום נכסי הקרן'!$C$42</f>
        <v>5.9885892518360179E-6</v>
      </c>
    </row>
    <row r="345" spans="2:11">
      <c r="B345" s="91" t="s">
        <v>2613</v>
      </c>
      <c r="C345" s="67" t="s">
        <v>2616</v>
      </c>
      <c r="D345" s="92" t="s">
        <v>635</v>
      </c>
      <c r="E345" s="92" t="s">
        <v>128</v>
      </c>
      <c r="F345" s="102">
        <v>45099</v>
      </c>
      <c r="G345" s="74">
        <v>1706033.4677970002</v>
      </c>
      <c r="H345" s="103">
        <v>1.1961379999999999</v>
      </c>
      <c r="I345" s="74">
        <v>20.406521813000005</v>
      </c>
      <c r="J345" s="94">
        <f t="shared" si="5"/>
        <v>-8.4640851368811606E-3</v>
      </c>
      <c r="K345" s="94">
        <f>I345/'סכום נכסי הקרן'!$C$42</f>
        <v>1.8615704281287644E-5</v>
      </c>
    </row>
    <row r="346" spans="2:11">
      <c r="B346" s="91" t="s">
        <v>2617</v>
      </c>
      <c r="C346" s="67" t="s">
        <v>2618</v>
      </c>
      <c r="D346" s="92" t="s">
        <v>635</v>
      </c>
      <c r="E346" s="92" t="s">
        <v>129</v>
      </c>
      <c r="F346" s="102">
        <v>45033</v>
      </c>
      <c r="G346" s="74">
        <v>1111295.259599</v>
      </c>
      <c r="H346" s="103">
        <v>-1.4079699999999999</v>
      </c>
      <c r="I346" s="74">
        <v>-15.646698656000003</v>
      </c>
      <c r="J346" s="94">
        <f t="shared" si="5"/>
        <v>6.4898364723350432E-3</v>
      </c>
      <c r="K346" s="94">
        <f>I346/'סכום נכסי הקרן'!$C$42</f>
        <v>-1.4273589484169721E-5</v>
      </c>
    </row>
    <row r="347" spans="2:11">
      <c r="B347" s="91" t="s">
        <v>2619</v>
      </c>
      <c r="C347" s="67" t="s">
        <v>2620</v>
      </c>
      <c r="D347" s="92" t="s">
        <v>635</v>
      </c>
      <c r="E347" s="92" t="s">
        <v>129</v>
      </c>
      <c r="F347" s="102">
        <v>45064</v>
      </c>
      <c r="G347" s="74">
        <v>644735.9297930001</v>
      </c>
      <c r="H347" s="103">
        <v>-1.3428929999999999</v>
      </c>
      <c r="I347" s="74">
        <v>-8.6581106640000023</v>
      </c>
      <c r="J347" s="94">
        <f t="shared" si="5"/>
        <v>3.5911551442318634E-3</v>
      </c>
      <c r="K347" s="94">
        <f>I347/'סכום נכסי הקרן'!$C$42</f>
        <v>-7.8982998294696708E-6</v>
      </c>
    </row>
    <row r="348" spans="2:11">
      <c r="B348" s="91" t="s">
        <v>2621</v>
      </c>
      <c r="C348" s="67" t="s">
        <v>2622</v>
      </c>
      <c r="D348" s="92" t="s">
        <v>635</v>
      </c>
      <c r="E348" s="92" t="s">
        <v>129</v>
      </c>
      <c r="F348" s="102">
        <v>45064</v>
      </c>
      <c r="G348" s="74">
        <v>1388218.2490840002</v>
      </c>
      <c r="H348" s="103">
        <v>-1.1942600000000001</v>
      </c>
      <c r="I348" s="74">
        <v>-16.578937965000005</v>
      </c>
      <c r="J348" s="94">
        <f t="shared" si="5"/>
        <v>6.8765046635942016E-3</v>
      </c>
      <c r="K348" s="94">
        <f>I348/'סכום נכסי הקרן'!$C$42</f>
        <v>-1.5124018158628118E-5</v>
      </c>
    </row>
    <row r="349" spans="2:11">
      <c r="B349" s="91" t="s">
        <v>2623</v>
      </c>
      <c r="C349" s="67" t="s">
        <v>2624</v>
      </c>
      <c r="D349" s="92" t="s">
        <v>635</v>
      </c>
      <c r="E349" s="92" t="s">
        <v>129</v>
      </c>
      <c r="F349" s="102">
        <v>45064</v>
      </c>
      <c r="G349" s="74">
        <v>1937390.2522540004</v>
      </c>
      <c r="H349" s="103">
        <v>-1.1764209999999999</v>
      </c>
      <c r="I349" s="74">
        <v>-22.791869187000003</v>
      </c>
      <c r="J349" s="94">
        <f t="shared" si="5"/>
        <v>9.4534640932552923E-3</v>
      </c>
      <c r="K349" s="94">
        <f>I349/'סכום נכסי הקרן'!$C$42</f>
        <v>-2.0791720445602418E-5</v>
      </c>
    </row>
    <row r="350" spans="2:11">
      <c r="B350" s="91" t="s">
        <v>2625</v>
      </c>
      <c r="C350" s="67" t="s">
        <v>2626</v>
      </c>
      <c r="D350" s="92" t="s">
        <v>635</v>
      </c>
      <c r="E350" s="92" t="s">
        <v>126</v>
      </c>
      <c r="F350" s="102">
        <v>45069</v>
      </c>
      <c r="G350" s="74">
        <v>282834.30137800006</v>
      </c>
      <c r="H350" s="103">
        <v>4.7532589999999999</v>
      </c>
      <c r="I350" s="74">
        <v>13.443846656000002</v>
      </c>
      <c r="J350" s="94">
        <f t="shared" si="5"/>
        <v>-5.5761517668860699E-3</v>
      </c>
      <c r="K350" s="94">
        <f>I350/'סכום נכסי הקרן'!$C$42</f>
        <v>1.2264053425882751E-5</v>
      </c>
    </row>
    <row r="351" spans="2:11">
      <c r="B351" s="91" t="s">
        <v>2627</v>
      </c>
      <c r="C351" s="67" t="s">
        <v>2628</v>
      </c>
      <c r="D351" s="92" t="s">
        <v>635</v>
      </c>
      <c r="E351" s="92" t="s">
        <v>126</v>
      </c>
      <c r="F351" s="102">
        <v>45070</v>
      </c>
      <c r="G351" s="74">
        <v>275887.44491700007</v>
      </c>
      <c r="H351" s="103">
        <v>4.6986379999999999</v>
      </c>
      <c r="I351" s="74">
        <v>12.962952040000001</v>
      </c>
      <c r="J351" s="94">
        <f t="shared" si="5"/>
        <v>-5.3766894082836955E-3</v>
      </c>
      <c r="K351" s="94">
        <f>I351/'סכום נכסי הקרן'!$C$42</f>
        <v>1.182536073518539E-5</v>
      </c>
    </row>
    <row r="352" spans="2:11">
      <c r="B352" s="91" t="s">
        <v>2629</v>
      </c>
      <c r="C352" s="67" t="s">
        <v>2630</v>
      </c>
      <c r="D352" s="92" t="s">
        <v>635</v>
      </c>
      <c r="E352" s="92" t="s">
        <v>126</v>
      </c>
      <c r="F352" s="102">
        <v>45083</v>
      </c>
      <c r="G352" s="74">
        <v>654793.10652000015</v>
      </c>
      <c r="H352" s="103">
        <v>4.0065410000000004</v>
      </c>
      <c r="I352" s="74">
        <v>26.234554869000004</v>
      </c>
      <c r="J352" s="94">
        <f t="shared" si="5"/>
        <v>-1.0881398994606615E-2</v>
      </c>
      <c r="K352" s="94">
        <f>I352/'סכום נכסי הקרן'!$C$42</f>
        <v>2.39322859558261E-5</v>
      </c>
    </row>
    <row r="353" spans="2:11">
      <c r="B353" s="91" t="s">
        <v>2631</v>
      </c>
      <c r="C353" s="67" t="s">
        <v>2632</v>
      </c>
      <c r="D353" s="92" t="s">
        <v>635</v>
      </c>
      <c r="E353" s="92" t="s">
        <v>126</v>
      </c>
      <c r="F353" s="102">
        <v>45084</v>
      </c>
      <c r="G353" s="74">
        <v>561088.95245900017</v>
      </c>
      <c r="H353" s="103">
        <v>3.978885</v>
      </c>
      <c r="I353" s="74">
        <v>22.325083491000001</v>
      </c>
      <c r="J353" s="94">
        <f t="shared" si="5"/>
        <v>-9.2598537412400157E-3</v>
      </c>
      <c r="K353" s="94">
        <f>I353/'סכום נכסי הקרן'!$C$42</f>
        <v>2.0365898516755366E-5</v>
      </c>
    </row>
    <row r="354" spans="2:11">
      <c r="B354" s="91" t="s">
        <v>2633</v>
      </c>
      <c r="C354" s="67" t="s">
        <v>2634</v>
      </c>
      <c r="D354" s="92" t="s">
        <v>635</v>
      </c>
      <c r="E354" s="92" t="s">
        <v>126</v>
      </c>
      <c r="F354" s="102">
        <v>45090</v>
      </c>
      <c r="G354" s="74">
        <v>654282.17039200012</v>
      </c>
      <c r="H354" s="103">
        <v>3.9318689999999998</v>
      </c>
      <c r="I354" s="74">
        <v>25.725519827000003</v>
      </c>
      <c r="J354" s="94">
        <f t="shared" si="5"/>
        <v>-1.0670264732108282E-2</v>
      </c>
      <c r="K354" s="94">
        <f>I354/'סכום נכסי הקרן'!$C$42</f>
        <v>2.346792236179862E-5</v>
      </c>
    </row>
    <row r="355" spans="2:11">
      <c r="B355" s="91" t="s">
        <v>2635</v>
      </c>
      <c r="C355" s="67" t="s">
        <v>2636</v>
      </c>
      <c r="D355" s="92" t="s">
        <v>635</v>
      </c>
      <c r="E355" s="92" t="s">
        <v>126</v>
      </c>
      <c r="F355" s="102">
        <v>45089</v>
      </c>
      <c r="G355" s="74">
        <v>654225.44905800011</v>
      </c>
      <c r="H355" s="103">
        <v>3.9235720000000001</v>
      </c>
      <c r="I355" s="74">
        <v>25.669009398000004</v>
      </c>
      <c r="J355" s="94">
        <f t="shared" si="5"/>
        <v>-1.0646825701853114E-2</v>
      </c>
      <c r="K355" s="94">
        <f>I355/'סכום נכסי הקרן'!$C$42</f>
        <v>2.3416371125154142E-5</v>
      </c>
    </row>
    <row r="356" spans="2:11">
      <c r="B356" s="91" t="s">
        <v>2637</v>
      </c>
      <c r="C356" s="67" t="s">
        <v>2638</v>
      </c>
      <c r="D356" s="92" t="s">
        <v>635</v>
      </c>
      <c r="E356" s="92" t="s">
        <v>126</v>
      </c>
      <c r="F356" s="102">
        <v>45076</v>
      </c>
      <c r="G356" s="74">
        <v>782635.91653400008</v>
      </c>
      <c r="H356" s="103">
        <v>3.8544320000000001</v>
      </c>
      <c r="I356" s="74">
        <v>30.166168454000005</v>
      </c>
      <c r="J356" s="94">
        <f t="shared" si="5"/>
        <v>-1.2512128249386285E-2</v>
      </c>
      <c r="K356" s="94">
        <f>I356/'סכום נכסי הקרן'!$C$42</f>
        <v>2.751887246563629E-5</v>
      </c>
    </row>
    <row r="357" spans="2:11">
      <c r="B357" s="91" t="s">
        <v>2639</v>
      </c>
      <c r="C357" s="67" t="s">
        <v>2640</v>
      </c>
      <c r="D357" s="92" t="s">
        <v>635</v>
      </c>
      <c r="E357" s="92" t="s">
        <v>126</v>
      </c>
      <c r="F357" s="102">
        <v>45085</v>
      </c>
      <c r="G357" s="74">
        <v>747146.45984400017</v>
      </c>
      <c r="H357" s="103">
        <v>3.8544320000000001</v>
      </c>
      <c r="I357" s="74">
        <v>28.798251507000003</v>
      </c>
      <c r="J357" s="94">
        <f t="shared" si="5"/>
        <v>-1.1944752505215385E-2</v>
      </c>
      <c r="K357" s="94">
        <f>I357/'סכום נכסי הקרן'!$C$42</f>
        <v>2.6270999966830955E-5</v>
      </c>
    </row>
    <row r="358" spans="2:11">
      <c r="B358" s="91" t="s">
        <v>2641</v>
      </c>
      <c r="C358" s="67" t="s">
        <v>2642</v>
      </c>
      <c r="D358" s="92" t="s">
        <v>635</v>
      </c>
      <c r="E358" s="92" t="s">
        <v>126</v>
      </c>
      <c r="F358" s="102">
        <v>45082</v>
      </c>
      <c r="G358" s="74">
        <v>522851.53942500008</v>
      </c>
      <c r="H358" s="103">
        <v>3.8267760000000002</v>
      </c>
      <c r="I358" s="74">
        <v>20.008355552000005</v>
      </c>
      <c r="J358" s="94">
        <f t="shared" si="5"/>
        <v>-8.2989363103138265E-3</v>
      </c>
      <c r="K358" s="94">
        <f>I358/'סכום נכסי הקרן'!$C$42</f>
        <v>1.8252479943623198E-5</v>
      </c>
    </row>
    <row r="359" spans="2:11">
      <c r="B359" s="91" t="s">
        <v>2643</v>
      </c>
      <c r="C359" s="67" t="s">
        <v>2644</v>
      </c>
      <c r="D359" s="92" t="s">
        <v>635</v>
      </c>
      <c r="E359" s="92" t="s">
        <v>126</v>
      </c>
      <c r="F359" s="102">
        <v>45078</v>
      </c>
      <c r="G359" s="74">
        <v>653554.99084200012</v>
      </c>
      <c r="H359" s="103">
        <v>3.825393</v>
      </c>
      <c r="I359" s="74">
        <v>25.001046035000002</v>
      </c>
      <c r="J359" s="94">
        <f t="shared" si="5"/>
        <v>-1.0369772178251274E-2</v>
      </c>
      <c r="K359" s="94">
        <f>I359/'סכום נכסי הקרן'!$C$42</f>
        <v>2.2807026301460525E-5</v>
      </c>
    </row>
    <row r="360" spans="2:11">
      <c r="B360" s="91" t="s">
        <v>2645</v>
      </c>
      <c r="C360" s="67" t="s">
        <v>2646</v>
      </c>
      <c r="D360" s="92" t="s">
        <v>635</v>
      </c>
      <c r="E360" s="92" t="s">
        <v>126</v>
      </c>
      <c r="F360" s="102">
        <v>45091</v>
      </c>
      <c r="G360" s="74">
        <v>522210.83622400009</v>
      </c>
      <c r="H360" s="103">
        <v>3.7092369999999999</v>
      </c>
      <c r="I360" s="74">
        <v>19.370036365000004</v>
      </c>
      <c r="J360" s="94">
        <f t="shared" si="5"/>
        <v>-8.0341784063073293E-3</v>
      </c>
      <c r="K360" s="94">
        <f>I360/'סכום נכסי הקרן'!$C$42</f>
        <v>1.767017780849432E-5</v>
      </c>
    </row>
    <row r="361" spans="2:11">
      <c r="B361" s="91" t="s">
        <v>2647</v>
      </c>
      <c r="C361" s="67" t="s">
        <v>2648</v>
      </c>
      <c r="D361" s="92" t="s">
        <v>635</v>
      </c>
      <c r="E361" s="92" t="s">
        <v>126</v>
      </c>
      <c r="F361" s="102">
        <v>45085</v>
      </c>
      <c r="G361" s="74">
        <v>55882.682211000007</v>
      </c>
      <c r="H361" s="103">
        <v>3.5916980000000001</v>
      </c>
      <c r="I361" s="74">
        <v>2.0071370970000002</v>
      </c>
      <c r="J361" s="94">
        <f t="shared" si="5"/>
        <v>-8.3250734378349095E-4</v>
      </c>
      <c r="K361" s="94">
        <f>I361/'סכום נכסי הקרן'!$C$42</f>
        <v>1.830996531018392E-6</v>
      </c>
    </row>
    <row r="362" spans="2:11">
      <c r="B362" s="91" t="s">
        <v>2649</v>
      </c>
      <c r="C362" s="67" t="s">
        <v>2650</v>
      </c>
      <c r="D362" s="92" t="s">
        <v>635</v>
      </c>
      <c r="E362" s="92" t="s">
        <v>126</v>
      </c>
      <c r="F362" s="102">
        <v>45077</v>
      </c>
      <c r="G362" s="74">
        <v>1115084.6961430002</v>
      </c>
      <c r="H362" s="103">
        <v>3.3704480000000001</v>
      </c>
      <c r="I362" s="74">
        <v>37.583351180000008</v>
      </c>
      <c r="J362" s="94">
        <f t="shared" si="5"/>
        <v>-1.5588579329289301E-2</v>
      </c>
      <c r="K362" s="94">
        <f>I362/'סכום נכסי הקרן'!$C$42</f>
        <v>3.4285144615921568E-5</v>
      </c>
    </row>
    <row r="363" spans="2:11">
      <c r="B363" s="95"/>
      <c r="C363" s="67"/>
      <c r="D363" s="67"/>
      <c r="E363" s="67"/>
      <c r="F363" s="67"/>
      <c r="G363" s="74"/>
      <c r="H363" s="103"/>
      <c r="I363" s="67"/>
      <c r="J363" s="94"/>
      <c r="K363" s="67"/>
    </row>
    <row r="364" spans="2:11">
      <c r="B364" s="90" t="s">
        <v>186</v>
      </c>
      <c r="C364" s="85"/>
      <c r="D364" s="86"/>
      <c r="E364" s="86"/>
      <c r="F364" s="100"/>
      <c r="G364" s="88"/>
      <c r="H364" s="101"/>
      <c r="I364" s="88">
        <v>1.1527022500000004</v>
      </c>
      <c r="J364" s="89">
        <f t="shared" si="5"/>
        <v>-4.7811038406648197E-4</v>
      </c>
      <c r="K364" s="89">
        <f>I364/'סכום נכסי הקרן'!$C$42</f>
        <v>1.0515444232492783E-6</v>
      </c>
    </row>
    <row r="365" spans="2:11">
      <c r="B365" s="91" t="s">
        <v>2651</v>
      </c>
      <c r="C365" s="67" t="s">
        <v>2652</v>
      </c>
      <c r="D365" s="92" t="s">
        <v>635</v>
      </c>
      <c r="E365" s="92" t="s">
        <v>127</v>
      </c>
      <c r="F365" s="102">
        <v>45097</v>
      </c>
      <c r="G365" s="74">
        <v>200065.65000000002</v>
      </c>
      <c r="H365" s="103">
        <v>0.57616199999999995</v>
      </c>
      <c r="I365" s="74">
        <v>1.1527022500000004</v>
      </c>
      <c r="J365" s="94">
        <f t="shared" si="5"/>
        <v>-4.7811038406648197E-4</v>
      </c>
      <c r="K365" s="94">
        <f>I365/'סכום נכסי הקרן'!$C$42</f>
        <v>1.0515444232492783E-6</v>
      </c>
    </row>
    <row r="366" spans="2:11">
      <c r="B366" s="95"/>
      <c r="C366" s="67"/>
      <c r="D366" s="67"/>
      <c r="E366" s="67"/>
      <c r="F366" s="67"/>
      <c r="G366" s="74"/>
      <c r="H366" s="103"/>
      <c r="I366" s="67"/>
      <c r="J366" s="94"/>
      <c r="K366" s="67"/>
    </row>
    <row r="367" spans="2:11">
      <c r="B367" s="84" t="s">
        <v>194</v>
      </c>
      <c r="C367" s="85"/>
      <c r="D367" s="86"/>
      <c r="E367" s="86"/>
      <c r="F367" s="100"/>
      <c r="G367" s="88"/>
      <c r="H367" s="101"/>
      <c r="I367" s="88">
        <v>4280.7423824740008</v>
      </c>
      <c r="J367" s="89">
        <f t="shared" si="5"/>
        <v>-1.7755386393791728</v>
      </c>
      <c r="K367" s="89">
        <f>I367/'סכום נכסי הקרן'!$C$42</f>
        <v>3.9050767703952718E-3</v>
      </c>
    </row>
    <row r="368" spans="2:11">
      <c r="B368" s="90" t="s">
        <v>185</v>
      </c>
      <c r="C368" s="85"/>
      <c r="D368" s="86"/>
      <c r="E368" s="86"/>
      <c r="F368" s="100"/>
      <c r="G368" s="88"/>
      <c r="H368" s="101"/>
      <c r="I368" s="88">
        <v>4280.7423824740008</v>
      </c>
      <c r="J368" s="89">
        <f t="shared" si="5"/>
        <v>-1.7755386393791728</v>
      </c>
      <c r="K368" s="89">
        <f>I368/'סכום נכסי הקרן'!$C$42</f>
        <v>3.9050767703952718E-3</v>
      </c>
    </row>
    <row r="369" spans="2:11">
      <c r="B369" s="91" t="s">
        <v>2653</v>
      </c>
      <c r="C369" s="67" t="s">
        <v>2654</v>
      </c>
      <c r="D369" s="92" t="s">
        <v>635</v>
      </c>
      <c r="E369" s="92" t="s">
        <v>126</v>
      </c>
      <c r="F369" s="102">
        <v>44788</v>
      </c>
      <c r="G369" s="74">
        <v>13066600.478243003</v>
      </c>
      <c r="H369" s="103">
        <v>1.405079</v>
      </c>
      <c r="I369" s="74">
        <v>183.59601668500005</v>
      </c>
      <c r="J369" s="94">
        <f t="shared" si="5"/>
        <v>-7.6150768379554729E-2</v>
      </c>
      <c r="K369" s="94">
        <f>I369/'סכום נכסי הקרן'!$C$42</f>
        <v>1.6748415948341665E-4</v>
      </c>
    </row>
    <row r="370" spans="2:11">
      <c r="B370" s="91" t="s">
        <v>2655</v>
      </c>
      <c r="C370" s="67" t="s">
        <v>2656</v>
      </c>
      <c r="D370" s="92" t="s">
        <v>635</v>
      </c>
      <c r="E370" s="92" t="s">
        <v>135</v>
      </c>
      <c r="F370" s="102">
        <v>44909</v>
      </c>
      <c r="G370" s="74">
        <v>4643703.0341860009</v>
      </c>
      <c r="H370" s="103">
        <v>19.873031999999998</v>
      </c>
      <c r="I370" s="74">
        <v>922.84456967300014</v>
      </c>
      <c r="J370" s="94">
        <f t="shared" si="5"/>
        <v>-0.38277150204228827</v>
      </c>
      <c r="K370" s="94">
        <f>I370/'סכום נכסי הקרן'!$C$42</f>
        <v>8.4185839037403032E-4</v>
      </c>
    </row>
    <row r="371" spans="2:11">
      <c r="B371" s="91" t="s">
        <v>2657</v>
      </c>
      <c r="C371" s="67" t="s">
        <v>2658</v>
      </c>
      <c r="D371" s="92" t="s">
        <v>635</v>
      </c>
      <c r="E371" s="92" t="s">
        <v>126</v>
      </c>
      <c r="F371" s="102">
        <v>44868</v>
      </c>
      <c r="G371" s="74">
        <v>2912624.048</v>
      </c>
      <c r="H371" s="103">
        <v>22.552578</v>
      </c>
      <c r="I371" s="74">
        <v>656.87180357800014</v>
      </c>
      <c r="J371" s="94">
        <f t="shared" si="5"/>
        <v>-0.27245303832027767</v>
      </c>
      <c r="K371" s="94">
        <f>I371/'סכום נכסי הקרן'!$C$42</f>
        <v>5.992266275546362E-4</v>
      </c>
    </row>
    <row r="372" spans="2:11">
      <c r="B372" s="91" t="s">
        <v>2653</v>
      </c>
      <c r="C372" s="67" t="s">
        <v>2659</v>
      </c>
      <c r="D372" s="92" t="s">
        <v>635</v>
      </c>
      <c r="E372" s="92" t="s">
        <v>126</v>
      </c>
      <c r="F372" s="102">
        <v>44972</v>
      </c>
      <c r="G372" s="74">
        <v>12896092.023419</v>
      </c>
      <c r="H372" s="103">
        <v>6.1653229999999999</v>
      </c>
      <c r="I372" s="74">
        <v>795.08570926800007</v>
      </c>
      <c r="J372" s="94">
        <f t="shared" si="5"/>
        <v>-0.3297805082135431</v>
      </c>
      <c r="K372" s="94">
        <f>I372/'סכום נכסי הקרן'!$C$42</f>
        <v>7.2531127928826566E-4</v>
      </c>
    </row>
    <row r="373" spans="2:11">
      <c r="B373" s="91" t="s">
        <v>2660</v>
      </c>
      <c r="C373" s="67" t="s">
        <v>2661</v>
      </c>
      <c r="D373" s="92" t="s">
        <v>635</v>
      </c>
      <c r="E373" s="92" t="s">
        <v>126</v>
      </c>
      <c r="F373" s="102">
        <v>44946</v>
      </c>
      <c r="G373" s="74">
        <v>1943172.0887060002</v>
      </c>
      <c r="H373" s="103">
        <v>-9.3647760000000009</v>
      </c>
      <c r="I373" s="74">
        <v>-181.973712285</v>
      </c>
      <c r="J373" s="94">
        <f t="shared" si="5"/>
        <v>7.5477879452898453E-2</v>
      </c>
      <c r="K373" s="94">
        <f>I373/'סכום נכסי הקרן'!$C$42</f>
        <v>-1.6600422384120477E-4</v>
      </c>
    </row>
    <row r="374" spans="2:11">
      <c r="B374" s="91" t="s">
        <v>2662</v>
      </c>
      <c r="C374" s="67" t="s">
        <v>2663</v>
      </c>
      <c r="D374" s="92" t="s">
        <v>635</v>
      </c>
      <c r="E374" s="92" t="s">
        <v>135</v>
      </c>
      <c r="F374" s="102">
        <v>44972</v>
      </c>
      <c r="G374" s="74">
        <v>6282564.7438040003</v>
      </c>
      <c r="H374" s="103">
        <v>15.918257000000001</v>
      </c>
      <c r="I374" s="74">
        <v>1000.0747915200001</v>
      </c>
      <c r="J374" s="94">
        <f t="shared" si="5"/>
        <v>-0.41480455396771715</v>
      </c>
      <c r="K374" s="94">
        <f>I374/'סכום נכסי הקרן'!$C$42</f>
        <v>9.123111105708698E-4</v>
      </c>
    </row>
    <row r="375" spans="2:11">
      <c r="B375" s="91" t="s">
        <v>2664</v>
      </c>
      <c r="C375" s="67" t="s">
        <v>2665</v>
      </c>
      <c r="D375" s="92" t="s">
        <v>635</v>
      </c>
      <c r="E375" s="92" t="s">
        <v>126</v>
      </c>
      <c r="F375" s="102">
        <v>45068</v>
      </c>
      <c r="G375" s="74">
        <v>1297916.5706250002</v>
      </c>
      <c r="H375" s="103">
        <v>5.4498439999999997</v>
      </c>
      <c r="I375" s="74">
        <v>70.734428415000011</v>
      </c>
      <c r="J375" s="94">
        <f t="shared" si="5"/>
        <v>-2.9338768737736672E-2</v>
      </c>
      <c r="K375" s="94">
        <f>I375/'סכום נכסי הקרן'!$C$42</f>
        <v>6.4526978872053495E-5</v>
      </c>
    </row>
    <row r="376" spans="2:11">
      <c r="B376" s="91" t="s">
        <v>2653</v>
      </c>
      <c r="C376" s="67" t="s">
        <v>2666</v>
      </c>
      <c r="D376" s="92" t="s">
        <v>635</v>
      </c>
      <c r="E376" s="92" t="s">
        <v>126</v>
      </c>
      <c r="F376" s="102">
        <v>45069</v>
      </c>
      <c r="G376" s="74">
        <v>10235942.148665002</v>
      </c>
      <c r="H376" s="103">
        <v>7.1095499999999996</v>
      </c>
      <c r="I376" s="74">
        <v>727.72939120900026</v>
      </c>
      <c r="J376" s="94">
        <f t="shared" si="5"/>
        <v>-0.30184289024108535</v>
      </c>
      <c r="K376" s="94">
        <f>I376/'סכום נכסי הקרן'!$C$42</f>
        <v>6.6386595754490494E-4</v>
      </c>
    </row>
    <row r="377" spans="2:11">
      <c r="B377" s="91" t="s">
        <v>2662</v>
      </c>
      <c r="C377" s="67" t="s">
        <v>2667</v>
      </c>
      <c r="D377" s="92" t="s">
        <v>635</v>
      </c>
      <c r="E377" s="92" t="s">
        <v>135</v>
      </c>
      <c r="F377" s="102">
        <v>45082</v>
      </c>
      <c r="G377" s="74">
        <v>3278562.7984690005</v>
      </c>
      <c r="H377" s="103">
        <v>3.2263950000000001</v>
      </c>
      <c r="I377" s="74">
        <v>105.77938441100001</v>
      </c>
      <c r="J377" s="94">
        <f t="shared" si="5"/>
        <v>-4.3874488929868262E-2</v>
      </c>
      <c r="K377" s="94">
        <f>I377/'סכום נכסי הקרן'!$C$42</f>
        <v>9.6496490548299591E-5</v>
      </c>
    </row>
    <row r="378" spans="2:11">
      <c r="C378" s="1"/>
      <c r="D378" s="1"/>
    </row>
    <row r="379" spans="2:11">
      <c r="C379" s="1"/>
      <c r="D379" s="1"/>
    </row>
    <row r="380" spans="2:11">
      <c r="C380" s="1"/>
      <c r="D380" s="1"/>
    </row>
    <row r="381" spans="2:11">
      <c r="B381" s="109" t="s">
        <v>212</v>
      </c>
      <c r="C381" s="1"/>
      <c r="D381" s="1"/>
    </row>
    <row r="382" spans="2:11">
      <c r="B382" s="109" t="s">
        <v>106</v>
      </c>
      <c r="C382" s="1"/>
      <c r="D382" s="1"/>
    </row>
    <row r="383" spans="2:11">
      <c r="B383" s="109" t="s">
        <v>195</v>
      </c>
      <c r="C383" s="1"/>
      <c r="D383" s="1"/>
    </row>
    <row r="384" spans="2:11">
      <c r="B384" s="109" t="s">
        <v>203</v>
      </c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sheetProtection sheet="1" objects="1" scenarios="1"/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B1:Q566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2.7109375" style="2" bestFit="1" customWidth="1"/>
    <col min="4" max="4" width="7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7.42578125" style="1" customWidth="1"/>
    <col min="12" max="12" width="8.140625" style="1" bestFit="1" customWidth="1"/>
    <col min="13" max="13" width="7.42578125" style="1" bestFit="1" customWidth="1"/>
    <col min="14" max="14" width="8.28515625" style="1" bestFit="1" customWidth="1"/>
    <col min="15" max="15" width="11.28515625" style="1" bestFit="1" customWidth="1"/>
    <col min="16" max="16" width="8.85546875" style="1" bestFit="1" customWidth="1"/>
    <col min="17" max="17" width="10.42578125" style="1" bestFit="1" customWidth="1"/>
    <col min="18" max="16384" width="9.140625" style="1"/>
  </cols>
  <sheetData>
    <row r="1" spans="2:17">
      <c r="B1" s="46" t="s">
        <v>140</v>
      </c>
      <c r="C1" s="46" t="s" vm="1">
        <v>221</v>
      </c>
    </row>
    <row r="2" spans="2:17">
      <c r="B2" s="46" t="s">
        <v>139</v>
      </c>
      <c r="C2" s="46" t="s">
        <v>2902</v>
      </c>
    </row>
    <row r="3" spans="2:17">
      <c r="B3" s="46" t="s">
        <v>141</v>
      </c>
      <c r="C3" s="46" t="s">
        <v>2903</v>
      </c>
    </row>
    <row r="4" spans="2:17">
      <c r="B4" s="46" t="s">
        <v>142</v>
      </c>
      <c r="C4" s="46" t="s">
        <v>2904</v>
      </c>
    </row>
    <row r="6" spans="2:17" ht="26.25" customHeight="1">
      <c r="B6" s="131" t="s">
        <v>168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2:17" ht="26.25" customHeight="1">
      <c r="B7" s="131" t="s">
        <v>96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3"/>
    </row>
    <row r="8" spans="2:17" s="3" customFormat="1" ht="63">
      <c r="B8" s="21" t="s">
        <v>110</v>
      </c>
      <c r="C8" s="29" t="s">
        <v>43</v>
      </c>
      <c r="D8" s="29" t="s">
        <v>49</v>
      </c>
      <c r="E8" s="29" t="s">
        <v>14</v>
      </c>
      <c r="F8" s="29" t="s">
        <v>64</v>
      </c>
      <c r="G8" s="29" t="s">
        <v>98</v>
      </c>
      <c r="H8" s="29" t="s">
        <v>17</v>
      </c>
      <c r="I8" s="29" t="s">
        <v>97</v>
      </c>
      <c r="J8" s="29" t="s">
        <v>16</v>
      </c>
      <c r="K8" s="29" t="s">
        <v>18</v>
      </c>
      <c r="L8" s="29" t="s">
        <v>197</v>
      </c>
      <c r="M8" s="29" t="s">
        <v>196</v>
      </c>
      <c r="N8" s="29" t="s">
        <v>105</v>
      </c>
      <c r="O8" s="29" t="s">
        <v>56</v>
      </c>
      <c r="P8" s="29" t="s">
        <v>143</v>
      </c>
      <c r="Q8" s="30" t="s">
        <v>145</v>
      </c>
    </row>
    <row r="9" spans="2:17" s="3" customFormat="1" ht="18.75" customHeight="1">
      <c r="B9" s="14"/>
      <c r="C9" s="15"/>
      <c r="D9" s="15"/>
      <c r="E9" s="15"/>
      <c r="F9" s="15"/>
      <c r="G9" s="15" t="s">
        <v>21</v>
      </c>
      <c r="H9" s="15" t="s">
        <v>20</v>
      </c>
      <c r="I9" s="15"/>
      <c r="J9" s="15" t="s">
        <v>19</v>
      </c>
      <c r="K9" s="15" t="s">
        <v>19</v>
      </c>
      <c r="L9" s="15" t="s">
        <v>204</v>
      </c>
      <c r="M9" s="15"/>
      <c r="N9" s="15" t="s">
        <v>200</v>
      </c>
      <c r="O9" s="15" t="s">
        <v>19</v>
      </c>
      <c r="P9" s="31" t="s">
        <v>19</v>
      </c>
      <c r="Q9" s="16" t="s">
        <v>19</v>
      </c>
    </row>
    <row r="10" spans="2:17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107</v>
      </c>
    </row>
    <row r="11" spans="2:17" s="4" customFormat="1" ht="18" customHeight="1">
      <c r="B11" s="107" t="s">
        <v>2906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108">
        <v>0</v>
      </c>
      <c r="O11" s="67"/>
      <c r="P11" s="69">
        <v>0</v>
      </c>
      <c r="Q11" s="69">
        <v>0</v>
      </c>
    </row>
    <row r="12" spans="2:17" ht="18" customHeight="1">
      <c r="B12" s="109" t="s">
        <v>212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2:17">
      <c r="B13" s="109" t="s">
        <v>106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2:17">
      <c r="B14" s="109" t="s">
        <v>195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2:17">
      <c r="B15" s="109" t="s">
        <v>203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2:17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2:17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2:17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2:17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2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2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2:17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2:17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2:17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2:17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2:17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2:17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2:17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2:17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2:17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2:17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2:17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>
      <c r="D111" s="1"/>
    </row>
    <row r="112" spans="2:17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sheetProtection sheet="1" objects="1" scenarios="1"/>
  <mergeCells count="2">
    <mergeCell ref="B6:Q6"/>
    <mergeCell ref="B7:Q7"/>
  </mergeCells>
  <phoneticPr fontId="3" type="noConversion"/>
  <conditionalFormatting sqref="B12:B110">
    <cfRule type="cellIs" dxfId="5" priority="1" operator="equal">
      <formula>"NR3"</formula>
    </cfRule>
  </conditionalFormatting>
  <dataValidations count="1">
    <dataValidation allowBlank="1" showInputMessage="1" showErrorMessage="1" sqref="C5:C1048576 A1:B1048576 D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B1:R347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6" style="2" bestFit="1" customWidth="1"/>
    <col min="3" max="3" width="12.7109375" style="2" bestFit="1" customWidth="1"/>
    <col min="4" max="4" width="10.140625" style="2" bestFit="1" customWidth="1"/>
    <col min="5" max="5" width="13.7109375" style="2" bestFit="1" customWidth="1"/>
    <col min="6" max="6" width="6.140625" style="1" bestFit="1" customWidth="1"/>
    <col min="7" max="7" width="11.28515625" style="1" bestFit="1" customWidth="1"/>
    <col min="8" max="8" width="11.140625" style="1" bestFit="1" customWidth="1"/>
    <col min="9" max="9" width="6.85546875" style="1" bestFit="1" customWidth="1"/>
    <col min="10" max="10" width="35.7109375" style="1" bestFit="1" customWidth="1"/>
    <col min="11" max="11" width="12.28515625" style="1" bestFit="1" customWidth="1"/>
    <col min="12" max="12" width="8" style="1" bestFit="1" customWidth="1"/>
    <col min="13" max="13" width="9.140625" style="1" bestFit="1" customWidth="1"/>
    <col min="14" max="14" width="13.140625" style="1" bestFit="1" customWidth="1"/>
    <col min="15" max="15" width="9.5703125" style="1" bestFit="1" customWidth="1"/>
    <col min="16" max="16" width="10.140625" style="1" bestFit="1" customWidth="1"/>
    <col min="17" max="17" width="9.140625" style="1" bestFit="1" customWidth="1"/>
    <col min="18" max="18" width="8.42578125" style="1" bestFit="1" customWidth="1"/>
    <col min="19" max="16384" width="9.140625" style="1"/>
  </cols>
  <sheetData>
    <row r="1" spans="2:18">
      <c r="B1" s="46" t="s">
        <v>140</v>
      </c>
      <c r="C1" s="46" t="s" vm="1">
        <v>221</v>
      </c>
    </row>
    <row r="2" spans="2:18">
      <c r="B2" s="46" t="s">
        <v>139</v>
      </c>
      <c r="C2" s="46" t="s">
        <v>2902</v>
      </c>
    </row>
    <row r="3" spans="2:18">
      <c r="B3" s="46" t="s">
        <v>141</v>
      </c>
      <c r="C3" s="46" t="s">
        <v>2903</v>
      </c>
    </row>
    <row r="4" spans="2:18">
      <c r="B4" s="46" t="s">
        <v>142</v>
      </c>
      <c r="C4" s="46" t="s">
        <v>2904</v>
      </c>
    </row>
    <row r="6" spans="2:18" ht="26.25" customHeight="1">
      <c r="B6" s="131" t="s">
        <v>169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3"/>
    </row>
    <row r="7" spans="2:18" s="3" customFormat="1" ht="78.75">
      <c r="B7" s="47" t="s">
        <v>110</v>
      </c>
      <c r="C7" s="48" t="s">
        <v>181</v>
      </c>
      <c r="D7" s="48" t="s">
        <v>43</v>
      </c>
      <c r="E7" s="48" t="s">
        <v>111</v>
      </c>
      <c r="F7" s="48" t="s">
        <v>14</v>
      </c>
      <c r="G7" s="48" t="s">
        <v>98</v>
      </c>
      <c r="H7" s="48" t="s">
        <v>64</v>
      </c>
      <c r="I7" s="48" t="s">
        <v>17</v>
      </c>
      <c r="J7" s="48" t="s">
        <v>220</v>
      </c>
      <c r="K7" s="48" t="s">
        <v>97</v>
      </c>
      <c r="L7" s="48" t="s">
        <v>33</v>
      </c>
      <c r="M7" s="48" t="s">
        <v>18</v>
      </c>
      <c r="N7" s="48" t="s">
        <v>197</v>
      </c>
      <c r="O7" s="48" t="s">
        <v>196</v>
      </c>
      <c r="P7" s="48" t="s">
        <v>105</v>
      </c>
      <c r="Q7" s="48" t="s">
        <v>143</v>
      </c>
      <c r="R7" s="50" t="s">
        <v>145</v>
      </c>
    </row>
    <row r="8" spans="2:18" s="3" customFormat="1" ht="24" customHeight="1">
      <c r="B8" s="14"/>
      <c r="C8" s="57"/>
      <c r="D8" s="15"/>
      <c r="E8" s="15"/>
      <c r="F8" s="15"/>
      <c r="G8" s="15" t="s">
        <v>21</v>
      </c>
      <c r="H8" s="15"/>
      <c r="I8" s="15" t="s">
        <v>20</v>
      </c>
      <c r="J8" s="15"/>
      <c r="K8" s="15"/>
      <c r="L8" s="15" t="s">
        <v>19</v>
      </c>
      <c r="M8" s="15" t="s">
        <v>19</v>
      </c>
      <c r="N8" s="15" t="s">
        <v>204</v>
      </c>
      <c r="O8" s="15"/>
      <c r="P8" s="15" t="s">
        <v>200</v>
      </c>
      <c r="Q8" s="15" t="s">
        <v>19</v>
      </c>
      <c r="R8" s="16" t="s">
        <v>19</v>
      </c>
    </row>
    <row r="9" spans="2:18" s="4" customFormat="1" ht="18" customHeight="1">
      <c r="B9" s="17"/>
      <c r="C9" s="12" t="s">
        <v>0</v>
      </c>
      <c r="D9" s="12" t="s">
        <v>1</v>
      </c>
      <c r="E9" s="12" t="s">
        <v>2</v>
      </c>
      <c r="F9" s="12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8" t="s">
        <v>13</v>
      </c>
      <c r="Q9" s="18" t="s">
        <v>107</v>
      </c>
      <c r="R9" s="19" t="s">
        <v>108</v>
      </c>
    </row>
    <row r="10" spans="2:18" s="4" customFormat="1" ht="18" customHeight="1">
      <c r="B10" s="79" t="s">
        <v>38</v>
      </c>
      <c r="C10" s="80"/>
      <c r="D10" s="79"/>
      <c r="E10" s="79"/>
      <c r="F10" s="79"/>
      <c r="G10" s="98"/>
      <c r="H10" s="79"/>
      <c r="I10" s="82">
        <v>4.3009542111958359</v>
      </c>
      <c r="J10" s="80"/>
      <c r="K10" s="80"/>
      <c r="L10" s="81"/>
      <c r="M10" s="81">
        <v>6.5044582197245612E-2</v>
      </c>
      <c r="N10" s="82"/>
      <c r="O10" s="99"/>
      <c r="P10" s="82">
        <v>72043.66042807202</v>
      </c>
      <c r="Q10" s="83">
        <f>IFERROR(P10/$P$10,0)</f>
        <v>1</v>
      </c>
      <c r="R10" s="83">
        <f>P10/'סכום נכסי הקרן'!$C$42</f>
        <v>6.5721316457570747E-2</v>
      </c>
    </row>
    <row r="11" spans="2:18" ht="21.75" customHeight="1">
      <c r="B11" s="84" t="s">
        <v>36</v>
      </c>
      <c r="C11" s="86"/>
      <c r="D11" s="85"/>
      <c r="E11" s="85"/>
      <c r="F11" s="85"/>
      <c r="G11" s="100"/>
      <c r="H11" s="85"/>
      <c r="I11" s="88">
        <v>4.6088222135223011</v>
      </c>
      <c r="J11" s="86"/>
      <c r="K11" s="86"/>
      <c r="L11" s="87"/>
      <c r="M11" s="87">
        <v>6.4073098984679153E-2</v>
      </c>
      <c r="N11" s="88"/>
      <c r="O11" s="101"/>
      <c r="P11" s="88">
        <v>62942.934164102007</v>
      </c>
      <c r="Q11" s="89">
        <f t="shared" ref="Q11:Q74" si="0">IFERROR(P11/$P$10,0)</f>
        <v>0.8736776253469779</v>
      </c>
      <c r="R11" s="89">
        <f>P11/'סכום נכסי הקרן'!$C$42</f>
        <v>5.741924369732767E-2</v>
      </c>
    </row>
    <row r="12" spans="2:18">
      <c r="B12" s="90" t="s">
        <v>34</v>
      </c>
      <c r="C12" s="86"/>
      <c r="D12" s="85"/>
      <c r="E12" s="85"/>
      <c r="F12" s="85"/>
      <c r="G12" s="100"/>
      <c r="H12" s="85"/>
      <c r="I12" s="88">
        <v>6.4773519272607309</v>
      </c>
      <c r="J12" s="86"/>
      <c r="K12" s="86"/>
      <c r="L12" s="87"/>
      <c r="M12" s="87">
        <v>4.6655110917747759E-2</v>
      </c>
      <c r="N12" s="88"/>
      <c r="O12" s="101"/>
      <c r="P12" s="88">
        <f>SUM(P13:P31)</f>
        <v>13784.277902334001</v>
      </c>
      <c r="Q12" s="89">
        <f t="shared" si="0"/>
        <v>0.19133228129206656</v>
      </c>
      <c r="R12" s="89">
        <f>P12/'סכום נכסי הקרן'!$C$42</f>
        <v>1.2574609407344849E-2</v>
      </c>
    </row>
    <row r="13" spans="2:18">
      <c r="B13" s="91" t="s">
        <v>2956</v>
      </c>
      <c r="C13" s="92" t="s">
        <v>2715</v>
      </c>
      <c r="D13" s="67">
        <v>6028</v>
      </c>
      <c r="E13" s="67"/>
      <c r="F13" s="67" t="s">
        <v>636</v>
      </c>
      <c r="G13" s="102">
        <v>43100</v>
      </c>
      <c r="H13" s="67"/>
      <c r="I13" s="74">
        <v>7.5899999999966994</v>
      </c>
      <c r="J13" s="92" t="s">
        <v>26</v>
      </c>
      <c r="K13" s="92" t="s">
        <v>127</v>
      </c>
      <c r="L13" s="93">
        <v>5.8899999999974029E-2</v>
      </c>
      <c r="M13" s="93">
        <v>5.8899999999974029E-2</v>
      </c>
      <c r="N13" s="74">
        <v>652417.63194600015</v>
      </c>
      <c r="O13" s="103">
        <v>109.12</v>
      </c>
      <c r="P13" s="74">
        <v>711.91811996499996</v>
      </c>
      <c r="Q13" s="94">
        <f t="shared" si="0"/>
        <v>9.8817594183151607E-3</v>
      </c>
      <c r="R13" s="94">
        <f>P13/'סכום נכסי הקרן'!$C$42</f>
        <v>6.4944223788867086E-4</v>
      </c>
    </row>
    <row r="14" spans="2:18">
      <c r="B14" s="91" t="s">
        <v>2956</v>
      </c>
      <c r="C14" s="92" t="s">
        <v>2715</v>
      </c>
      <c r="D14" s="67">
        <v>6869</v>
      </c>
      <c r="E14" s="67"/>
      <c r="F14" s="67" t="s">
        <v>636</v>
      </c>
      <c r="G14" s="102">
        <v>43555</v>
      </c>
      <c r="H14" s="67"/>
      <c r="I14" s="74">
        <v>3.4899999999981786</v>
      </c>
      <c r="J14" s="92" t="s">
        <v>26</v>
      </c>
      <c r="K14" s="92" t="s">
        <v>127</v>
      </c>
      <c r="L14" s="93">
        <v>5.7599999999927175E-2</v>
      </c>
      <c r="M14" s="93">
        <v>5.7599999999927175E-2</v>
      </c>
      <c r="N14" s="74">
        <v>136734.80867900004</v>
      </c>
      <c r="O14" s="103">
        <v>100.43</v>
      </c>
      <c r="P14" s="74">
        <v>137.32276832500003</v>
      </c>
      <c r="Q14" s="94">
        <f t="shared" si="0"/>
        <v>1.9061048190645768E-3</v>
      </c>
      <c r="R14" s="94">
        <f>P14/'סכום נכסי הקרן'!$C$42</f>
        <v>1.2527171801504368E-4</v>
      </c>
    </row>
    <row r="15" spans="2:18">
      <c r="B15" s="91" t="s">
        <v>2956</v>
      </c>
      <c r="C15" s="92" t="s">
        <v>2715</v>
      </c>
      <c r="D15" s="67">
        <v>6870</v>
      </c>
      <c r="E15" s="67"/>
      <c r="F15" s="67" t="s">
        <v>636</v>
      </c>
      <c r="G15" s="102">
        <v>43555</v>
      </c>
      <c r="H15" s="67"/>
      <c r="I15" s="74">
        <v>5.1399999999989676</v>
      </c>
      <c r="J15" s="92" t="s">
        <v>26</v>
      </c>
      <c r="K15" s="92" t="s">
        <v>127</v>
      </c>
      <c r="L15" s="93">
        <v>4.4599999999992097E-2</v>
      </c>
      <c r="M15" s="93">
        <v>4.4599999999992097E-2</v>
      </c>
      <c r="N15" s="74">
        <v>1627946.1383180001</v>
      </c>
      <c r="O15" s="103">
        <v>101.04</v>
      </c>
      <c r="P15" s="74">
        <v>1644.8767781050003</v>
      </c>
      <c r="Q15" s="94">
        <f t="shared" si="0"/>
        <v>2.2831665802811835E-2</v>
      </c>
      <c r="R15" s="94">
        <f>P15/'סכום נכסי הקרן'!$C$42</f>
        <v>1.5005271334800926E-3</v>
      </c>
    </row>
    <row r="16" spans="2:18">
      <c r="B16" s="91" t="s">
        <v>2956</v>
      </c>
      <c r="C16" s="92" t="s">
        <v>2715</v>
      </c>
      <c r="D16" s="67">
        <v>6868</v>
      </c>
      <c r="E16" s="67"/>
      <c r="F16" s="67" t="s">
        <v>636</v>
      </c>
      <c r="G16" s="102">
        <v>43555</v>
      </c>
      <c r="H16" s="67"/>
      <c r="I16" s="74">
        <v>5.0500000000109031</v>
      </c>
      <c r="J16" s="92" t="s">
        <v>26</v>
      </c>
      <c r="K16" s="92" t="s">
        <v>127</v>
      </c>
      <c r="L16" s="93">
        <v>5.0200000000305278E-2</v>
      </c>
      <c r="M16" s="93">
        <v>5.0200000000305278E-2</v>
      </c>
      <c r="N16" s="74">
        <v>17899.707243000004</v>
      </c>
      <c r="O16" s="103">
        <v>128.1</v>
      </c>
      <c r="P16" s="74">
        <v>22.929522315000003</v>
      </c>
      <c r="Q16" s="94">
        <f t="shared" si="0"/>
        <v>3.1827258885454198E-4</v>
      </c>
      <c r="R16" s="94">
        <f>P16/'סכום נכסי הקרן'!$C$42</f>
        <v>2.0917293531879656E-5</v>
      </c>
    </row>
    <row r="17" spans="2:18">
      <c r="B17" s="91" t="s">
        <v>2956</v>
      </c>
      <c r="C17" s="92" t="s">
        <v>2715</v>
      </c>
      <c r="D17" s="67">
        <v>6867</v>
      </c>
      <c r="E17" s="67"/>
      <c r="F17" s="67" t="s">
        <v>636</v>
      </c>
      <c r="G17" s="102">
        <v>43555</v>
      </c>
      <c r="H17" s="67"/>
      <c r="I17" s="74">
        <v>5.0899999999603036</v>
      </c>
      <c r="J17" s="92" t="s">
        <v>26</v>
      </c>
      <c r="K17" s="92" t="s">
        <v>127</v>
      </c>
      <c r="L17" s="93">
        <v>4.9399999999486278E-2</v>
      </c>
      <c r="M17" s="93">
        <v>4.9399999999486278E-2</v>
      </c>
      <c r="N17" s="74">
        <v>43645.992717000001</v>
      </c>
      <c r="O17" s="103">
        <v>117.74</v>
      </c>
      <c r="P17" s="74">
        <v>51.388785755999997</v>
      </c>
      <c r="Q17" s="94">
        <f t="shared" si="0"/>
        <v>7.1330059370465037E-4</v>
      </c>
      <c r="R17" s="94">
        <f>P17/'סכום נכסי הקרן'!$C$42</f>
        <v>4.6879054048236416E-5</v>
      </c>
    </row>
    <row r="18" spans="2:18">
      <c r="B18" s="91" t="s">
        <v>2956</v>
      </c>
      <c r="C18" s="92" t="s">
        <v>2715</v>
      </c>
      <c r="D18" s="67">
        <v>6866</v>
      </c>
      <c r="E18" s="67"/>
      <c r="F18" s="67" t="s">
        <v>636</v>
      </c>
      <c r="G18" s="102">
        <v>43555</v>
      </c>
      <c r="H18" s="67"/>
      <c r="I18" s="74">
        <v>5.8000000000026812</v>
      </c>
      <c r="J18" s="92" t="s">
        <v>26</v>
      </c>
      <c r="K18" s="92" t="s">
        <v>127</v>
      </c>
      <c r="L18" s="93">
        <v>3.0000000000000006E-2</v>
      </c>
      <c r="M18" s="93">
        <v>3.0000000000000006E-2</v>
      </c>
      <c r="N18" s="74">
        <v>65650.099030000012</v>
      </c>
      <c r="O18" s="103">
        <v>113.61</v>
      </c>
      <c r="P18" s="74">
        <v>74.58506855600001</v>
      </c>
      <c r="Q18" s="94">
        <f t="shared" si="0"/>
        <v>1.0352759439599174E-3</v>
      </c>
      <c r="R18" s="94">
        <f>P18/'סכום נכסי הקרן'!$C$42</f>
        <v>6.8039697933900008E-5</v>
      </c>
    </row>
    <row r="19" spans="2:18">
      <c r="B19" s="91" t="s">
        <v>2956</v>
      </c>
      <c r="C19" s="92" t="s">
        <v>2715</v>
      </c>
      <c r="D19" s="67">
        <v>6865</v>
      </c>
      <c r="E19" s="67"/>
      <c r="F19" s="67" t="s">
        <v>636</v>
      </c>
      <c r="G19" s="102">
        <v>43555</v>
      </c>
      <c r="H19" s="67"/>
      <c r="I19" s="74">
        <v>4.0699999999589975</v>
      </c>
      <c r="J19" s="92" t="s">
        <v>26</v>
      </c>
      <c r="K19" s="92" t="s">
        <v>127</v>
      </c>
      <c r="L19" s="93">
        <v>2.559999999964855E-2</v>
      </c>
      <c r="M19" s="93">
        <v>2.559999999964855E-2</v>
      </c>
      <c r="N19" s="74">
        <v>33398.518459000006</v>
      </c>
      <c r="O19" s="103">
        <v>122.68</v>
      </c>
      <c r="P19" s="74">
        <v>40.973306224000005</v>
      </c>
      <c r="Q19" s="94">
        <f t="shared" si="0"/>
        <v>5.6872882333494873E-4</v>
      </c>
      <c r="R19" s="94">
        <f>P19/'סכום נכסי הקרן'!$C$42</f>
        <v>3.7377606976938009E-5</v>
      </c>
    </row>
    <row r="20" spans="2:18">
      <c r="B20" s="91" t="s">
        <v>2956</v>
      </c>
      <c r="C20" s="92" t="s">
        <v>2715</v>
      </c>
      <c r="D20" s="67">
        <v>5212</v>
      </c>
      <c r="E20" s="67"/>
      <c r="F20" s="67" t="s">
        <v>636</v>
      </c>
      <c r="G20" s="102">
        <v>42643</v>
      </c>
      <c r="H20" s="67"/>
      <c r="I20" s="74">
        <v>6.7600000000012832</v>
      </c>
      <c r="J20" s="92" t="s">
        <v>26</v>
      </c>
      <c r="K20" s="92" t="s">
        <v>127</v>
      </c>
      <c r="L20" s="93">
        <v>4.7600000000012833E-2</v>
      </c>
      <c r="M20" s="93">
        <v>4.7600000000012833E-2</v>
      </c>
      <c r="N20" s="74">
        <v>1502963.085586</v>
      </c>
      <c r="O20" s="103">
        <v>99.57</v>
      </c>
      <c r="P20" s="74">
        <v>1496.5003443830001</v>
      </c>
      <c r="Q20" s="94">
        <f t="shared" si="0"/>
        <v>2.0772130892448164E-2</v>
      </c>
      <c r="R20" s="94">
        <f>P20/'סכום נכסי הקרן'!$C$42</f>
        <v>1.3651717878806671E-3</v>
      </c>
    </row>
    <row r="21" spans="2:18">
      <c r="B21" s="91" t="s">
        <v>2956</v>
      </c>
      <c r="C21" s="92" t="s">
        <v>2715</v>
      </c>
      <c r="D21" s="67">
        <v>5211</v>
      </c>
      <c r="E21" s="67"/>
      <c r="F21" s="67" t="s">
        <v>636</v>
      </c>
      <c r="G21" s="102">
        <v>42643</v>
      </c>
      <c r="H21" s="67"/>
      <c r="I21" s="74">
        <v>4.6000000000014012</v>
      </c>
      <c r="J21" s="92" t="s">
        <v>26</v>
      </c>
      <c r="K21" s="92" t="s">
        <v>127</v>
      </c>
      <c r="L21" s="93">
        <v>4.7700000000017687E-2</v>
      </c>
      <c r="M21" s="93">
        <v>4.7700000000017687E-2</v>
      </c>
      <c r="N21" s="74">
        <v>1183612.2761110002</v>
      </c>
      <c r="O21" s="103">
        <v>96.47</v>
      </c>
      <c r="P21" s="74">
        <v>1141.8307627740003</v>
      </c>
      <c r="Q21" s="94">
        <f t="shared" si="0"/>
        <v>1.584914975154542E-2</v>
      </c>
      <c r="R21" s="94">
        <f>P21/'סכום נכסי הקרן'!$C$42</f>
        <v>1.0416269864047454E-3</v>
      </c>
    </row>
    <row r="22" spans="2:18">
      <c r="B22" s="91" t="s">
        <v>2956</v>
      </c>
      <c r="C22" s="92" t="s">
        <v>2715</v>
      </c>
      <c r="D22" s="67">
        <v>6027</v>
      </c>
      <c r="E22" s="67"/>
      <c r="F22" s="67" t="s">
        <v>636</v>
      </c>
      <c r="G22" s="102">
        <v>43100</v>
      </c>
      <c r="H22" s="67"/>
      <c r="I22" s="74">
        <v>7.9399999999998814</v>
      </c>
      <c r="J22" s="92" t="s">
        <v>26</v>
      </c>
      <c r="K22" s="92" t="s">
        <v>127</v>
      </c>
      <c r="L22" s="93">
        <v>4.6100000000000189E-2</v>
      </c>
      <c r="M22" s="93">
        <v>4.6100000000000189E-2</v>
      </c>
      <c r="N22" s="74">
        <v>2513826.1571460003</v>
      </c>
      <c r="O22" s="103">
        <v>100.83</v>
      </c>
      <c r="P22" s="74">
        <v>2534.6909141950005</v>
      </c>
      <c r="Q22" s="94">
        <f t="shared" si="0"/>
        <v>3.5182705863836851E-2</v>
      </c>
      <c r="R22" s="94">
        <f>P22/'סכום נכסי הקרן'!$C$42</f>
        <v>2.3122537459108515E-3</v>
      </c>
    </row>
    <row r="23" spans="2:18">
      <c r="B23" s="91" t="s">
        <v>2956</v>
      </c>
      <c r="C23" s="92" t="s">
        <v>2715</v>
      </c>
      <c r="D23" s="67">
        <v>5025</v>
      </c>
      <c r="E23" s="67"/>
      <c r="F23" s="67" t="s">
        <v>636</v>
      </c>
      <c r="G23" s="102">
        <v>42551</v>
      </c>
      <c r="H23" s="67"/>
      <c r="I23" s="74">
        <v>7.4000000000016621</v>
      </c>
      <c r="J23" s="92" t="s">
        <v>26</v>
      </c>
      <c r="K23" s="92" t="s">
        <v>127</v>
      </c>
      <c r="L23" s="93">
        <v>4.960000000001176E-2</v>
      </c>
      <c r="M23" s="93">
        <v>4.960000000001176E-2</v>
      </c>
      <c r="N23" s="74">
        <v>1583451.7462060002</v>
      </c>
      <c r="O23" s="103">
        <v>98.81</v>
      </c>
      <c r="P23" s="74">
        <v>1564.6086704460004</v>
      </c>
      <c r="Q23" s="94">
        <f t="shared" si="0"/>
        <v>2.1717506594603097E-2</v>
      </c>
      <c r="R23" s="94">
        <f>P23/'סכום נכסי הקרן'!$C$42</f>
        <v>1.4273031235732896E-3</v>
      </c>
    </row>
    <row r="24" spans="2:18">
      <c r="B24" s="91" t="s">
        <v>2956</v>
      </c>
      <c r="C24" s="92" t="s">
        <v>2715</v>
      </c>
      <c r="D24" s="67">
        <v>5024</v>
      </c>
      <c r="E24" s="67"/>
      <c r="F24" s="67" t="s">
        <v>636</v>
      </c>
      <c r="G24" s="102">
        <v>42551</v>
      </c>
      <c r="H24" s="67"/>
      <c r="I24" s="74">
        <v>5.4899999999993536</v>
      </c>
      <c r="J24" s="92" t="s">
        <v>26</v>
      </c>
      <c r="K24" s="92" t="s">
        <v>127</v>
      </c>
      <c r="L24" s="93">
        <v>4.7099999999998622E-2</v>
      </c>
      <c r="M24" s="93">
        <v>4.7099999999998622E-2</v>
      </c>
      <c r="N24" s="74">
        <v>1035041.7979360003</v>
      </c>
      <c r="O24" s="103">
        <v>98.77</v>
      </c>
      <c r="P24" s="74">
        <v>1022.3107838340001</v>
      </c>
      <c r="Q24" s="94">
        <f t="shared" si="0"/>
        <v>1.4190156049256678E-2</v>
      </c>
      <c r="R24" s="94">
        <f>P24/'סכום נכסי הקרן'!$C$42</f>
        <v>9.3259573629550984E-4</v>
      </c>
    </row>
    <row r="25" spans="2:18">
      <c r="B25" s="91" t="s">
        <v>2956</v>
      </c>
      <c r="C25" s="92" t="s">
        <v>2715</v>
      </c>
      <c r="D25" s="67">
        <v>6026</v>
      </c>
      <c r="E25" s="67"/>
      <c r="F25" s="67" t="s">
        <v>636</v>
      </c>
      <c r="G25" s="102">
        <v>43100</v>
      </c>
      <c r="H25" s="67"/>
      <c r="I25" s="74">
        <v>6.220000000000371</v>
      </c>
      <c r="J25" s="92" t="s">
        <v>26</v>
      </c>
      <c r="K25" s="92" t="s">
        <v>127</v>
      </c>
      <c r="L25" s="93">
        <v>4.5600000000002888E-2</v>
      </c>
      <c r="M25" s="93">
        <v>4.5600000000002888E-2</v>
      </c>
      <c r="N25" s="74">
        <v>3040743.4842550005</v>
      </c>
      <c r="O25" s="103">
        <f>P25/N25*100000</f>
        <v>94.937756521848996</v>
      </c>
      <c r="P25" s="74">
        <v>2886.8136455360004</v>
      </c>
      <c r="Q25" s="94">
        <f t="shared" si="0"/>
        <v>4.0070335521307648E-2</v>
      </c>
      <c r="R25" s="94">
        <f>P25/'סכום נכסי הקרן'!$C$42</f>
        <v>2.6334752013568979E-3</v>
      </c>
    </row>
    <row r="26" spans="2:18">
      <c r="B26" s="91" t="s">
        <v>2956</v>
      </c>
      <c r="C26" s="92" t="s">
        <v>2715</v>
      </c>
      <c r="D26" s="67">
        <v>5023</v>
      </c>
      <c r="E26" s="67"/>
      <c r="F26" s="67" t="s">
        <v>636</v>
      </c>
      <c r="G26" s="102">
        <v>42551</v>
      </c>
      <c r="H26" s="67"/>
      <c r="I26" s="74">
        <v>7.5800000000186216</v>
      </c>
      <c r="J26" s="92" t="s">
        <v>26</v>
      </c>
      <c r="K26" s="92" t="s">
        <v>127</v>
      </c>
      <c r="L26" s="93">
        <v>4.0200000000113451E-2</v>
      </c>
      <c r="M26" s="93">
        <v>4.0200000000113451E-2</v>
      </c>
      <c r="N26" s="74">
        <v>86584.673381000015</v>
      </c>
      <c r="O26" s="103">
        <v>107.91</v>
      </c>
      <c r="P26" s="74">
        <v>93.433479197000011</v>
      </c>
      <c r="Q26" s="94">
        <f t="shared" si="0"/>
        <v>1.2969007771375452E-3</v>
      </c>
      <c r="R26" s="94">
        <f>P26/'סכום נכסי הקרן'!$C$42</f>
        <v>8.5234026388326031E-5</v>
      </c>
    </row>
    <row r="27" spans="2:18">
      <c r="B27" s="91" t="s">
        <v>2956</v>
      </c>
      <c r="C27" s="92" t="s">
        <v>2715</v>
      </c>
      <c r="D27" s="67">
        <v>5210</v>
      </c>
      <c r="E27" s="67"/>
      <c r="F27" s="67" t="s">
        <v>636</v>
      </c>
      <c r="G27" s="102">
        <v>42643</v>
      </c>
      <c r="H27" s="67"/>
      <c r="I27" s="74">
        <v>7.010000000015002</v>
      </c>
      <c r="J27" s="92" t="s">
        <v>26</v>
      </c>
      <c r="K27" s="92" t="s">
        <v>127</v>
      </c>
      <c r="L27" s="93">
        <v>3.1500000000087847E-2</v>
      </c>
      <c r="M27" s="93">
        <v>3.1500000000087847E-2</v>
      </c>
      <c r="N27" s="74">
        <v>65510.939945000013</v>
      </c>
      <c r="O27" s="103">
        <v>112.94</v>
      </c>
      <c r="P27" s="74">
        <v>73.988024189000015</v>
      </c>
      <c r="Q27" s="94">
        <f t="shared" si="0"/>
        <v>1.0269886864350713E-3</v>
      </c>
      <c r="R27" s="94">
        <f>P27/'סכום נכסי הקרן'!$C$42</f>
        <v>6.7495048459544215E-5</v>
      </c>
    </row>
    <row r="28" spans="2:18">
      <c r="B28" s="91" t="s">
        <v>2956</v>
      </c>
      <c r="C28" s="92" t="s">
        <v>2715</v>
      </c>
      <c r="D28" s="67">
        <v>6025</v>
      </c>
      <c r="E28" s="67"/>
      <c r="F28" s="67" t="s">
        <v>636</v>
      </c>
      <c r="G28" s="102">
        <v>43100</v>
      </c>
      <c r="H28" s="67"/>
      <c r="I28" s="74">
        <v>8.3300000000304806</v>
      </c>
      <c r="J28" s="92" t="s">
        <v>26</v>
      </c>
      <c r="K28" s="92" t="s">
        <v>127</v>
      </c>
      <c r="L28" s="93">
        <v>3.2500000000052556E-2</v>
      </c>
      <c r="M28" s="93">
        <v>3.2500000000052556E-2</v>
      </c>
      <c r="N28" s="74">
        <v>83476.930977000011</v>
      </c>
      <c r="O28" s="103">
        <v>113.97</v>
      </c>
      <c r="P28" s="74">
        <v>95.138646670000014</v>
      </c>
      <c r="Q28" s="94">
        <f t="shared" si="0"/>
        <v>1.3205693062332098E-3</v>
      </c>
      <c r="R28" s="94">
        <f>P28/'סכום נכסי הקרן'!$C$42</f>
        <v>8.6789553279107424E-5</v>
      </c>
    </row>
    <row r="29" spans="2:18">
      <c r="B29" s="91" t="s">
        <v>2956</v>
      </c>
      <c r="C29" s="92" t="s">
        <v>2715</v>
      </c>
      <c r="D29" s="67">
        <v>5022</v>
      </c>
      <c r="E29" s="67"/>
      <c r="F29" s="67" t="s">
        <v>636</v>
      </c>
      <c r="G29" s="102">
        <v>42551</v>
      </c>
      <c r="H29" s="67"/>
      <c r="I29" s="74">
        <v>6.9899999999528282</v>
      </c>
      <c r="J29" s="92" t="s">
        <v>26</v>
      </c>
      <c r="K29" s="92" t="s">
        <v>127</v>
      </c>
      <c r="L29" s="93">
        <v>2.2999999999820865E-2</v>
      </c>
      <c r="M29" s="93">
        <v>2.2999999999820865E-2</v>
      </c>
      <c r="N29" s="74">
        <v>58328.627090000009</v>
      </c>
      <c r="O29" s="103">
        <v>114.85</v>
      </c>
      <c r="P29" s="74">
        <v>66.990410484000023</v>
      </c>
      <c r="Q29" s="94">
        <f t="shared" si="0"/>
        <v>9.2985850643836822E-4</v>
      </c>
      <c r="R29" s="94">
        <f>P29/'סכום נכסי הקרן'!$C$42</f>
        <v>6.1111525162400076E-5</v>
      </c>
    </row>
    <row r="30" spans="2:18">
      <c r="B30" s="91" t="s">
        <v>2956</v>
      </c>
      <c r="C30" s="92" t="s">
        <v>2715</v>
      </c>
      <c r="D30" s="67">
        <v>6024</v>
      </c>
      <c r="E30" s="67"/>
      <c r="F30" s="67" t="s">
        <v>636</v>
      </c>
      <c r="G30" s="102">
        <v>43100</v>
      </c>
      <c r="H30" s="67"/>
      <c r="I30" s="74">
        <v>7.4300000000057667</v>
      </c>
      <c r="J30" s="92" t="s">
        <v>26</v>
      </c>
      <c r="K30" s="92" t="s">
        <v>127</v>
      </c>
      <c r="L30" s="93">
        <v>1.6899999999980778E-2</v>
      </c>
      <c r="M30" s="93">
        <v>1.6899999999980778E-2</v>
      </c>
      <c r="N30" s="74">
        <v>60637.68982900001</v>
      </c>
      <c r="O30" s="103">
        <v>120.12</v>
      </c>
      <c r="P30" s="74">
        <v>72.838000306000012</v>
      </c>
      <c r="Q30" s="94">
        <f t="shared" si="0"/>
        <v>1.011025812308927E-3</v>
      </c>
      <c r="R30" s="94">
        <f>P30/'סכום נכסי הקרן'!$C$42</f>
        <v>6.6445947357527513E-5</v>
      </c>
    </row>
    <row r="31" spans="2:18">
      <c r="B31" s="91" t="s">
        <v>2956</v>
      </c>
      <c r="C31" s="92" t="s">
        <v>2715</v>
      </c>
      <c r="D31" s="67">
        <v>5209</v>
      </c>
      <c r="E31" s="67"/>
      <c r="F31" s="67" t="s">
        <v>636</v>
      </c>
      <c r="G31" s="102">
        <v>42643</v>
      </c>
      <c r="H31" s="67"/>
      <c r="I31" s="74">
        <v>6.0400000000007825</v>
      </c>
      <c r="J31" s="92" t="s">
        <v>26</v>
      </c>
      <c r="K31" s="92" t="s">
        <v>127</v>
      </c>
      <c r="L31" s="93">
        <v>2.0800000000015643E-2</v>
      </c>
      <c r="M31" s="93">
        <v>2.0800000000015643E-2</v>
      </c>
      <c r="N31" s="74">
        <v>44376.827674</v>
      </c>
      <c r="O31" s="103">
        <v>115.24</v>
      </c>
      <c r="P31" s="74">
        <v>51.139871074000013</v>
      </c>
      <c r="Q31" s="94">
        <f t="shared" si="0"/>
        <v>7.0984554046997332E-4</v>
      </c>
      <c r="R31" s="94">
        <f>P31/'סכום נכסי הקרן'!$C$42</f>
        <v>4.6651983401222458E-5</v>
      </c>
    </row>
    <row r="32" spans="2:18">
      <c r="B32" s="95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74"/>
      <c r="O32" s="103"/>
      <c r="P32" s="67"/>
      <c r="Q32" s="94"/>
      <c r="R32" s="67"/>
    </row>
    <row r="33" spans="2:18">
      <c r="B33" s="90" t="s">
        <v>35</v>
      </c>
      <c r="C33" s="86"/>
      <c r="D33" s="85"/>
      <c r="E33" s="85"/>
      <c r="F33" s="85"/>
      <c r="G33" s="100"/>
      <c r="H33" s="85"/>
      <c r="I33" s="88">
        <v>4.0835580905160045</v>
      </c>
      <c r="J33" s="86"/>
      <c r="K33" s="86"/>
      <c r="L33" s="87"/>
      <c r="M33" s="87">
        <v>6.8969485785082704E-2</v>
      </c>
      <c r="N33" s="88"/>
      <c r="O33" s="101"/>
      <c r="P33" s="88">
        <f>SUM(P34:P250)</f>
        <v>49158.656261768047</v>
      </c>
      <c r="Q33" s="89">
        <f t="shared" si="0"/>
        <v>0.68234534405491198</v>
      </c>
      <c r="R33" s="89">
        <f>P33/'סכום נכסי הקרן'!$C$42</f>
        <v>4.4844634289982852E-2</v>
      </c>
    </row>
    <row r="34" spans="2:18">
      <c r="B34" s="91" t="s">
        <v>2957</v>
      </c>
      <c r="C34" s="92" t="s">
        <v>2716</v>
      </c>
      <c r="D34" s="67" t="s">
        <v>2717</v>
      </c>
      <c r="E34" s="67"/>
      <c r="F34" s="67" t="s">
        <v>336</v>
      </c>
      <c r="G34" s="102">
        <v>42368</v>
      </c>
      <c r="H34" s="67" t="s">
        <v>300</v>
      </c>
      <c r="I34" s="74">
        <v>7.1300000001385495</v>
      </c>
      <c r="J34" s="92" t="s">
        <v>123</v>
      </c>
      <c r="K34" s="92" t="s">
        <v>127</v>
      </c>
      <c r="L34" s="93">
        <v>3.1699999999999999E-2</v>
      </c>
      <c r="M34" s="93">
        <v>2.2100000000461834E-2</v>
      </c>
      <c r="N34" s="74">
        <v>14139.106699000002</v>
      </c>
      <c r="O34" s="103">
        <v>119.45</v>
      </c>
      <c r="P34" s="74">
        <v>16.889162182000003</v>
      </c>
      <c r="Q34" s="94">
        <f t="shared" si="0"/>
        <v>2.3442954011008432E-4</v>
      </c>
      <c r="R34" s="94">
        <f>P34/'סכום נכסי הקרן'!$C$42</f>
        <v>1.5407017992577626E-5</v>
      </c>
    </row>
    <row r="35" spans="2:18">
      <c r="B35" s="91" t="s">
        <v>2957</v>
      </c>
      <c r="C35" s="92" t="s">
        <v>2716</v>
      </c>
      <c r="D35" s="67" t="s">
        <v>2718</v>
      </c>
      <c r="E35" s="67"/>
      <c r="F35" s="67" t="s">
        <v>336</v>
      </c>
      <c r="G35" s="102">
        <v>42388</v>
      </c>
      <c r="H35" s="67" t="s">
        <v>300</v>
      </c>
      <c r="I35" s="74">
        <v>7.1199999998614549</v>
      </c>
      <c r="J35" s="92" t="s">
        <v>123</v>
      </c>
      <c r="K35" s="92" t="s">
        <v>127</v>
      </c>
      <c r="L35" s="93">
        <v>3.1899999999999998E-2</v>
      </c>
      <c r="M35" s="93">
        <v>2.2199999999501573E-2</v>
      </c>
      <c r="N35" s="74">
        <v>19794.749523999999</v>
      </c>
      <c r="O35" s="103">
        <v>119.6</v>
      </c>
      <c r="P35" s="74">
        <v>23.674520419000004</v>
      </c>
      <c r="Q35" s="94">
        <f t="shared" si="0"/>
        <v>3.2861351405980417E-4</v>
      </c>
      <c r="R35" s="94">
        <f>P35/'סכום נכסי הקרן'!$C$42</f>
        <v>2.1596912749758765E-5</v>
      </c>
    </row>
    <row r="36" spans="2:18">
      <c r="B36" s="91" t="s">
        <v>2957</v>
      </c>
      <c r="C36" s="92" t="s">
        <v>2716</v>
      </c>
      <c r="D36" s="67" t="s">
        <v>2719</v>
      </c>
      <c r="E36" s="67"/>
      <c r="F36" s="67" t="s">
        <v>336</v>
      </c>
      <c r="G36" s="102">
        <v>42509</v>
      </c>
      <c r="H36" s="67" t="s">
        <v>300</v>
      </c>
      <c r="I36" s="74">
        <v>7.1799999999553057</v>
      </c>
      <c r="J36" s="92" t="s">
        <v>123</v>
      </c>
      <c r="K36" s="92" t="s">
        <v>127</v>
      </c>
      <c r="L36" s="93">
        <v>2.7400000000000001E-2</v>
      </c>
      <c r="M36" s="93">
        <v>2.3899999999688889E-2</v>
      </c>
      <c r="N36" s="74">
        <v>19794.749523999999</v>
      </c>
      <c r="O36" s="103">
        <v>115.29</v>
      </c>
      <c r="P36" s="74">
        <v>22.821367589000001</v>
      </c>
      <c r="Q36" s="94">
        <f t="shared" si="0"/>
        <v>3.1677135022566941E-4</v>
      </c>
      <c r="R36" s="94">
        <f>P36/'סכום נכסי הקרן'!$C$42</f>
        <v>2.081863015287319E-5</v>
      </c>
    </row>
    <row r="37" spans="2:18">
      <c r="B37" s="91" t="s">
        <v>2957</v>
      </c>
      <c r="C37" s="92" t="s">
        <v>2716</v>
      </c>
      <c r="D37" s="67" t="s">
        <v>2720</v>
      </c>
      <c r="E37" s="67"/>
      <c r="F37" s="67" t="s">
        <v>336</v>
      </c>
      <c r="G37" s="102">
        <v>42723</v>
      </c>
      <c r="H37" s="67" t="s">
        <v>300</v>
      </c>
      <c r="I37" s="74">
        <v>7.0800000008114088</v>
      </c>
      <c r="J37" s="92" t="s">
        <v>123</v>
      </c>
      <c r="K37" s="92" t="s">
        <v>127</v>
      </c>
      <c r="L37" s="93">
        <v>3.15E-2</v>
      </c>
      <c r="M37" s="93">
        <v>2.5500000004692849E-2</v>
      </c>
      <c r="N37" s="74">
        <v>2827.8213009999999</v>
      </c>
      <c r="O37" s="103">
        <v>116.8</v>
      </c>
      <c r="P37" s="74">
        <v>3.3028953790000006</v>
      </c>
      <c r="Q37" s="94">
        <f t="shared" si="0"/>
        <v>4.5845746306818942E-5</v>
      </c>
      <c r="R37" s="94">
        <f>P37/'סכום נכסי הקרן'!$C$42</f>
        <v>3.0130428012639528E-6</v>
      </c>
    </row>
    <row r="38" spans="2:18">
      <c r="B38" s="91" t="s">
        <v>2957</v>
      </c>
      <c r="C38" s="92" t="s">
        <v>2716</v>
      </c>
      <c r="D38" s="67" t="s">
        <v>2721</v>
      </c>
      <c r="E38" s="67"/>
      <c r="F38" s="67" t="s">
        <v>336</v>
      </c>
      <c r="G38" s="102">
        <v>42918</v>
      </c>
      <c r="H38" s="67" t="s">
        <v>300</v>
      </c>
      <c r="I38" s="74">
        <v>7.0499999999628216</v>
      </c>
      <c r="J38" s="92" t="s">
        <v>123</v>
      </c>
      <c r="K38" s="92" t="s">
        <v>127</v>
      </c>
      <c r="L38" s="93">
        <v>3.1899999999999998E-2</v>
      </c>
      <c r="M38" s="93">
        <v>2.8300000000024791E-2</v>
      </c>
      <c r="N38" s="74">
        <v>14139.106699000002</v>
      </c>
      <c r="O38" s="103">
        <v>114.14</v>
      </c>
      <c r="P38" s="74">
        <v>16.138376612000002</v>
      </c>
      <c r="Q38" s="94">
        <f t="shared" si="0"/>
        <v>2.2400828214596988E-4</v>
      </c>
      <c r="R38" s="94">
        <f>P38/'סכום נכסי הקרן'!$C$42</f>
        <v>1.472211920003208E-5</v>
      </c>
    </row>
    <row r="39" spans="2:18">
      <c r="B39" s="91" t="s">
        <v>2957</v>
      </c>
      <c r="C39" s="92" t="s">
        <v>2716</v>
      </c>
      <c r="D39" s="67" t="s">
        <v>2722</v>
      </c>
      <c r="E39" s="67"/>
      <c r="F39" s="67" t="s">
        <v>336</v>
      </c>
      <c r="G39" s="102">
        <v>43915</v>
      </c>
      <c r="H39" s="67" t="s">
        <v>300</v>
      </c>
      <c r="I39" s="74">
        <v>7.0700000000571741</v>
      </c>
      <c r="J39" s="92" t="s">
        <v>123</v>
      </c>
      <c r="K39" s="92" t="s">
        <v>127</v>
      </c>
      <c r="L39" s="93">
        <v>2.6600000000000002E-2</v>
      </c>
      <c r="M39" s="93">
        <v>3.4700000000122057E-2</v>
      </c>
      <c r="N39" s="74">
        <v>29766.540561000005</v>
      </c>
      <c r="O39" s="103">
        <v>104.59</v>
      </c>
      <c r="P39" s="74">
        <v>31.132822146000006</v>
      </c>
      <c r="Q39" s="94">
        <f t="shared" si="0"/>
        <v>4.3213826117403958E-4</v>
      </c>
      <c r="R39" s="94">
        <f>P39/'סכום נכסי הקרן'!$C$42</f>
        <v>2.8400695416043411E-5</v>
      </c>
    </row>
    <row r="40" spans="2:18">
      <c r="B40" s="91" t="s">
        <v>2957</v>
      </c>
      <c r="C40" s="92" t="s">
        <v>2716</v>
      </c>
      <c r="D40" s="67" t="s">
        <v>2723</v>
      </c>
      <c r="E40" s="67"/>
      <c r="F40" s="67" t="s">
        <v>336</v>
      </c>
      <c r="G40" s="102">
        <v>44168</v>
      </c>
      <c r="H40" s="67" t="s">
        <v>300</v>
      </c>
      <c r="I40" s="74">
        <v>7.1999999998699469</v>
      </c>
      <c r="J40" s="92" t="s">
        <v>123</v>
      </c>
      <c r="K40" s="92" t="s">
        <v>127</v>
      </c>
      <c r="L40" s="93">
        <v>1.89E-2</v>
      </c>
      <c r="M40" s="93">
        <v>3.7199999999288129E-2</v>
      </c>
      <c r="N40" s="74">
        <v>30147.349138000005</v>
      </c>
      <c r="O40" s="103">
        <v>96.92</v>
      </c>
      <c r="P40" s="74">
        <v>29.218810639000004</v>
      </c>
      <c r="Q40" s="94">
        <f t="shared" si="0"/>
        <v>4.0557087834497109E-4</v>
      </c>
      <c r="R40" s="94">
        <f>P40/'סכום נכסי הקרן'!$C$42</f>
        <v>2.6654652041684768E-5</v>
      </c>
    </row>
    <row r="41" spans="2:18">
      <c r="B41" s="91" t="s">
        <v>2957</v>
      </c>
      <c r="C41" s="92" t="s">
        <v>2716</v>
      </c>
      <c r="D41" s="67" t="s">
        <v>2724</v>
      </c>
      <c r="E41" s="67"/>
      <c r="F41" s="67" t="s">
        <v>336</v>
      </c>
      <c r="G41" s="102">
        <v>44277</v>
      </c>
      <c r="H41" s="67" t="s">
        <v>300</v>
      </c>
      <c r="I41" s="74">
        <v>7.1099999999239394</v>
      </c>
      <c r="J41" s="92" t="s">
        <v>123</v>
      </c>
      <c r="K41" s="92" t="s">
        <v>127</v>
      </c>
      <c r="L41" s="93">
        <v>1.9E-2</v>
      </c>
      <c r="M41" s="93">
        <v>4.5399999999572158E-2</v>
      </c>
      <c r="N41" s="74">
        <v>45844.172219</v>
      </c>
      <c r="O41" s="103">
        <v>91.77</v>
      </c>
      <c r="P41" s="74">
        <v>42.071199020000009</v>
      </c>
      <c r="Q41" s="94">
        <f t="shared" si="0"/>
        <v>5.8396809337587249E-4</v>
      </c>
      <c r="R41" s="94">
        <f>P41/'סכום נכסי הקרן'!$C$42</f>
        <v>3.8379151865879931E-5</v>
      </c>
    </row>
    <row r="42" spans="2:18">
      <c r="B42" s="91" t="s">
        <v>2958</v>
      </c>
      <c r="C42" s="92" t="s">
        <v>2716</v>
      </c>
      <c r="D42" s="67" t="s">
        <v>2725</v>
      </c>
      <c r="E42" s="67"/>
      <c r="F42" s="67" t="s">
        <v>350</v>
      </c>
      <c r="G42" s="102">
        <v>42122</v>
      </c>
      <c r="H42" s="67" t="s">
        <v>125</v>
      </c>
      <c r="I42" s="74">
        <v>4.3200000000039491</v>
      </c>
      <c r="J42" s="92" t="s">
        <v>318</v>
      </c>
      <c r="K42" s="92" t="s">
        <v>127</v>
      </c>
      <c r="L42" s="93">
        <v>2.98E-2</v>
      </c>
      <c r="M42" s="93">
        <v>2.4700000000027148E-2</v>
      </c>
      <c r="N42" s="74">
        <v>283088.55845000007</v>
      </c>
      <c r="O42" s="103">
        <v>114.49</v>
      </c>
      <c r="P42" s="74">
        <v>324.10807799600008</v>
      </c>
      <c r="Q42" s="94">
        <f t="shared" si="0"/>
        <v>4.4987730505390931E-3</v>
      </c>
      <c r="R42" s="94">
        <f>P42/'סכום נכסי הקרן'!$C$42</f>
        <v>2.9566528732527059E-4</v>
      </c>
    </row>
    <row r="43" spans="2:18">
      <c r="B43" s="91" t="s">
        <v>2959</v>
      </c>
      <c r="C43" s="92" t="s">
        <v>2716</v>
      </c>
      <c r="D43" s="67" t="s">
        <v>2726</v>
      </c>
      <c r="E43" s="67"/>
      <c r="F43" s="67" t="s">
        <v>2727</v>
      </c>
      <c r="G43" s="102">
        <v>40742</v>
      </c>
      <c r="H43" s="67" t="s">
        <v>2714</v>
      </c>
      <c r="I43" s="74">
        <v>3.1899999999980277</v>
      </c>
      <c r="J43" s="92" t="s">
        <v>305</v>
      </c>
      <c r="K43" s="92" t="s">
        <v>127</v>
      </c>
      <c r="L43" s="93">
        <v>4.4999999999999998E-2</v>
      </c>
      <c r="M43" s="93">
        <v>1.7000000000015159E-2</v>
      </c>
      <c r="N43" s="74">
        <v>105010.59239100001</v>
      </c>
      <c r="O43" s="103">
        <v>125.59</v>
      </c>
      <c r="P43" s="74">
        <v>131.88280595400005</v>
      </c>
      <c r="Q43" s="94">
        <f t="shared" si="0"/>
        <v>1.8305955745498397E-3</v>
      </c>
      <c r="R43" s="94">
        <f>P43/'סכום נכסי הקרן'!$C$42</f>
        <v>1.2030915106081855E-4</v>
      </c>
    </row>
    <row r="44" spans="2:18">
      <c r="B44" s="91" t="s">
        <v>2960</v>
      </c>
      <c r="C44" s="92" t="s">
        <v>2716</v>
      </c>
      <c r="D44" s="67" t="s">
        <v>2728</v>
      </c>
      <c r="E44" s="67"/>
      <c r="F44" s="67" t="s">
        <v>452</v>
      </c>
      <c r="G44" s="102">
        <v>43431</v>
      </c>
      <c r="H44" s="67" t="s">
        <v>300</v>
      </c>
      <c r="I44" s="74">
        <v>7.9300000001368618</v>
      </c>
      <c r="J44" s="92" t="s">
        <v>318</v>
      </c>
      <c r="K44" s="92" t="s">
        <v>127</v>
      </c>
      <c r="L44" s="93">
        <v>3.6600000000000001E-2</v>
      </c>
      <c r="M44" s="93">
        <v>3.2700000000429566E-2</v>
      </c>
      <c r="N44" s="74">
        <v>8814.0689280000006</v>
      </c>
      <c r="O44" s="103">
        <v>113.57</v>
      </c>
      <c r="P44" s="74">
        <v>10.010138191000001</v>
      </c>
      <c r="Q44" s="94">
        <f t="shared" si="0"/>
        <v>1.3894544129936409E-4</v>
      </c>
      <c r="R44" s="94">
        <f>P44/'סכום נכסי הקרן'!$C$42</f>
        <v>9.1316773179723277E-6</v>
      </c>
    </row>
    <row r="45" spans="2:18">
      <c r="B45" s="91" t="s">
        <v>2960</v>
      </c>
      <c r="C45" s="92" t="s">
        <v>2716</v>
      </c>
      <c r="D45" s="67" t="s">
        <v>2729</v>
      </c>
      <c r="E45" s="67"/>
      <c r="F45" s="67" t="s">
        <v>452</v>
      </c>
      <c r="G45" s="102">
        <v>43276</v>
      </c>
      <c r="H45" s="67" t="s">
        <v>300</v>
      </c>
      <c r="I45" s="74">
        <v>7.9899999998031488</v>
      </c>
      <c r="J45" s="92" t="s">
        <v>318</v>
      </c>
      <c r="K45" s="92" t="s">
        <v>127</v>
      </c>
      <c r="L45" s="93">
        <v>3.2599999999999997E-2</v>
      </c>
      <c r="M45" s="93">
        <v>3.3599999999378363E-2</v>
      </c>
      <c r="N45" s="74">
        <v>8781.7124740000017</v>
      </c>
      <c r="O45" s="103">
        <v>109.91</v>
      </c>
      <c r="P45" s="74">
        <v>9.6519807100000019</v>
      </c>
      <c r="Q45" s="94">
        <f t="shared" si="0"/>
        <v>1.3397404646917524E-4</v>
      </c>
      <c r="R45" s="94">
        <f>P45/'סכום נכסי הקרן'!$C$42</f>
        <v>8.8049507051019546E-6</v>
      </c>
    </row>
    <row r="46" spans="2:18">
      <c r="B46" s="91" t="s">
        <v>2960</v>
      </c>
      <c r="C46" s="92" t="s">
        <v>2716</v>
      </c>
      <c r="D46" s="67" t="s">
        <v>2730</v>
      </c>
      <c r="E46" s="67"/>
      <c r="F46" s="67" t="s">
        <v>452</v>
      </c>
      <c r="G46" s="102">
        <v>43222</v>
      </c>
      <c r="H46" s="67" t="s">
        <v>300</v>
      </c>
      <c r="I46" s="74">
        <v>8.0000000000215685</v>
      </c>
      <c r="J46" s="92" t="s">
        <v>318</v>
      </c>
      <c r="K46" s="92" t="s">
        <v>127</v>
      </c>
      <c r="L46" s="93">
        <v>3.2199999999999999E-2</v>
      </c>
      <c r="M46" s="93">
        <v>3.3700000000179024E-2</v>
      </c>
      <c r="N46" s="74">
        <v>41964.894697000011</v>
      </c>
      <c r="O46" s="103">
        <v>110.48</v>
      </c>
      <c r="P46" s="74">
        <v>46.362816541000008</v>
      </c>
      <c r="Q46" s="94">
        <f t="shared" si="0"/>
        <v>6.4353776953474454E-4</v>
      </c>
      <c r="R46" s="94">
        <f>P46/'סכום נכסי הקרן'!$C$42</f>
        <v>4.2294149403992174E-5</v>
      </c>
    </row>
    <row r="47" spans="2:18">
      <c r="B47" s="91" t="s">
        <v>2960</v>
      </c>
      <c r="C47" s="92" t="s">
        <v>2716</v>
      </c>
      <c r="D47" s="67" t="s">
        <v>2731</v>
      </c>
      <c r="E47" s="67"/>
      <c r="F47" s="67" t="s">
        <v>452</v>
      </c>
      <c r="G47" s="102">
        <v>43922</v>
      </c>
      <c r="H47" s="67" t="s">
        <v>300</v>
      </c>
      <c r="I47" s="74">
        <v>8.1599999997985453</v>
      </c>
      <c r="J47" s="92" t="s">
        <v>318</v>
      </c>
      <c r="K47" s="92" t="s">
        <v>127</v>
      </c>
      <c r="L47" s="93">
        <v>2.7699999999999999E-2</v>
      </c>
      <c r="M47" s="93">
        <v>3.0499999999084294E-2</v>
      </c>
      <c r="N47" s="74">
        <v>10096.740958000002</v>
      </c>
      <c r="O47" s="103">
        <v>108.16</v>
      </c>
      <c r="P47" s="74">
        <v>10.920634420000003</v>
      </c>
      <c r="Q47" s="94">
        <f t="shared" si="0"/>
        <v>1.5158355856866965E-4</v>
      </c>
      <c r="R47" s="94">
        <f>P47/'סכום נכסי הקרן'!$C$42</f>
        <v>9.9622710224562463E-6</v>
      </c>
    </row>
    <row r="48" spans="2:18">
      <c r="B48" s="91" t="s">
        <v>2960</v>
      </c>
      <c r="C48" s="92" t="s">
        <v>2716</v>
      </c>
      <c r="D48" s="67" t="s">
        <v>2732</v>
      </c>
      <c r="E48" s="67"/>
      <c r="F48" s="67" t="s">
        <v>452</v>
      </c>
      <c r="G48" s="102">
        <v>43978</v>
      </c>
      <c r="H48" s="67" t="s">
        <v>300</v>
      </c>
      <c r="I48" s="74">
        <v>8.1700000000684767</v>
      </c>
      <c r="J48" s="92" t="s">
        <v>318</v>
      </c>
      <c r="K48" s="92" t="s">
        <v>127</v>
      </c>
      <c r="L48" s="93">
        <v>2.3E-2</v>
      </c>
      <c r="M48" s="93">
        <v>3.5300000001440346E-2</v>
      </c>
      <c r="N48" s="74">
        <v>4235.525963000001</v>
      </c>
      <c r="O48" s="103">
        <v>99.99</v>
      </c>
      <c r="P48" s="74">
        <v>4.2351026630000002</v>
      </c>
      <c r="Q48" s="94">
        <f t="shared" si="0"/>
        <v>5.8785223263722181E-5</v>
      </c>
      <c r="R48" s="94">
        <f>P48/'סכום נכסי הקרן'!$C$42</f>
        <v>3.8634422611440346E-6</v>
      </c>
    </row>
    <row r="49" spans="2:18">
      <c r="B49" s="91" t="s">
        <v>2960</v>
      </c>
      <c r="C49" s="92" t="s">
        <v>2716</v>
      </c>
      <c r="D49" s="67" t="s">
        <v>2733</v>
      </c>
      <c r="E49" s="67"/>
      <c r="F49" s="67" t="s">
        <v>452</v>
      </c>
      <c r="G49" s="102">
        <v>44010</v>
      </c>
      <c r="H49" s="67" t="s">
        <v>300</v>
      </c>
      <c r="I49" s="74">
        <v>8.2500000006651426</v>
      </c>
      <c r="J49" s="92" t="s">
        <v>318</v>
      </c>
      <c r="K49" s="92" t="s">
        <v>127</v>
      </c>
      <c r="L49" s="93">
        <v>2.2000000000000002E-2</v>
      </c>
      <c r="M49" s="93">
        <v>3.2200000002305829E-2</v>
      </c>
      <c r="N49" s="74">
        <v>6641.2813190000006</v>
      </c>
      <c r="O49" s="103">
        <v>101.87</v>
      </c>
      <c r="P49" s="74">
        <v>6.7654729020000017</v>
      </c>
      <c r="Q49" s="94">
        <f t="shared" si="0"/>
        <v>9.3907956117174414E-5</v>
      </c>
      <c r="R49" s="94">
        <f>P49/'סכום נכסי הקרן'!$C$42</f>
        <v>6.1717545018604855E-6</v>
      </c>
    </row>
    <row r="50" spans="2:18">
      <c r="B50" s="91" t="s">
        <v>2960</v>
      </c>
      <c r="C50" s="92" t="s">
        <v>2716</v>
      </c>
      <c r="D50" s="67" t="s">
        <v>2734</v>
      </c>
      <c r="E50" s="67"/>
      <c r="F50" s="67" t="s">
        <v>452</v>
      </c>
      <c r="G50" s="102">
        <v>44133</v>
      </c>
      <c r="H50" s="67" t="s">
        <v>300</v>
      </c>
      <c r="I50" s="74">
        <v>8.1500000002698165</v>
      </c>
      <c r="J50" s="92" t="s">
        <v>318</v>
      </c>
      <c r="K50" s="92" t="s">
        <v>127</v>
      </c>
      <c r="L50" s="93">
        <v>2.3799999999999998E-2</v>
      </c>
      <c r="M50" s="93">
        <v>3.5500000001090742E-2</v>
      </c>
      <c r="N50" s="74">
        <v>8636.2335700000021</v>
      </c>
      <c r="O50" s="103">
        <v>100.85</v>
      </c>
      <c r="P50" s="74">
        <v>8.7096414910000028</v>
      </c>
      <c r="Q50" s="94">
        <f t="shared" si="0"/>
        <v>1.2089393347379481E-4</v>
      </c>
      <c r="R50" s="94">
        <f>P50/'סכום נכסי הקרן'!$C$42</f>
        <v>7.9453084596317733E-6</v>
      </c>
    </row>
    <row r="51" spans="2:18">
      <c r="B51" s="91" t="s">
        <v>2960</v>
      </c>
      <c r="C51" s="92" t="s">
        <v>2716</v>
      </c>
      <c r="D51" s="67" t="s">
        <v>2735</v>
      </c>
      <c r="E51" s="67"/>
      <c r="F51" s="67" t="s">
        <v>452</v>
      </c>
      <c r="G51" s="102">
        <v>44251</v>
      </c>
      <c r="H51" s="67" t="s">
        <v>300</v>
      </c>
      <c r="I51" s="74">
        <v>8.0400000001383756</v>
      </c>
      <c r="J51" s="92" t="s">
        <v>318</v>
      </c>
      <c r="K51" s="92" t="s">
        <v>127</v>
      </c>
      <c r="L51" s="93">
        <v>2.3599999999999999E-2</v>
      </c>
      <c r="M51" s="93">
        <v>4.0400000000579243E-2</v>
      </c>
      <c r="N51" s="74">
        <v>25642.017567000003</v>
      </c>
      <c r="O51" s="103">
        <v>96.95</v>
      </c>
      <c r="P51" s="74">
        <v>24.859934989000006</v>
      </c>
      <c r="Q51" s="94">
        <f t="shared" si="0"/>
        <v>3.450676276203376E-4</v>
      </c>
      <c r="R51" s="94">
        <f>P51/'סכום נכסי הקרן'!$C$42</f>
        <v>2.2678298754099386E-5</v>
      </c>
    </row>
    <row r="52" spans="2:18">
      <c r="B52" s="91" t="s">
        <v>2960</v>
      </c>
      <c r="C52" s="92" t="s">
        <v>2716</v>
      </c>
      <c r="D52" s="67" t="s">
        <v>2736</v>
      </c>
      <c r="E52" s="67"/>
      <c r="F52" s="67" t="s">
        <v>452</v>
      </c>
      <c r="G52" s="102">
        <v>44294</v>
      </c>
      <c r="H52" s="67" t="s">
        <v>300</v>
      </c>
      <c r="I52" s="74">
        <v>8.009999999982826</v>
      </c>
      <c r="J52" s="92" t="s">
        <v>318</v>
      </c>
      <c r="K52" s="92" t="s">
        <v>127</v>
      </c>
      <c r="L52" s="93">
        <v>2.3199999999999998E-2</v>
      </c>
      <c r="M52" s="93">
        <v>4.2699999999942756E-2</v>
      </c>
      <c r="N52" s="74">
        <v>18449.121195000003</v>
      </c>
      <c r="O52" s="103">
        <v>94.68</v>
      </c>
      <c r="P52" s="74">
        <v>17.467626930000002</v>
      </c>
      <c r="Q52" s="94">
        <f t="shared" si="0"/>
        <v>2.424589037565572E-4</v>
      </c>
      <c r="R52" s="94">
        <f>P52/'סכום נכסי הקרן'!$C$42</f>
        <v>1.5934718341740383E-5</v>
      </c>
    </row>
    <row r="53" spans="2:18">
      <c r="B53" s="91" t="s">
        <v>2960</v>
      </c>
      <c r="C53" s="92" t="s">
        <v>2716</v>
      </c>
      <c r="D53" s="67" t="s">
        <v>2737</v>
      </c>
      <c r="E53" s="67"/>
      <c r="F53" s="67" t="s">
        <v>452</v>
      </c>
      <c r="G53" s="102">
        <v>44602</v>
      </c>
      <c r="H53" s="67" t="s">
        <v>300</v>
      </c>
      <c r="I53" s="74">
        <v>7.9100000001072992</v>
      </c>
      <c r="J53" s="92" t="s">
        <v>318</v>
      </c>
      <c r="K53" s="92" t="s">
        <v>127</v>
      </c>
      <c r="L53" s="93">
        <v>2.0899999999999998E-2</v>
      </c>
      <c r="M53" s="93">
        <v>5.0200000000549784E-2</v>
      </c>
      <c r="N53" s="74">
        <v>26431.720683000003</v>
      </c>
      <c r="O53" s="103">
        <v>85.33</v>
      </c>
      <c r="P53" s="74">
        <v>22.554186937999997</v>
      </c>
      <c r="Q53" s="94">
        <f t="shared" si="0"/>
        <v>3.1306275672261222E-4</v>
      </c>
      <c r="R53" s="94">
        <f>P53/'סכום נכסי הקרן'!$C$42</f>
        <v>2.057489650564628E-5</v>
      </c>
    </row>
    <row r="54" spans="2:18">
      <c r="B54" s="91" t="s">
        <v>2960</v>
      </c>
      <c r="C54" s="92" t="s">
        <v>2716</v>
      </c>
      <c r="D54" s="67" t="s">
        <v>2738</v>
      </c>
      <c r="E54" s="67"/>
      <c r="F54" s="67" t="s">
        <v>452</v>
      </c>
      <c r="G54" s="102">
        <v>43500</v>
      </c>
      <c r="H54" s="67" t="s">
        <v>300</v>
      </c>
      <c r="I54" s="74">
        <v>8.0099999997887892</v>
      </c>
      <c r="J54" s="92" t="s">
        <v>318</v>
      </c>
      <c r="K54" s="92" t="s">
        <v>127</v>
      </c>
      <c r="L54" s="93">
        <v>3.4500000000000003E-2</v>
      </c>
      <c r="M54" s="93">
        <v>3.0899999999034158E-2</v>
      </c>
      <c r="N54" s="74">
        <v>16544.055709</v>
      </c>
      <c r="O54" s="103">
        <v>113.9</v>
      </c>
      <c r="P54" s="74">
        <v>18.843679498</v>
      </c>
      <c r="Q54" s="94">
        <f t="shared" si="0"/>
        <v>2.6155916268043354E-4</v>
      </c>
      <c r="R54" s="94">
        <f>P54/'סכום נכסי הקרן'!$C$42</f>
        <v>1.7190012502897998E-5</v>
      </c>
    </row>
    <row r="55" spans="2:18">
      <c r="B55" s="91" t="s">
        <v>2960</v>
      </c>
      <c r="C55" s="92" t="s">
        <v>2716</v>
      </c>
      <c r="D55" s="67" t="s">
        <v>2739</v>
      </c>
      <c r="E55" s="67"/>
      <c r="F55" s="67" t="s">
        <v>452</v>
      </c>
      <c r="G55" s="102">
        <v>43556</v>
      </c>
      <c r="H55" s="67" t="s">
        <v>300</v>
      </c>
      <c r="I55" s="74">
        <v>8.0899999999017407</v>
      </c>
      <c r="J55" s="92" t="s">
        <v>318</v>
      </c>
      <c r="K55" s="92" t="s">
        <v>127</v>
      </c>
      <c r="L55" s="93">
        <v>3.0499999999999999E-2</v>
      </c>
      <c r="M55" s="93">
        <v>3.0899999999560265E-2</v>
      </c>
      <c r="N55" s="74">
        <v>16683.453507000002</v>
      </c>
      <c r="O55" s="103">
        <v>110.41</v>
      </c>
      <c r="P55" s="74">
        <v>18.420201008999999</v>
      </c>
      <c r="Q55" s="94">
        <f t="shared" si="0"/>
        <v>2.5568108143797914E-4</v>
      </c>
      <c r="R55" s="94">
        <f>P55/'סכום נכסי הקרן'!$C$42</f>
        <v>1.6803697265399344E-5</v>
      </c>
    </row>
    <row r="56" spans="2:18">
      <c r="B56" s="91" t="s">
        <v>2960</v>
      </c>
      <c r="C56" s="92" t="s">
        <v>2716</v>
      </c>
      <c r="D56" s="67" t="s">
        <v>2740</v>
      </c>
      <c r="E56" s="67"/>
      <c r="F56" s="67" t="s">
        <v>452</v>
      </c>
      <c r="G56" s="102">
        <v>43647</v>
      </c>
      <c r="H56" s="67" t="s">
        <v>300</v>
      </c>
      <c r="I56" s="74">
        <v>8.0699999999613308</v>
      </c>
      <c r="J56" s="92" t="s">
        <v>318</v>
      </c>
      <c r="K56" s="92" t="s">
        <v>127</v>
      </c>
      <c r="L56" s="93">
        <v>2.8999999999999998E-2</v>
      </c>
      <c r="M56" s="93">
        <v>3.3599999999852692E-2</v>
      </c>
      <c r="N56" s="74">
        <v>15487.307952000001</v>
      </c>
      <c r="O56" s="103">
        <v>105.2</v>
      </c>
      <c r="P56" s="74">
        <v>16.292647509000005</v>
      </c>
      <c r="Q56" s="94">
        <f t="shared" si="0"/>
        <v>2.2614963498789032E-4</v>
      </c>
      <c r="R56" s="94">
        <f>P56/'סכום נכסי הקרן'!$C$42</f>
        <v>1.4862851727803252E-5</v>
      </c>
    </row>
    <row r="57" spans="2:18">
      <c r="B57" s="91" t="s">
        <v>2960</v>
      </c>
      <c r="C57" s="92" t="s">
        <v>2716</v>
      </c>
      <c r="D57" s="67" t="s">
        <v>2741</v>
      </c>
      <c r="E57" s="67"/>
      <c r="F57" s="67" t="s">
        <v>452</v>
      </c>
      <c r="G57" s="102">
        <v>43703</v>
      </c>
      <c r="H57" s="67" t="s">
        <v>300</v>
      </c>
      <c r="I57" s="74">
        <v>8.1999999998223885</v>
      </c>
      <c r="J57" s="92" t="s">
        <v>318</v>
      </c>
      <c r="K57" s="92" t="s">
        <v>127</v>
      </c>
      <c r="L57" s="93">
        <v>2.3799999999999998E-2</v>
      </c>
      <c r="M57" s="93">
        <v>3.2700000002930579E-2</v>
      </c>
      <c r="N57" s="74">
        <v>1099.7714820000003</v>
      </c>
      <c r="O57" s="103">
        <v>102.39</v>
      </c>
      <c r="P57" s="74">
        <v>1.1260560210000004</v>
      </c>
      <c r="Q57" s="94">
        <f t="shared" si="0"/>
        <v>1.5630188892529251E-5</v>
      </c>
      <c r="R57" s="94">
        <f>P57/'סכום נכסי הקרן'!$C$42</f>
        <v>1.027236590497522E-6</v>
      </c>
    </row>
    <row r="58" spans="2:18">
      <c r="B58" s="91" t="s">
        <v>2960</v>
      </c>
      <c r="C58" s="92" t="s">
        <v>2716</v>
      </c>
      <c r="D58" s="67" t="s">
        <v>2742</v>
      </c>
      <c r="E58" s="67"/>
      <c r="F58" s="67" t="s">
        <v>452</v>
      </c>
      <c r="G58" s="102">
        <v>43740</v>
      </c>
      <c r="H58" s="67" t="s">
        <v>300</v>
      </c>
      <c r="I58" s="74">
        <v>8.1100000001238257</v>
      </c>
      <c r="J58" s="92" t="s">
        <v>318</v>
      </c>
      <c r="K58" s="92" t="s">
        <v>127</v>
      </c>
      <c r="L58" s="93">
        <v>2.4300000000000002E-2</v>
      </c>
      <c r="M58" s="93">
        <v>3.6700000000619126E-2</v>
      </c>
      <c r="N58" s="74">
        <v>16252.479356000002</v>
      </c>
      <c r="O58" s="103">
        <v>99.38</v>
      </c>
      <c r="P58" s="74">
        <v>16.151713200000003</v>
      </c>
      <c r="Q58" s="94">
        <f t="shared" si="0"/>
        <v>2.2419340028017847E-4</v>
      </c>
      <c r="R58" s="94">
        <f>P58/'סכום נכסי הקרן'!$C$42</f>
        <v>1.4734285407512438E-5</v>
      </c>
    </row>
    <row r="59" spans="2:18">
      <c r="B59" s="91" t="s">
        <v>2960</v>
      </c>
      <c r="C59" s="92" t="s">
        <v>2716</v>
      </c>
      <c r="D59" s="67" t="s">
        <v>2743</v>
      </c>
      <c r="E59" s="67"/>
      <c r="F59" s="67" t="s">
        <v>452</v>
      </c>
      <c r="G59" s="102">
        <v>43831</v>
      </c>
      <c r="H59" s="67" t="s">
        <v>300</v>
      </c>
      <c r="I59" s="74">
        <v>8.0800000001717809</v>
      </c>
      <c r="J59" s="92" t="s">
        <v>318</v>
      </c>
      <c r="K59" s="92" t="s">
        <v>127</v>
      </c>
      <c r="L59" s="93">
        <v>2.3799999999999998E-2</v>
      </c>
      <c r="M59" s="93">
        <v>3.8200000000822604E-2</v>
      </c>
      <c r="N59" s="74">
        <v>16868.415820000002</v>
      </c>
      <c r="O59" s="103">
        <v>98.01</v>
      </c>
      <c r="P59" s="74">
        <v>16.532734352000002</v>
      </c>
      <c r="Q59" s="94">
        <f t="shared" si="0"/>
        <v>2.2948215365189821E-4</v>
      </c>
      <c r="R59" s="94">
        <f>P59/'סכום נכסי הקרן'!$C$42</f>
        <v>1.5081869241521276E-5</v>
      </c>
    </row>
    <row r="60" spans="2:18">
      <c r="B60" s="91" t="s">
        <v>2961</v>
      </c>
      <c r="C60" s="92" t="s">
        <v>2716</v>
      </c>
      <c r="D60" s="67">
        <v>7936</v>
      </c>
      <c r="E60" s="67"/>
      <c r="F60" s="67" t="s">
        <v>2744</v>
      </c>
      <c r="G60" s="102">
        <v>44087</v>
      </c>
      <c r="H60" s="67" t="s">
        <v>2714</v>
      </c>
      <c r="I60" s="74">
        <v>5.3899999999873973</v>
      </c>
      <c r="J60" s="92" t="s">
        <v>305</v>
      </c>
      <c r="K60" s="92" t="s">
        <v>127</v>
      </c>
      <c r="L60" s="93">
        <v>1.7947999999999999E-2</v>
      </c>
      <c r="M60" s="93">
        <v>2.8099999999912022E-2</v>
      </c>
      <c r="N60" s="74">
        <v>80247.950634000008</v>
      </c>
      <c r="O60" s="103">
        <v>104.82</v>
      </c>
      <c r="P60" s="74">
        <v>84.115900854000017</v>
      </c>
      <c r="Q60" s="94">
        <f t="shared" si="0"/>
        <v>1.1675683933075674E-3</v>
      </c>
      <c r="R60" s="94">
        <f>P60/'סכום נכסי הקרן'!$C$42</f>
        <v>7.6734131862424057E-5</v>
      </c>
    </row>
    <row r="61" spans="2:18">
      <c r="B61" s="91" t="s">
        <v>2961</v>
      </c>
      <c r="C61" s="92" t="s">
        <v>2716</v>
      </c>
      <c r="D61" s="67">
        <v>7937</v>
      </c>
      <c r="E61" s="67"/>
      <c r="F61" s="67" t="s">
        <v>2744</v>
      </c>
      <c r="G61" s="102">
        <v>44087</v>
      </c>
      <c r="H61" s="67" t="s">
        <v>2714</v>
      </c>
      <c r="I61" s="74">
        <v>6.7499999999958291</v>
      </c>
      <c r="J61" s="92" t="s">
        <v>305</v>
      </c>
      <c r="K61" s="92" t="s">
        <v>127</v>
      </c>
      <c r="L61" s="93">
        <v>7.5499999999999998E-2</v>
      </c>
      <c r="M61" s="93">
        <v>7.9499999999947182E-2</v>
      </c>
      <c r="N61" s="74">
        <v>180699.62051700003</v>
      </c>
      <c r="O61" s="103">
        <v>99.5</v>
      </c>
      <c r="P61" s="74">
        <v>179.79629064100001</v>
      </c>
      <c r="Q61" s="94">
        <f t="shared" si="0"/>
        <v>2.4956573496221447E-3</v>
      </c>
      <c r="R61" s="94">
        <f>P61/'סכום נכסי הקרן'!$C$42</f>
        <v>1.6401788644417923E-4</v>
      </c>
    </row>
    <row r="62" spans="2:18">
      <c r="B62" s="91" t="s">
        <v>2962</v>
      </c>
      <c r="C62" s="92" t="s">
        <v>2715</v>
      </c>
      <c r="D62" s="67">
        <v>8063</v>
      </c>
      <c r="E62" s="67"/>
      <c r="F62" s="67" t="s">
        <v>456</v>
      </c>
      <c r="G62" s="102">
        <v>44147</v>
      </c>
      <c r="H62" s="67" t="s">
        <v>125</v>
      </c>
      <c r="I62" s="74">
        <v>7.8500000000623684</v>
      </c>
      <c r="J62" s="92" t="s">
        <v>594</v>
      </c>
      <c r="K62" s="92" t="s">
        <v>127</v>
      </c>
      <c r="L62" s="93">
        <v>1.6250000000000001E-2</v>
      </c>
      <c r="M62" s="93">
        <v>2.9100000000247886E-2</v>
      </c>
      <c r="N62" s="74">
        <v>63308.085682000004</v>
      </c>
      <c r="O62" s="103">
        <v>100.04</v>
      </c>
      <c r="P62" s="74">
        <v>63.333410473000015</v>
      </c>
      <c r="Q62" s="94">
        <f t="shared" si="0"/>
        <v>8.7909762075778655E-4</v>
      </c>
      <c r="R62" s="94">
        <f>P62/'סכום נכסי הקרן'!$C$42</f>
        <v>5.7775452930920005E-5</v>
      </c>
    </row>
    <row r="63" spans="2:18">
      <c r="B63" s="91" t="s">
        <v>2962</v>
      </c>
      <c r="C63" s="92" t="s">
        <v>2715</v>
      </c>
      <c r="D63" s="67">
        <v>8145</v>
      </c>
      <c r="E63" s="67"/>
      <c r="F63" s="67" t="s">
        <v>456</v>
      </c>
      <c r="G63" s="102">
        <v>44185</v>
      </c>
      <c r="H63" s="67" t="s">
        <v>125</v>
      </c>
      <c r="I63" s="74">
        <v>7.8599999999438257</v>
      </c>
      <c r="J63" s="92" t="s">
        <v>594</v>
      </c>
      <c r="K63" s="92" t="s">
        <v>127</v>
      </c>
      <c r="L63" s="93">
        <v>1.4990000000000002E-2</v>
      </c>
      <c r="M63" s="93">
        <v>3.0199999999835581E-2</v>
      </c>
      <c r="N63" s="74">
        <v>29759.873390000008</v>
      </c>
      <c r="O63" s="103">
        <v>98.1</v>
      </c>
      <c r="P63" s="74">
        <v>29.194434624000007</v>
      </c>
      <c r="Q63" s="94">
        <f t="shared" si="0"/>
        <v>4.0523252775513208E-4</v>
      </c>
      <c r="R63" s="94">
        <f>P63/'סכום נכסי הקרן'!$C$42</f>
        <v>2.6632415195496357E-5</v>
      </c>
    </row>
    <row r="64" spans="2:18">
      <c r="B64" s="91" t="s">
        <v>2963</v>
      </c>
      <c r="C64" s="92" t="s">
        <v>2715</v>
      </c>
      <c r="D64" s="67" t="s">
        <v>2745</v>
      </c>
      <c r="E64" s="67"/>
      <c r="F64" s="67" t="s">
        <v>452</v>
      </c>
      <c r="G64" s="102">
        <v>42901</v>
      </c>
      <c r="H64" s="67" t="s">
        <v>300</v>
      </c>
      <c r="I64" s="74">
        <v>0.95000000000058094</v>
      </c>
      <c r="J64" s="92" t="s">
        <v>150</v>
      </c>
      <c r="K64" s="92" t="s">
        <v>127</v>
      </c>
      <c r="L64" s="93">
        <v>0.04</v>
      </c>
      <c r="M64" s="93">
        <v>6.1100000000049184E-2</v>
      </c>
      <c r="N64" s="74">
        <v>525377.1312510001</v>
      </c>
      <c r="O64" s="103">
        <v>98.29</v>
      </c>
      <c r="P64" s="74">
        <v>516.39317058600011</v>
      </c>
      <c r="Q64" s="94">
        <f t="shared" si="0"/>
        <v>7.1677808639604608E-3</v>
      </c>
      <c r="R64" s="94">
        <f>P64/'סכום נכסי הקרן'!$C$42</f>
        <v>4.7107599445886524E-4</v>
      </c>
    </row>
    <row r="65" spans="2:18">
      <c r="B65" s="91" t="s">
        <v>2964</v>
      </c>
      <c r="C65" s="92" t="s">
        <v>2715</v>
      </c>
      <c r="D65" s="67">
        <v>4069</v>
      </c>
      <c r="E65" s="67"/>
      <c r="F65" s="67" t="s">
        <v>456</v>
      </c>
      <c r="G65" s="102">
        <v>42052</v>
      </c>
      <c r="H65" s="67" t="s">
        <v>125</v>
      </c>
      <c r="I65" s="74">
        <v>4.1300000000245882</v>
      </c>
      <c r="J65" s="92" t="s">
        <v>652</v>
      </c>
      <c r="K65" s="92" t="s">
        <v>127</v>
      </c>
      <c r="L65" s="93">
        <v>2.9779E-2</v>
      </c>
      <c r="M65" s="93">
        <v>2.0100000000107577E-2</v>
      </c>
      <c r="N65" s="74">
        <v>44561.346352</v>
      </c>
      <c r="O65" s="103">
        <v>116.82</v>
      </c>
      <c r="P65" s="74">
        <v>52.056567644000012</v>
      </c>
      <c r="Q65" s="94">
        <f t="shared" si="0"/>
        <v>7.2256972139794306E-4</v>
      </c>
      <c r="R65" s="94">
        <f>P65/'סכום נכסי הקרן'!$C$42</f>
        <v>4.7488233322652936E-5</v>
      </c>
    </row>
    <row r="66" spans="2:18">
      <c r="B66" s="91" t="s">
        <v>2965</v>
      </c>
      <c r="C66" s="92" t="s">
        <v>2715</v>
      </c>
      <c r="D66" s="67">
        <v>8224</v>
      </c>
      <c r="E66" s="67"/>
      <c r="F66" s="67" t="s">
        <v>456</v>
      </c>
      <c r="G66" s="102">
        <v>44223</v>
      </c>
      <c r="H66" s="67" t="s">
        <v>125</v>
      </c>
      <c r="I66" s="74">
        <v>12.680000000048482</v>
      </c>
      <c r="J66" s="92" t="s">
        <v>305</v>
      </c>
      <c r="K66" s="92" t="s">
        <v>127</v>
      </c>
      <c r="L66" s="93">
        <v>2.1537000000000001E-2</v>
      </c>
      <c r="M66" s="93">
        <v>3.710000000012121E-2</v>
      </c>
      <c r="N66" s="74">
        <v>135761.07511200002</v>
      </c>
      <c r="O66" s="103">
        <v>91.16</v>
      </c>
      <c r="P66" s="74">
        <v>123.75980185000002</v>
      </c>
      <c r="Q66" s="94">
        <f t="shared" si="0"/>
        <v>1.7178444448080355E-3</v>
      </c>
      <c r="R66" s="94">
        <f>P66/'סכום נכסי הקרן'!$C$42</f>
        <v>1.1289899838210881E-4</v>
      </c>
    </row>
    <row r="67" spans="2:18">
      <c r="B67" s="91" t="s">
        <v>2965</v>
      </c>
      <c r="C67" s="92" t="s">
        <v>2715</v>
      </c>
      <c r="D67" s="67">
        <v>2963</v>
      </c>
      <c r="E67" s="67"/>
      <c r="F67" s="67" t="s">
        <v>456</v>
      </c>
      <c r="G67" s="102">
        <v>41423</v>
      </c>
      <c r="H67" s="67" t="s">
        <v>125</v>
      </c>
      <c r="I67" s="74">
        <v>3.0599999999581868</v>
      </c>
      <c r="J67" s="92" t="s">
        <v>305</v>
      </c>
      <c r="K67" s="92" t="s">
        <v>127</v>
      </c>
      <c r="L67" s="93">
        <v>0.05</v>
      </c>
      <c r="M67" s="93">
        <v>2.1999999999873298E-2</v>
      </c>
      <c r="N67" s="74">
        <v>25989.195785000004</v>
      </c>
      <c r="O67" s="103">
        <v>121.47</v>
      </c>
      <c r="P67" s="74">
        <v>31.569075972000004</v>
      </c>
      <c r="Q67" s="94">
        <f t="shared" si="0"/>
        <v>4.3819367012200039E-4</v>
      </c>
      <c r="R67" s="94">
        <f>P67/'סכום נכסי הקרן'!$C$42</f>
        <v>2.8798664863792349E-5</v>
      </c>
    </row>
    <row r="68" spans="2:18">
      <c r="B68" s="91" t="s">
        <v>2965</v>
      </c>
      <c r="C68" s="92" t="s">
        <v>2715</v>
      </c>
      <c r="D68" s="67">
        <v>2968</v>
      </c>
      <c r="E68" s="67"/>
      <c r="F68" s="67" t="s">
        <v>456</v>
      </c>
      <c r="G68" s="102">
        <v>41423</v>
      </c>
      <c r="H68" s="67" t="s">
        <v>125</v>
      </c>
      <c r="I68" s="74">
        <v>3.0599999999980305</v>
      </c>
      <c r="J68" s="92" t="s">
        <v>305</v>
      </c>
      <c r="K68" s="92" t="s">
        <v>127</v>
      </c>
      <c r="L68" s="93">
        <v>0.05</v>
      </c>
      <c r="M68" s="93">
        <v>2.2000000000590939E-2</v>
      </c>
      <c r="N68" s="74">
        <v>8358.6419459999997</v>
      </c>
      <c r="O68" s="103">
        <v>121.47</v>
      </c>
      <c r="P68" s="74">
        <v>10.153242317000002</v>
      </c>
      <c r="Q68" s="94">
        <f t="shared" si="0"/>
        <v>1.4093179409084775E-4</v>
      </c>
      <c r="R68" s="94">
        <f>P68/'סכום נכסי הקרן'!$C$42</f>
        <v>9.2622230383778029E-6</v>
      </c>
    </row>
    <row r="69" spans="2:18">
      <c r="B69" s="91" t="s">
        <v>2965</v>
      </c>
      <c r="C69" s="92" t="s">
        <v>2715</v>
      </c>
      <c r="D69" s="67">
        <v>4605</v>
      </c>
      <c r="E69" s="67"/>
      <c r="F69" s="67" t="s">
        <v>456</v>
      </c>
      <c r="G69" s="102">
        <v>42352</v>
      </c>
      <c r="H69" s="67" t="s">
        <v>125</v>
      </c>
      <c r="I69" s="74">
        <v>5.3199999999612864</v>
      </c>
      <c r="J69" s="92" t="s">
        <v>305</v>
      </c>
      <c r="K69" s="92" t="s">
        <v>127</v>
      </c>
      <c r="L69" s="93">
        <v>0.05</v>
      </c>
      <c r="M69" s="93">
        <v>2.499999999987592E-2</v>
      </c>
      <c r="N69" s="74">
        <v>31943.536325000008</v>
      </c>
      <c r="O69" s="103">
        <v>126.15</v>
      </c>
      <c r="P69" s="74">
        <v>40.296769583000007</v>
      </c>
      <c r="Q69" s="94">
        <f t="shared" si="0"/>
        <v>5.5933817553915205E-4</v>
      </c>
      <c r="R69" s="94">
        <f>P69/'סכום נכסי הקרן'!$C$42</f>
        <v>3.6760441241408862E-5</v>
      </c>
    </row>
    <row r="70" spans="2:18">
      <c r="B70" s="91" t="s">
        <v>2965</v>
      </c>
      <c r="C70" s="92" t="s">
        <v>2715</v>
      </c>
      <c r="D70" s="67">
        <v>4606</v>
      </c>
      <c r="E70" s="67"/>
      <c r="F70" s="67" t="s">
        <v>456</v>
      </c>
      <c r="G70" s="102">
        <v>42352</v>
      </c>
      <c r="H70" s="67" t="s">
        <v>125</v>
      </c>
      <c r="I70" s="74">
        <v>7.0800000000099059</v>
      </c>
      <c r="J70" s="92" t="s">
        <v>305</v>
      </c>
      <c r="K70" s="92" t="s">
        <v>127</v>
      </c>
      <c r="L70" s="93">
        <v>4.0999999999999995E-2</v>
      </c>
      <c r="M70" s="93">
        <v>2.4900000000049532E-2</v>
      </c>
      <c r="N70" s="74">
        <v>97676.805250000019</v>
      </c>
      <c r="O70" s="103">
        <v>124.01</v>
      </c>
      <c r="P70" s="74">
        <v>121.12900766000003</v>
      </c>
      <c r="Q70" s="94">
        <f t="shared" si="0"/>
        <v>1.6813277801304189E-3</v>
      </c>
      <c r="R70" s="94">
        <f>P70/'סכום נכסי הקרן'!$C$42</f>
        <v>1.1049907510685617E-4</v>
      </c>
    </row>
    <row r="71" spans="2:18">
      <c r="B71" s="91" t="s">
        <v>2965</v>
      </c>
      <c r="C71" s="92" t="s">
        <v>2715</v>
      </c>
      <c r="D71" s="67">
        <v>5150</v>
      </c>
      <c r="E71" s="67"/>
      <c r="F71" s="67" t="s">
        <v>456</v>
      </c>
      <c r="G71" s="102">
        <v>42631</v>
      </c>
      <c r="H71" s="67" t="s">
        <v>125</v>
      </c>
      <c r="I71" s="74">
        <v>7.0300000000098777</v>
      </c>
      <c r="J71" s="92" t="s">
        <v>305</v>
      </c>
      <c r="K71" s="92" t="s">
        <v>127</v>
      </c>
      <c r="L71" s="93">
        <v>4.0999999999999995E-2</v>
      </c>
      <c r="M71" s="93">
        <v>2.7499999999929456E-2</v>
      </c>
      <c r="N71" s="74">
        <v>28985.664929000006</v>
      </c>
      <c r="O71" s="103">
        <v>122.26</v>
      </c>
      <c r="P71" s="74">
        <v>35.437874055000002</v>
      </c>
      <c r="Q71" s="94">
        <f t="shared" si="0"/>
        <v>4.9189441297726641E-4</v>
      </c>
      <c r="R71" s="94">
        <f>P71/'סכום נכסי הקרן'!$C$42</f>
        <v>3.2327948378989914E-5</v>
      </c>
    </row>
    <row r="72" spans="2:18">
      <c r="B72" s="91" t="s">
        <v>2966</v>
      </c>
      <c r="C72" s="92" t="s">
        <v>2716</v>
      </c>
      <c r="D72" s="67" t="s">
        <v>2746</v>
      </c>
      <c r="E72" s="67"/>
      <c r="F72" s="67" t="s">
        <v>452</v>
      </c>
      <c r="G72" s="102">
        <v>42033</v>
      </c>
      <c r="H72" s="67" t="s">
        <v>300</v>
      </c>
      <c r="I72" s="74">
        <v>3.940000000038669</v>
      </c>
      <c r="J72" s="92" t="s">
        <v>318</v>
      </c>
      <c r="K72" s="92" t="s">
        <v>127</v>
      </c>
      <c r="L72" s="93">
        <v>5.0999999999999997E-2</v>
      </c>
      <c r="M72" s="93">
        <v>2.5400000000386686E-2</v>
      </c>
      <c r="N72" s="74">
        <v>6340.0024590000012</v>
      </c>
      <c r="O72" s="103">
        <v>122.37</v>
      </c>
      <c r="P72" s="74">
        <v>7.7582614550000004</v>
      </c>
      <c r="Q72" s="94">
        <f t="shared" si="0"/>
        <v>1.0768832967261296E-4</v>
      </c>
      <c r="R72" s="94">
        <f>P72/'סכום נכסי הקרן'!$C$42</f>
        <v>7.0774187932010018E-6</v>
      </c>
    </row>
    <row r="73" spans="2:18">
      <c r="B73" s="91" t="s">
        <v>2966</v>
      </c>
      <c r="C73" s="92" t="s">
        <v>2716</v>
      </c>
      <c r="D73" s="67" t="s">
        <v>2747</v>
      </c>
      <c r="E73" s="67"/>
      <c r="F73" s="67" t="s">
        <v>452</v>
      </c>
      <c r="G73" s="102">
        <v>42054</v>
      </c>
      <c r="H73" s="67" t="s">
        <v>300</v>
      </c>
      <c r="I73" s="74">
        <v>3.9300000000686777</v>
      </c>
      <c r="J73" s="92" t="s">
        <v>318</v>
      </c>
      <c r="K73" s="92" t="s">
        <v>127</v>
      </c>
      <c r="L73" s="93">
        <v>5.0999999999999997E-2</v>
      </c>
      <c r="M73" s="93">
        <v>2.5400000000588667E-2</v>
      </c>
      <c r="N73" s="74">
        <v>12384.628341000001</v>
      </c>
      <c r="O73" s="103">
        <v>123.45</v>
      </c>
      <c r="P73" s="74">
        <v>15.288824515000002</v>
      </c>
      <c r="Q73" s="94">
        <f t="shared" si="0"/>
        <v>2.1221609818485385E-4</v>
      </c>
      <c r="R73" s="94">
        <f>P73/'סכום נכסי הקרן'!$C$42</f>
        <v>1.3947121346197683E-5</v>
      </c>
    </row>
    <row r="74" spans="2:18">
      <c r="B74" s="91" t="s">
        <v>2966</v>
      </c>
      <c r="C74" s="92" t="s">
        <v>2716</v>
      </c>
      <c r="D74" s="67" t="s">
        <v>2748</v>
      </c>
      <c r="E74" s="67"/>
      <c r="F74" s="67" t="s">
        <v>452</v>
      </c>
      <c r="G74" s="102">
        <v>42565</v>
      </c>
      <c r="H74" s="67" t="s">
        <v>300</v>
      </c>
      <c r="I74" s="74">
        <v>3.9300000000736506</v>
      </c>
      <c r="J74" s="92" t="s">
        <v>318</v>
      </c>
      <c r="K74" s="92" t="s">
        <v>127</v>
      </c>
      <c r="L74" s="93">
        <v>5.0999999999999997E-2</v>
      </c>
      <c r="M74" s="93">
        <v>2.5400000000341573E-2</v>
      </c>
      <c r="N74" s="74">
        <v>15116.540296000003</v>
      </c>
      <c r="O74" s="103">
        <v>123.95</v>
      </c>
      <c r="P74" s="74">
        <v>18.736952734000003</v>
      </c>
      <c r="Q74" s="94">
        <f t="shared" si="0"/>
        <v>2.600777448378941E-4</v>
      </c>
      <c r="R74" s="94">
        <f>P74/'סכום נכסי הקרן'!$C$42</f>
        <v>1.7092651772062572E-5</v>
      </c>
    </row>
    <row r="75" spans="2:18">
      <c r="B75" s="91" t="s">
        <v>2966</v>
      </c>
      <c r="C75" s="92" t="s">
        <v>2716</v>
      </c>
      <c r="D75" s="67" t="s">
        <v>2749</v>
      </c>
      <c r="E75" s="67"/>
      <c r="F75" s="67" t="s">
        <v>452</v>
      </c>
      <c r="G75" s="102">
        <v>40570</v>
      </c>
      <c r="H75" s="67" t="s">
        <v>300</v>
      </c>
      <c r="I75" s="74">
        <v>3.9600000000163056</v>
      </c>
      <c r="J75" s="92" t="s">
        <v>318</v>
      </c>
      <c r="K75" s="92" t="s">
        <v>127</v>
      </c>
      <c r="L75" s="93">
        <v>5.0999999999999997E-2</v>
      </c>
      <c r="M75" s="93">
        <v>2.1200000000107383E-2</v>
      </c>
      <c r="N75" s="74">
        <v>76647.56480800001</v>
      </c>
      <c r="O75" s="103">
        <v>131.22</v>
      </c>
      <c r="P75" s="74">
        <v>100.57693659100002</v>
      </c>
      <c r="Q75" s="94">
        <f t="shared" ref="Q75:Q138" si="1">IFERROR(P75/$P$10,0)</f>
        <v>1.3960553363528143E-3</v>
      </c>
      <c r="R75" s="94">
        <f>P75/'סכום נכסי הקרן'!$C$42</f>
        <v>9.1750594552723671E-5</v>
      </c>
    </row>
    <row r="76" spans="2:18">
      <c r="B76" s="91" t="s">
        <v>2966</v>
      </c>
      <c r="C76" s="92" t="s">
        <v>2716</v>
      </c>
      <c r="D76" s="67" t="s">
        <v>2750</v>
      </c>
      <c r="E76" s="67"/>
      <c r="F76" s="67" t="s">
        <v>452</v>
      </c>
      <c r="G76" s="102">
        <v>41207</v>
      </c>
      <c r="H76" s="67" t="s">
        <v>300</v>
      </c>
      <c r="I76" s="74">
        <v>3.9600000008171707</v>
      </c>
      <c r="J76" s="92" t="s">
        <v>318</v>
      </c>
      <c r="K76" s="92" t="s">
        <v>127</v>
      </c>
      <c r="L76" s="93">
        <v>5.0999999999999997E-2</v>
      </c>
      <c r="M76" s="93">
        <v>2.1100000004888431E-2</v>
      </c>
      <c r="N76" s="74">
        <v>1089.4933030000002</v>
      </c>
      <c r="O76" s="103">
        <v>125.8</v>
      </c>
      <c r="P76" s="74">
        <v>1.3705826030000003</v>
      </c>
      <c r="Q76" s="94">
        <f t="shared" si="1"/>
        <v>1.9024333228714583E-5</v>
      </c>
      <c r="R76" s="94">
        <f>P76/'סכום נכסי הקרן'!$C$42</f>
        <v>1.2503042245186296E-6</v>
      </c>
    </row>
    <row r="77" spans="2:18">
      <c r="B77" s="91" t="s">
        <v>2966</v>
      </c>
      <c r="C77" s="92" t="s">
        <v>2716</v>
      </c>
      <c r="D77" s="67" t="s">
        <v>2751</v>
      </c>
      <c r="E77" s="67"/>
      <c r="F77" s="67" t="s">
        <v>452</v>
      </c>
      <c r="G77" s="102">
        <v>41239</v>
      </c>
      <c r="H77" s="67" t="s">
        <v>300</v>
      </c>
      <c r="I77" s="74">
        <v>3.9400000001427133</v>
      </c>
      <c r="J77" s="92" t="s">
        <v>318</v>
      </c>
      <c r="K77" s="92" t="s">
        <v>127</v>
      </c>
      <c r="L77" s="93">
        <v>5.0999999999999997E-2</v>
      </c>
      <c r="M77" s="93">
        <v>2.5400000000587647E-2</v>
      </c>
      <c r="N77" s="74">
        <v>9607.9924140000021</v>
      </c>
      <c r="O77" s="103">
        <v>123.98</v>
      </c>
      <c r="P77" s="74">
        <v>11.911989245000003</v>
      </c>
      <c r="Q77" s="94">
        <f t="shared" si="1"/>
        <v>1.6534403130297448E-4</v>
      </c>
      <c r="R77" s="94">
        <f>P77/'סכום נכסי הקרן'!$C$42</f>
        <v>1.0866627405633268E-5</v>
      </c>
    </row>
    <row r="78" spans="2:18">
      <c r="B78" s="91" t="s">
        <v>2966</v>
      </c>
      <c r="C78" s="92" t="s">
        <v>2716</v>
      </c>
      <c r="D78" s="67" t="s">
        <v>2752</v>
      </c>
      <c r="E78" s="67"/>
      <c r="F78" s="67" t="s">
        <v>452</v>
      </c>
      <c r="G78" s="102">
        <v>41269</v>
      </c>
      <c r="H78" s="67" t="s">
        <v>300</v>
      </c>
      <c r="I78" s="74">
        <v>3.9600000003140194</v>
      </c>
      <c r="J78" s="92" t="s">
        <v>318</v>
      </c>
      <c r="K78" s="92" t="s">
        <v>127</v>
      </c>
      <c r="L78" s="93">
        <v>5.0999999999999997E-2</v>
      </c>
      <c r="M78" s="93">
        <v>2.1199999999637672E-2</v>
      </c>
      <c r="N78" s="74">
        <v>2615.8258610000003</v>
      </c>
      <c r="O78" s="103">
        <v>126.61</v>
      </c>
      <c r="P78" s="74">
        <v>3.3118971260000003</v>
      </c>
      <c r="Q78" s="94">
        <f t="shared" si="1"/>
        <v>4.5970694802585436E-5</v>
      </c>
      <c r="R78" s="94">
        <f>P78/'סכום נכסי הקרן'!$C$42</f>
        <v>3.02125458089512E-6</v>
      </c>
    </row>
    <row r="79" spans="2:18">
      <c r="B79" s="91" t="s">
        <v>2966</v>
      </c>
      <c r="C79" s="92" t="s">
        <v>2716</v>
      </c>
      <c r="D79" s="67" t="s">
        <v>2753</v>
      </c>
      <c r="E79" s="67"/>
      <c r="F79" s="67" t="s">
        <v>452</v>
      </c>
      <c r="G79" s="102">
        <v>41298</v>
      </c>
      <c r="H79" s="67" t="s">
        <v>300</v>
      </c>
      <c r="I79" s="74">
        <v>3.9300000002872184</v>
      </c>
      <c r="J79" s="92" t="s">
        <v>318</v>
      </c>
      <c r="K79" s="92" t="s">
        <v>127</v>
      </c>
      <c r="L79" s="93">
        <v>5.0999999999999997E-2</v>
      </c>
      <c r="M79" s="93">
        <v>2.5400000002157936E-2</v>
      </c>
      <c r="N79" s="74">
        <v>5293.0939380000009</v>
      </c>
      <c r="O79" s="103">
        <v>124.32</v>
      </c>
      <c r="P79" s="74">
        <v>6.5803744269999997</v>
      </c>
      <c r="Q79" s="94">
        <f t="shared" si="1"/>
        <v>9.1338701946853574E-5</v>
      </c>
      <c r="R79" s="94">
        <f>P79/'סכום נכסי הקרן'!$C$42</f>
        <v>6.002899735472897E-6</v>
      </c>
    </row>
    <row r="80" spans="2:18">
      <c r="B80" s="91" t="s">
        <v>2966</v>
      </c>
      <c r="C80" s="92" t="s">
        <v>2716</v>
      </c>
      <c r="D80" s="67" t="s">
        <v>2754</v>
      </c>
      <c r="E80" s="67"/>
      <c r="F80" s="67" t="s">
        <v>452</v>
      </c>
      <c r="G80" s="102">
        <v>41330</v>
      </c>
      <c r="H80" s="67" t="s">
        <v>300</v>
      </c>
      <c r="I80" s="74">
        <v>3.9399999999726019</v>
      </c>
      <c r="J80" s="92" t="s">
        <v>318</v>
      </c>
      <c r="K80" s="92" t="s">
        <v>127</v>
      </c>
      <c r="L80" s="93">
        <v>5.0999999999999997E-2</v>
      </c>
      <c r="M80" s="93">
        <v>2.5399999999530312E-2</v>
      </c>
      <c r="N80" s="74">
        <v>8205.1979809999993</v>
      </c>
      <c r="O80" s="103">
        <v>124.55</v>
      </c>
      <c r="P80" s="74">
        <v>10.219574712000002</v>
      </c>
      <c r="Q80" s="94">
        <f t="shared" si="1"/>
        <v>1.4185251903188855E-4</v>
      </c>
      <c r="R80" s="94">
        <f>P80/'סכום נכסי הקרן'!$C$42</f>
        <v>9.3227342935983241E-6</v>
      </c>
    </row>
    <row r="81" spans="2:18">
      <c r="B81" s="91" t="s">
        <v>2966</v>
      </c>
      <c r="C81" s="92" t="s">
        <v>2716</v>
      </c>
      <c r="D81" s="67" t="s">
        <v>2755</v>
      </c>
      <c r="E81" s="67"/>
      <c r="F81" s="67" t="s">
        <v>452</v>
      </c>
      <c r="G81" s="102">
        <v>41389</v>
      </c>
      <c r="H81" s="67" t="s">
        <v>300</v>
      </c>
      <c r="I81" s="74">
        <v>3.9600000004760276</v>
      </c>
      <c r="J81" s="92" t="s">
        <v>318</v>
      </c>
      <c r="K81" s="92" t="s">
        <v>127</v>
      </c>
      <c r="L81" s="93">
        <v>5.0999999999999997E-2</v>
      </c>
      <c r="M81" s="93">
        <v>2.120000000114599E-2</v>
      </c>
      <c r="N81" s="74">
        <v>3591.5383410000004</v>
      </c>
      <c r="O81" s="103">
        <v>126.34</v>
      </c>
      <c r="P81" s="74">
        <v>4.5375496290000008</v>
      </c>
      <c r="Q81" s="94">
        <f t="shared" si="1"/>
        <v>6.2983329859124312E-5</v>
      </c>
      <c r="R81" s="94">
        <f>P81/'סכום נכסי הקרן'!$C$42</f>
        <v>4.1393473532230734E-6</v>
      </c>
    </row>
    <row r="82" spans="2:18">
      <c r="B82" s="91" t="s">
        <v>2966</v>
      </c>
      <c r="C82" s="92" t="s">
        <v>2716</v>
      </c>
      <c r="D82" s="67" t="s">
        <v>2756</v>
      </c>
      <c r="E82" s="67"/>
      <c r="F82" s="67" t="s">
        <v>452</v>
      </c>
      <c r="G82" s="102">
        <v>41422</v>
      </c>
      <c r="H82" s="67" t="s">
        <v>300</v>
      </c>
      <c r="I82" s="74">
        <v>3.9599999999516515</v>
      </c>
      <c r="J82" s="92" t="s">
        <v>318</v>
      </c>
      <c r="K82" s="92" t="s">
        <v>127</v>
      </c>
      <c r="L82" s="93">
        <v>5.0999999999999997E-2</v>
      </c>
      <c r="M82" s="93">
        <v>2.1299999998549556E-2</v>
      </c>
      <c r="N82" s="74">
        <v>1315.4174450000003</v>
      </c>
      <c r="O82" s="103">
        <v>125.79</v>
      </c>
      <c r="P82" s="74">
        <v>1.6546636480000001</v>
      </c>
      <c r="Q82" s="94">
        <f t="shared" si="1"/>
        <v>2.2967512174815253E-5</v>
      </c>
      <c r="R82" s="94">
        <f>P82/'סכום נכסי הקרן'!$C$42</f>
        <v>1.5094551358841422E-6</v>
      </c>
    </row>
    <row r="83" spans="2:18">
      <c r="B83" s="91" t="s">
        <v>2966</v>
      </c>
      <c r="C83" s="92" t="s">
        <v>2716</v>
      </c>
      <c r="D83" s="67" t="s">
        <v>2757</v>
      </c>
      <c r="E83" s="67"/>
      <c r="F83" s="67" t="s">
        <v>452</v>
      </c>
      <c r="G83" s="102">
        <v>41450</v>
      </c>
      <c r="H83" s="67" t="s">
        <v>300</v>
      </c>
      <c r="I83" s="74">
        <v>3.9599999996473785</v>
      </c>
      <c r="J83" s="92" t="s">
        <v>318</v>
      </c>
      <c r="K83" s="92" t="s">
        <v>127</v>
      </c>
      <c r="L83" s="93">
        <v>5.0999999999999997E-2</v>
      </c>
      <c r="M83" s="93">
        <v>2.1399999997649188E-2</v>
      </c>
      <c r="N83" s="74">
        <v>2167.0491130000005</v>
      </c>
      <c r="O83" s="103">
        <v>125.63</v>
      </c>
      <c r="P83" s="74">
        <v>2.7224639760000007</v>
      </c>
      <c r="Q83" s="94">
        <f t="shared" si="1"/>
        <v>3.7789084560994695E-5</v>
      </c>
      <c r="R83" s="94">
        <f>P83/'סכום נכסי הקרן'!$C$42</f>
        <v>2.4835483850750328E-6</v>
      </c>
    </row>
    <row r="84" spans="2:18">
      <c r="B84" s="91" t="s">
        <v>2966</v>
      </c>
      <c r="C84" s="92" t="s">
        <v>2716</v>
      </c>
      <c r="D84" s="67" t="s">
        <v>2758</v>
      </c>
      <c r="E84" s="67"/>
      <c r="F84" s="67" t="s">
        <v>452</v>
      </c>
      <c r="G84" s="102">
        <v>41480</v>
      </c>
      <c r="H84" s="67" t="s">
        <v>300</v>
      </c>
      <c r="I84" s="74">
        <v>3.9499999997250899</v>
      </c>
      <c r="J84" s="92" t="s">
        <v>318</v>
      </c>
      <c r="K84" s="92" t="s">
        <v>127</v>
      </c>
      <c r="L84" s="93">
        <v>5.0999999999999997E-2</v>
      </c>
      <c r="M84" s="93">
        <v>2.2200000000253763E-2</v>
      </c>
      <c r="N84" s="74">
        <v>1903.0959070000004</v>
      </c>
      <c r="O84" s="103">
        <v>124.24</v>
      </c>
      <c r="P84" s="74">
        <v>2.3644064270000005</v>
      </c>
      <c r="Q84" s="94">
        <f t="shared" si="1"/>
        <v>3.2819076834117978E-5</v>
      </c>
      <c r="R84" s="94">
        <f>P84/'סכום נכסי הקרן'!$C$42</f>
        <v>2.1569129344603965E-6</v>
      </c>
    </row>
    <row r="85" spans="2:18">
      <c r="B85" s="91" t="s">
        <v>2966</v>
      </c>
      <c r="C85" s="92" t="s">
        <v>2716</v>
      </c>
      <c r="D85" s="67" t="s">
        <v>2759</v>
      </c>
      <c r="E85" s="67"/>
      <c r="F85" s="67" t="s">
        <v>452</v>
      </c>
      <c r="G85" s="102">
        <v>41512</v>
      </c>
      <c r="H85" s="67" t="s">
        <v>300</v>
      </c>
      <c r="I85" s="74">
        <v>3.8900000002304305</v>
      </c>
      <c r="J85" s="92" t="s">
        <v>318</v>
      </c>
      <c r="K85" s="92" t="s">
        <v>127</v>
      </c>
      <c r="L85" s="93">
        <v>5.0999999999999997E-2</v>
      </c>
      <c r="M85" s="93">
        <v>3.3800000001479306E-2</v>
      </c>
      <c r="N85" s="74">
        <v>5933.2462790000009</v>
      </c>
      <c r="O85" s="103">
        <v>118.49</v>
      </c>
      <c r="P85" s="74">
        <v>7.0303039420000015</v>
      </c>
      <c r="Q85" s="94">
        <f t="shared" si="1"/>
        <v>9.7583935910905257E-5</v>
      </c>
      <c r="R85" s="94">
        <f>P85/'סכום נכסי הקרן'!$C$42</f>
        <v>6.4133447331759063E-6</v>
      </c>
    </row>
    <row r="86" spans="2:18">
      <c r="B86" s="91" t="s">
        <v>2966</v>
      </c>
      <c r="C86" s="92" t="s">
        <v>2716</v>
      </c>
      <c r="D86" s="67" t="s">
        <v>2760</v>
      </c>
      <c r="E86" s="67"/>
      <c r="F86" s="67" t="s">
        <v>452</v>
      </c>
      <c r="G86" s="102">
        <v>40871</v>
      </c>
      <c r="H86" s="67" t="s">
        <v>300</v>
      </c>
      <c r="I86" s="74">
        <v>3.9299999998678068</v>
      </c>
      <c r="J86" s="92" t="s">
        <v>318</v>
      </c>
      <c r="K86" s="92" t="s">
        <v>127</v>
      </c>
      <c r="L86" s="93">
        <v>5.1879999999999996E-2</v>
      </c>
      <c r="M86" s="93">
        <v>2.5400000000000006E-2</v>
      </c>
      <c r="N86" s="74">
        <v>2985.9726780000001</v>
      </c>
      <c r="O86" s="103">
        <v>126.67</v>
      </c>
      <c r="P86" s="74">
        <v>3.7823315500000003</v>
      </c>
      <c r="Q86" s="94">
        <f t="shared" si="1"/>
        <v>5.2500546578643913E-5</v>
      </c>
      <c r="R86" s="94">
        <f>P86/'סכום נכסי הקרן'!$C$42</f>
        <v>3.4504050358904893E-6</v>
      </c>
    </row>
    <row r="87" spans="2:18">
      <c r="B87" s="91" t="s">
        <v>2966</v>
      </c>
      <c r="C87" s="92" t="s">
        <v>2716</v>
      </c>
      <c r="D87" s="67" t="s">
        <v>2761</v>
      </c>
      <c r="E87" s="67"/>
      <c r="F87" s="67" t="s">
        <v>452</v>
      </c>
      <c r="G87" s="102">
        <v>41547</v>
      </c>
      <c r="H87" s="67" t="s">
        <v>300</v>
      </c>
      <c r="I87" s="74">
        <v>3.8899999999318235</v>
      </c>
      <c r="J87" s="92" t="s">
        <v>318</v>
      </c>
      <c r="K87" s="92" t="s">
        <v>127</v>
      </c>
      <c r="L87" s="93">
        <v>5.0999999999999997E-2</v>
      </c>
      <c r="M87" s="93">
        <v>3.3900000000292189E-2</v>
      </c>
      <c r="N87" s="74">
        <v>4341.4084620000012</v>
      </c>
      <c r="O87" s="103">
        <v>118.25</v>
      </c>
      <c r="P87" s="74">
        <v>5.1337155150000005</v>
      </c>
      <c r="Q87" s="94">
        <f t="shared" si="1"/>
        <v>7.1258393653185801E-5</v>
      </c>
      <c r="R87" s="94">
        <f>P87/'סכום נכסי הקרן'!$C$42</f>
        <v>4.683195439539175E-6</v>
      </c>
    </row>
    <row r="88" spans="2:18">
      <c r="B88" s="91" t="s">
        <v>2966</v>
      </c>
      <c r="C88" s="92" t="s">
        <v>2716</v>
      </c>
      <c r="D88" s="67" t="s">
        <v>2762</v>
      </c>
      <c r="E88" s="67"/>
      <c r="F88" s="67" t="s">
        <v>452</v>
      </c>
      <c r="G88" s="102">
        <v>41571</v>
      </c>
      <c r="H88" s="67" t="s">
        <v>300</v>
      </c>
      <c r="I88" s="74">
        <v>3.9500000005366438</v>
      </c>
      <c r="J88" s="92" t="s">
        <v>318</v>
      </c>
      <c r="K88" s="92" t="s">
        <v>127</v>
      </c>
      <c r="L88" s="93">
        <v>5.0999999999999997E-2</v>
      </c>
      <c r="M88" s="93">
        <v>2.3000000002299899E-2</v>
      </c>
      <c r="N88" s="74">
        <v>2116.85007</v>
      </c>
      <c r="O88" s="103">
        <v>123.24</v>
      </c>
      <c r="P88" s="74">
        <v>2.6088060480000004</v>
      </c>
      <c r="Q88" s="94">
        <f t="shared" si="1"/>
        <v>3.6211458891717719E-5</v>
      </c>
      <c r="R88" s="94">
        <f>P88/'סכום נכסי הקרן'!$C$42</f>
        <v>2.3798647492128939E-6</v>
      </c>
    </row>
    <row r="89" spans="2:18">
      <c r="B89" s="91" t="s">
        <v>2966</v>
      </c>
      <c r="C89" s="92" t="s">
        <v>2716</v>
      </c>
      <c r="D89" s="67" t="s">
        <v>2763</v>
      </c>
      <c r="E89" s="67"/>
      <c r="F89" s="67" t="s">
        <v>452</v>
      </c>
      <c r="G89" s="102">
        <v>41597</v>
      </c>
      <c r="H89" s="67" t="s">
        <v>300</v>
      </c>
      <c r="I89" s="74">
        <v>3.9499999998509971</v>
      </c>
      <c r="J89" s="92" t="s">
        <v>318</v>
      </c>
      <c r="K89" s="92" t="s">
        <v>127</v>
      </c>
      <c r="L89" s="93">
        <v>5.0999999999999997E-2</v>
      </c>
      <c r="M89" s="93">
        <v>2.3300000006854168E-2</v>
      </c>
      <c r="N89" s="74">
        <v>546.69667400000014</v>
      </c>
      <c r="O89" s="103">
        <v>122.76</v>
      </c>
      <c r="P89" s="74">
        <v>0.67112483800000011</v>
      </c>
      <c r="Q89" s="94">
        <f t="shared" si="1"/>
        <v>9.3155294166382241E-6</v>
      </c>
      <c r="R89" s="94">
        <f>P89/'סכום נכסי הקרן'!$C$42</f>
        <v>6.1222885676069012E-7</v>
      </c>
    </row>
    <row r="90" spans="2:18">
      <c r="B90" s="91" t="s">
        <v>2966</v>
      </c>
      <c r="C90" s="92" t="s">
        <v>2716</v>
      </c>
      <c r="D90" s="67" t="s">
        <v>2764</v>
      </c>
      <c r="E90" s="67"/>
      <c r="F90" s="67" t="s">
        <v>452</v>
      </c>
      <c r="G90" s="102">
        <v>41630</v>
      </c>
      <c r="H90" s="67" t="s">
        <v>300</v>
      </c>
      <c r="I90" s="74">
        <v>3.9300000002486311</v>
      </c>
      <c r="J90" s="92" t="s">
        <v>318</v>
      </c>
      <c r="K90" s="92" t="s">
        <v>127</v>
      </c>
      <c r="L90" s="93">
        <v>5.0999999999999997E-2</v>
      </c>
      <c r="M90" s="93">
        <v>2.5400000001868019E-2</v>
      </c>
      <c r="N90" s="74">
        <v>6219.6432630000008</v>
      </c>
      <c r="O90" s="103">
        <v>122.22</v>
      </c>
      <c r="P90" s="74">
        <v>7.601648227000001</v>
      </c>
      <c r="Q90" s="94">
        <f t="shared" si="1"/>
        <v>1.0551446417120135E-4</v>
      </c>
      <c r="R90" s="94">
        <f>P90/'סכום נכסי הקרן'!$C$42</f>
        <v>6.9345494906465326E-6</v>
      </c>
    </row>
    <row r="91" spans="2:18">
      <c r="B91" s="91" t="s">
        <v>2966</v>
      </c>
      <c r="C91" s="92" t="s">
        <v>2716</v>
      </c>
      <c r="D91" s="67" t="s">
        <v>2765</v>
      </c>
      <c r="E91" s="67"/>
      <c r="F91" s="67" t="s">
        <v>452</v>
      </c>
      <c r="G91" s="102">
        <v>41666</v>
      </c>
      <c r="H91" s="67" t="s">
        <v>300</v>
      </c>
      <c r="I91" s="74">
        <v>3.9400000003675708</v>
      </c>
      <c r="J91" s="92" t="s">
        <v>318</v>
      </c>
      <c r="K91" s="92" t="s">
        <v>127</v>
      </c>
      <c r="L91" s="93">
        <v>5.0999999999999997E-2</v>
      </c>
      <c r="M91" s="93">
        <v>2.5400000000952966E-2</v>
      </c>
      <c r="N91" s="74">
        <v>1203.0020950000003</v>
      </c>
      <c r="O91" s="103">
        <v>122.12</v>
      </c>
      <c r="P91" s="74">
        <v>1.4691061589999999</v>
      </c>
      <c r="Q91" s="94">
        <f t="shared" si="1"/>
        <v>2.0391886673592149E-5</v>
      </c>
      <c r="R91" s="94">
        <f>P91/'סכום נכסי הקרן'!$C$42</f>
        <v>1.3401816372420692E-6</v>
      </c>
    </row>
    <row r="92" spans="2:18">
      <c r="B92" s="91" t="s">
        <v>2966</v>
      </c>
      <c r="C92" s="92" t="s">
        <v>2716</v>
      </c>
      <c r="D92" s="67" t="s">
        <v>2766</v>
      </c>
      <c r="E92" s="67"/>
      <c r="F92" s="67" t="s">
        <v>452</v>
      </c>
      <c r="G92" s="102">
        <v>41696</v>
      </c>
      <c r="H92" s="67" t="s">
        <v>300</v>
      </c>
      <c r="I92" s="74">
        <v>3.9400000002530811</v>
      </c>
      <c r="J92" s="92" t="s">
        <v>318</v>
      </c>
      <c r="K92" s="92" t="s">
        <v>127</v>
      </c>
      <c r="L92" s="93">
        <v>5.0999999999999997E-2</v>
      </c>
      <c r="M92" s="93">
        <v>2.539999999831279E-2</v>
      </c>
      <c r="N92" s="74">
        <v>1157.8890710000003</v>
      </c>
      <c r="O92" s="103">
        <v>122.85</v>
      </c>
      <c r="P92" s="74">
        <v>1.4224667560000002</v>
      </c>
      <c r="Q92" s="94">
        <f t="shared" si="1"/>
        <v>1.974450975350125E-5</v>
      </c>
      <c r="R92" s="94">
        <f>P92/'סכום נכסי הקרן'!$C$42</f>
        <v>1.2976351738094479E-6</v>
      </c>
    </row>
    <row r="93" spans="2:18">
      <c r="B93" s="91" t="s">
        <v>2966</v>
      </c>
      <c r="C93" s="92" t="s">
        <v>2716</v>
      </c>
      <c r="D93" s="67" t="s">
        <v>2767</v>
      </c>
      <c r="E93" s="67"/>
      <c r="F93" s="67" t="s">
        <v>452</v>
      </c>
      <c r="G93" s="102">
        <v>41725</v>
      </c>
      <c r="H93" s="67" t="s">
        <v>300</v>
      </c>
      <c r="I93" s="74">
        <v>3.9399999996828967</v>
      </c>
      <c r="J93" s="92" t="s">
        <v>318</v>
      </c>
      <c r="K93" s="92" t="s">
        <v>127</v>
      </c>
      <c r="L93" s="93">
        <v>5.0999999999999997E-2</v>
      </c>
      <c r="M93" s="93">
        <v>2.539999999682897E-2</v>
      </c>
      <c r="N93" s="74">
        <v>2305.9714460000005</v>
      </c>
      <c r="O93" s="103">
        <v>123.08</v>
      </c>
      <c r="P93" s="74">
        <v>2.8381896850000001</v>
      </c>
      <c r="Q93" s="94">
        <f t="shared" si="1"/>
        <v>3.9395412006218542E-5</v>
      </c>
      <c r="R93" s="94">
        <f>P93/'סכום נכסי הקרן'!$C$42</f>
        <v>2.5891183394370707E-6</v>
      </c>
    </row>
    <row r="94" spans="2:18">
      <c r="B94" s="91" t="s">
        <v>2966</v>
      </c>
      <c r="C94" s="92" t="s">
        <v>2716</v>
      </c>
      <c r="D94" s="67" t="s">
        <v>2768</v>
      </c>
      <c r="E94" s="67"/>
      <c r="F94" s="67" t="s">
        <v>452</v>
      </c>
      <c r="G94" s="102">
        <v>41787</v>
      </c>
      <c r="H94" s="67" t="s">
        <v>300</v>
      </c>
      <c r="I94" s="74">
        <v>3.940000000258447</v>
      </c>
      <c r="J94" s="92" t="s">
        <v>318</v>
      </c>
      <c r="K94" s="92" t="s">
        <v>127</v>
      </c>
      <c r="L94" s="93">
        <v>5.0999999999999997E-2</v>
      </c>
      <c r="M94" s="93">
        <v>2.5400000004831839E-2</v>
      </c>
      <c r="N94" s="74">
        <v>1451.763567</v>
      </c>
      <c r="O94" s="103">
        <v>122.6</v>
      </c>
      <c r="P94" s="74">
        <v>1.7798622410000002</v>
      </c>
      <c r="Q94" s="94">
        <f t="shared" si="1"/>
        <v>2.4705327719668055E-5</v>
      </c>
      <c r="R94" s="94">
        <f>P94/'סכום נכסי הקרן'!$C$42</f>
        <v>1.6236666612522988E-6</v>
      </c>
    </row>
    <row r="95" spans="2:18">
      <c r="B95" s="91" t="s">
        <v>2966</v>
      </c>
      <c r="C95" s="92" t="s">
        <v>2716</v>
      </c>
      <c r="D95" s="67" t="s">
        <v>2769</v>
      </c>
      <c r="E95" s="67"/>
      <c r="F95" s="67" t="s">
        <v>452</v>
      </c>
      <c r="G95" s="102">
        <v>41815</v>
      </c>
      <c r="H95" s="67" t="s">
        <v>300</v>
      </c>
      <c r="I95" s="74">
        <v>3.9399999996999515</v>
      </c>
      <c r="J95" s="92" t="s">
        <v>318</v>
      </c>
      <c r="K95" s="92" t="s">
        <v>127</v>
      </c>
      <c r="L95" s="93">
        <v>5.0999999999999997E-2</v>
      </c>
      <c r="M95" s="93">
        <v>2.5399999996999507E-2</v>
      </c>
      <c r="N95" s="74">
        <v>816.25967700000012</v>
      </c>
      <c r="O95" s="103">
        <v>122.49</v>
      </c>
      <c r="P95" s="74">
        <v>0.99983649500000016</v>
      </c>
      <c r="Q95" s="94">
        <f t="shared" si="1"/>
        <v>1.3878202315916905E-5</v>
      </c>
      <c r="R95" s="94">
        <f>P95/'סכום נכסי הקרן'!$C$42</f>
        <v>9.1209372626656606E-7</v>
      </c>
    </row>
    <row r="96" spans="2:18">
      <c r="B96" s="91" t="s">
        <v>2966</v>
      </c>
      <c r="C96" s="92" t="s">
        <v>2716</v>
      </c>
      <c r="D96" s="67" t="s">
        <v>2770</v>
      </c>
      <c r="E96" s="67"/>
      <c r="F96" s="67" t="s">
        <v>452</v>
      </c>
      <c r="G96" s="102">
        <v>41836</v>
      </c>
      <c r="H96" s="67" t="s">
        <v>300</v>
      </c>
      <c r="I96" s="74">
        <v>3.9400000006006084</v>
      </c>
      <c r="J96" s="92" t="s">
        <v>318</v>
      </c>
      <c r="K96" s="92" t="s">
        <v>127</v>
      </c>
      <c r="L96" s="93">
        <v>5.0999999999999997E-2</v>
      </c>
      <c r="M96" s="93">
        <v>2.5400000003306718E-2</v>
      </c>
      <c r="N96" s="74">
        <v>2426.6443110000005</v>
      </c>
      <c r="O96" s="103">
        <v>122.13</v>
      </c>
      <c r="P96" s="74">
        <v>2.9636607130000008</v>
      </c>
      <c r="Q96" s="94">
        <f t="shared" si="1"/>
        <v>4.1137009077417755E-5</v>
      </c>
      <c r="R96" s="94">
        <f>P96/'סכום נכסי הקרן'!$C$42</f>
        <v>2.7035783916949324E-6</v>
      </c>
    </row>
    <row r="97" spans="2:18">
      <c r="B97" s="91" t="s">
        <v>2966</v>
      </c>
      <c r="C97" s="92" t="s">
        <v>2716</v>
      </c>
      <c r="D97" s="67" t="s">
        <v>2771</v>
      </c>
      <c r="E97" s="67"/>
      <c r="F97" s="67" t="s">
        <v>452</v>
      </c>
      <c r="G97" s="102">
        <v>40903</v>
      </c>
      <c r="H97" s="67" t="s">
        <v>300</v>
      </c>
      <c r="I97" s="74">
        <v>3.8899999999549562</v>
      </c>
      <c r="J97" s="92" t="s">
        <v>318</v>
      </c>
      <c r="K97" s="92" t="s">
        <v>127</v>
      </c>
      <c r="L97" s="93">
        <v>5.2619999999999993E-2</v>
      </c>
      <c r="M97" s="93">
        <v>3.3700000001033355E-2</v>
      </c>
      <c r="N97" s="74">
        <v>3063.6504840000002</v>
      </c>
      <c r="O97" s="103">
        <v>123.19</v>
      </c>
      <c r="P97" s="74">
        <v>3.7741111530000007</v>
      </c>
      <c r="Q97" s="94">
        <f t="shared" si="1"/>
        <v>5.2386443589551528E-5</v>
      </c>
      <c r="R97" s="94">
        <f>P97/'סכום נכסי הקרן'!$C$42</f>
        <v>3.442906037235594E-6</v>
      </c>
    </row>
    <row r="98" spans="2:18">
      <c r="B98" s="91" t="s">
        <v>2966</v>
      </c>
      <c r="C98" s="92" t="s">
        <v>2716</v>
      </c>
      <c r="D98" s="67" t="s">
        <v>2772</v>
      </c>
      <c r="E98" s="67"/>
      <c r="F98" s="67" t="s">
        <v>452</v>
      </c>
      <c r="G98" s="102">
        <v>41911</v>
      </c>
      <c r="H98" s="67" t="s">
        <v>300</v>
      </c>
      <c r="I98" s="74">
        <v>3.9399999980915257</v>
      </c>
      <c r="J98" s="92" t="s">
        <v>318</v>
      </c>
      <c r="K98" s="92" t="s">
        <v>127</v>
      </c>
      <c r="L98" s="93">
        <v>5.0999999999999997E-2</v>
      </c>
      <c r="M98" s="93">
        <v>2.5399999991231336E-2</v>
      </c>
      <c r="N98" s="74">
        <v>952.4545700000001</v>
      </c>
      <c r="O98" s="103">
        <v>122.13</v>
      </c>
      <c r="P98" s="74">
        <v>1.1632327630000001</v>
      </c>
      <c r="Q98" s="94">
        <f t="shared" si="1"/>
        <v>1.6146219613054851E-5</v>
      </c>
      <c r="R98" s="94">
        <f>P98/'סכום נכסי הקרן'!$C$42</f>
        <v>1.0611508087830133E-6</v>
      </c>
    </row>
    <row r="99" spans="2:18">
      <c r="B99" s="91" t="s">
        <v>2966</v>
      </c>
      <c r="C99" s="92" t="s">
        <v>2716</v>
      </c>
      <c r="D99" s="67" t="s">
        <v>2773</v>
      </c>
      <c r="E99" s="67"/>
      <c r="F99" s="67" t="s">
        <v>452</v>
      </c>
      <c r="G99" s="102">
        <v>40933</v>
      </c>
      <c r="H99" s="67" t="s">
        <v>300</v>
      </c>
      <c r="I99" s="74">
        <v>3.9300000000181883</v>
      </c>
      <c r="J99" s="92" t="s">
        <v>318</v>
      </c>
      <c r="K99" s="92" t="s">
        <v>127</v>
      </c>
      <c r="L99" s="93">
        <v>5.1330999999999995E-2</v>
      </c>
      <c r="M99" s="93">
        <v>2.5400000000195874E-2</v>
      </c>
      <c r="N99" s="74">
        <v>11297.378588</v>
      </c>
      <c r="O99" s="103">
        <v>126.53</v>
      </c>
      <c r="P99" s="74">
        <v>14.294573418000004</v>
      </c>
      <c r="Q99" s="94">
        <f t="shared" si="1"/>
        <v>1.9841542382860493E-4</v>
      </c>
      <c r="R99" s="94">
        <f>P99/'סכום נכסי הקרן'!$C$42</f>
        <v>1.3040122859502767E-5</v>
      </c>
    </row>
    <row r="100" spans="2:18">
      <c r="B100" s="91" t="s">
        <v>2966</v>
      </c>
      <c r="C100" s="92" t="s">
        <v>2716</v>
      </c>
      <c r="D100" s="67" t="s">
        <v>2774</v>
      </c>
      <c r="E100" s="67"/>
      <c r="F100" s="67" t="s">
        <v>452</v>
      </c>
      <c r="G100" s="102">
        <v>40993</v>
      </c>
      <c r="H100" s="67" t="s">
        <v>300</v>
      </c>
      <c r="I100" s="74">
        <v>3.9300000001790072</v>
      </c>
      <c r="J100" s="92" t="s">
        <v>318</v>
      </c>
      <c r="K100" s="92" t="s">
        <v>127</v>
      </c>
      <c r="L100" s="93">
        <v>5.1451999999999998E-2</v>
      </c>
      <c r="M100" s="93">
        <v>2.5400000000264305E-2</v>
      </c>
      <c r="N100" s="74">
        <v>6574.7807280000006</v>
      </c>
      <c r="O100" s="103">
        <v>126.6</v>
      </c>
      <c r="P100" s="74">
        <v>8.3236727070000018</v>
      </c>
      <c r="Q100" s="94">
        <f t="shared" si="1"/>
        <v>1.1553650463541215E-4</v>
      </c>
      <c r="R100" s="94">
        <f>P100/'סכום נכסי הקרן'!$C$42</f>
        <v>7.5932111835455112E-6</v>
      </c>
    </row>
    <row r="101" spans="2:18">
      <c r="B101" s="91" t="s">
        <v>2966</v>
      </c>
      <c r="C101" s="92" t="s">
        <v>2716</v>
      </c>
      <c r="D101" s="67" t="s">
        <v>2775</v>
      </c>
      <c r="E101" s="67"/>
      <c r="F101" s="67" t="s">
        <v>452</v>
      </c>
      <c r="G101" s="102">
        <v>41053</v>
      </c>
      <c r="H101" s="67" t="s">
        <v>300</v>
      </c>
      <c r="I101" s="74">
        <v>3.9299999999809669</v>
      </c>
      <c r="J101" s="92" t="s">
        <v>318</v>
      </c>
      <c r="K101" s="92" t="s">
        <v>127</v>
      </c>
      <c r="L101" s="93">
        <v>5.0999999999999997E-2</v>
      </c>
      <c r="M101" s="93">
        <v>2.5399999998996479E-2</v>
      </c>
      <c r="N101" s="74">
        <v>4631.1210840000012</v>
      </c>
      <c r="O101" s="103">
        <v>124.8</v>
      </c>
      <c r="P101" s="74">
        <v>5.7796393270000008</v>
      </c>
      <c r="Q101" s="94">
        <f t="shared" si="1"/>
        <v>8.0224120938029796E-5</v>
      </c>
      <c r="R101" s="94">
        <f>P101/'סכום נכסי הקרן'!$C$42</f>
        <v>5.2724348396986831E-6</v>
      </c>
    </row>
    <row r="102" spans="2:18">
      <c r="B102" s="91" t="s">
        <v>2966</v>
      </c>
      <c r="C102" s="92" t="s">
        <v>2716</v>
      </c>
      <c r="D102" s="67" t="s">
        <v>2776</v>
      </c>
      <c r="E102" s="67"/>
      <c r="F102" s="67" t="s">
        <v>452</v>
      </c>
      <c r="G102" s="102">
        <v>41085</v>
      </c>
      <c r="H102" s="67" t="s">
        <v>300</v>
      </c>
      <c r="I102" s="74">
        <v>3.9299999999210153</v>
      </c>
      <c r="J102" s="92" t="s">
        <v>318</v>
      </c>
      <c r="K102" s="92" t="s">
        <v>127</v>
      </c>
      <c r="L102" s="93">
        <v>5.0999999999999997E-2</v>
      </c>
      <c r="M102" s="93">
        <v>2.539999999951105E-2</v>
      </c>
      <c r="N102" s="74">
        <v>8521.583396</v>
      </c>
      <c r="O102" s="103">
        <v>124.8</v>
      </c>
      <c r="P102" s="74">
        <v>10.634936488000001</v>
      </c>
      <c r="Q102" s="94">
        <f t="shared" si="1"/>
        <v>1.4761793646809299E-4</v>
      </c>
      <c r="R102" s="94">
        <f>P102/'סכום נכסי הקרן'!$C$42</f>
        <v>9.7016451174331122E-6</v>
      </c>
    </row>
    <row r="103" spans="2:18">
      <c r="B103" s="91" t="s">
        <v>2966</v>
      </c>
      <c r="C103" s="92" t="s">
        <v>2716</v>
      </c>
      <c r="D103" s="67" t="s">
        <v>2777</v>
      </c>
      <c r="E103" s="67"/>
      <c r="F103" s="67" t="s">
        <v>452</v>
      </c>
      <c r="G103" s="102">
        <v>41115</v>
      </c>
      <c r="H103" s="67" t="s">
        <v>300</v>
      </c>
      <c r="I103" s="74">
        <v>3.9299999999153732</v>
      </c>
      <c r="J103" s="92" t="s">
        <v>318</v>
      </c>
      <c r="K103" s="92" t="s">
        <v>127</v>
      </c>
      <c r="L103" s="93">
        <v>5.0999999999999997E-2</v>
      </c>
      <c r="M103" s="93">
        <v>2.5599999998307466E-2</v>
      </c>
      <c r="N103" s="74">
        <v>3778.8989720000009</v>
      </c>
      <c r="O103" s="103">
        <v>125.08</v>
      </c>
      <c r="P103" s="74">
        <v>4.7266469800000017</v>
      </c>
      <c r="Q103" s="94">
        <f t="shared" si="1"/>
        <v>6.5608090315164635E-5</v>
      </c>
      <c r="R103" s="94">
        <f>P103/'סכום נכסי הקרן'!$C$42</f>
        <v>4.3118500657798173E-6</v>
      </c>
    </row>
    <row r="104" spans="2:18">
      <c r="B104" s="91" t="s">
        <v>2966</v>
      </c>
      <c r="C104" s="92" t="s">
        <v>2716</v>
      </c>
      <c r="D104" s="67" t="s">
        <v>2778</v>
      </c>
      <c r="E104" s="67"/>
      <c r="F104" s="67" t="s">
        <v>452</v>
      </c>
      <c r="G104" s="102">
        <v>41179</v>
      </c>
      <c r="H104" s="67" t="s">
        <v>300</v>
      </c>
      <c r="I104" s="74">
        <v>3.930000000016959</v>
      </c>
      <c r="J104" s="92" t="s">
        <v>318</v>
      </c>
      <c r="K104" s="92" t="s">
        <v>127</v>
      </c>
      <c r="L104" s="93">
        <v>5.0999999999999997E-2</v>
      </c>
      <c r="M104" s="93">
        <v>2.5399999999660808E-2</v>
      </c>
      <c r="N104" s="74">
        <v>4765.191925000001</v>
      </c>
      <c r="O104" s="103">
        <v>123.74</v>
      </c>
      <c r="P104" s="74">
        <v>5.8964486300000019</v>
      </c>
      <c r="Q104" s="94">
        <f t="shared" si="1"/>
        <v>8.1845489179259328E-5</v>
      </c>
      <c r="R104" s="94">
        <f>P104/'סכום נכסי הקרן'!$C$42</f>
        <v>5.3789932949747843E-6</v>
      </c>
    </row>
    <row r="105" spans="2:18">
      <c r="B105" s="91" t="s">
        <v>2967</v>
      </c>
      <c r="C105" s="92" t="s">
        <v>2715</v>
      </c>
      <c r="D105" s="67">
        <v>4099</v>
      </c>
      <c r="E105" s="67"/>
      <c r="F105" s="67" t="s">
        <v>456</v>
      </c>
      <c r="G105" s="102">
        <v>42052</v>
      </c>
      <c r="H105" s="67" t="s">
        <v>125</v>
      </c>
      <c r="I105" s="74">
        <v>4.1300000000334061</v>
      </c>
      <c r="J105" s="92" t="s">
        <v>652</v>
      </c>
      <c r="K105" s="92" t="s">
        <v>127</v>
      </c>
      <c r="L105" s="93">
        <v>2.9779E-2</v>
      </c>
      <c r="M105" s="93">
        <v>3.0700000000328534E-2</v>
      </c>
      <c r="N105" s="74">
        <v>32358.402716000004</v>
      </c>
      <c r="O105" s="103">
        <v>111.94</v>
      </c>
      <c r="P105" s="74">
        <v>36.221998082999995</v>
      </c>
      <c r="Q105" s="94">
        <f t="shared" si="1"/>
        <v>5.027784244689209E-4</v>
      </c>
      <c r="R105" s="94">
        <f>P105/'סכום נכסי הקרן'!$C$42</f>
        <v>3.3043259942560778E-5</v>
      </c>
    </row>
    <row r="106" spans="2:18">
      <c r="B106" s="91" t="s">
        <v>2967</v>
      </c>
      <c r="C106" s="92" t="s">
        <v>2715</v>
      </c>
      <c r="D106" s="67" t="s">
        <v>2779</v>
      </c>
      <c r="E106" s="67"/>
      <c r="F106" s="67" t="s">
        <v>456</v>
      </c>
      <c r="G106" s="102">
        <v>42054</v>
      </c>
      <c r="H106" s="67" t="s">
        <v>125</v>
      </c>
      <c r="I106" s="74">
        <v>4.1300000005954818</v>
      </c>
      <c r="J106" s="92" t="s">
        <v>652</v>
      </c>
      <c r="K106" s="92" t="s">
        <v>127</v>
      </c>
      <c r="L106" s="93">
        <v>2.9779E-2</v>
      </c>
      <c r="M106" s="93">
        <v>3.0700000007711992E-2</v>
      </c>
      <c r="N106" s="74">
        <v>915.11322300000018</v>
      </c>
      <c r="O106" s="103">
        <v>111.94</v>
      </c>
      <c r="P106" s="74">
        <v>1.0243778030000004</v>
      </c>
      <c r="Q106" s="94">
        <f t="shared" si="1"/>
        <v>1.4218847250588181E-5</v>
      </c>
      <c r="R106" s="94">
        <f>P106/'סכום נכסי הקרן'!$C$42</f>
        <v>9.3448135981776546E-7</v>
      </c>
    </row>
    <row r="107" spans="2:18">
      <c r="B107" s="91" t="s">
        <v>2968</v>
      </c>
      <c r="C107" s="92" t="s">
        <v>2715</v>
      </c>
      <c r="D107" s="67">
        <v>9079</v>
      </c>
      <c r="E107" s="67"/>
      <c r="F107" s="67" t="s">
        <v>2744</v>
      </c>
      <c r="G107" s="102">
        <v>44705</v>
      </c>
      <c r="H107" s="67" t="s">
        <v>2714</v>
      </c>
      <c r="I107" s="74">
        <v>7.7899999999957492</v>
      </c>
      <c r="J107" s="92" t="s">
        <v>305</v>
      </c>
      <c r="K107" s="92" t="s">
        <v>127</v>
      </c>
      <c r="L107" s="93">
        <v>2.3671999999999999E-2</v>
      </c>
      <c r="M107" s="93">
        <v>2.3799999999985829E-2</v>
      </c>
      <c r="N107" s="74">
        <v>134119.89569100004</v>
      </c>
      <c r="O107" s="103">
        <v>105.23</v>
      </c>
      <c r="P107" s="74">
        <v>141.13435534000004</v>
      </c>
      <c r="Q107" s="94">
        <f t="shared" si="1"/>
        <v>1.9590114453013918E-3</v>
      </c>
      <c r="R107" s="94">
        <f>P107/'סכום נכסי הקרן'!$C$42</f>
        <v>1.2874881114065579E-4</v>
      </c>
    </row>
    <row r="108" spans="2:18">
      <c r="B108" s="91" t="s">
        <v>2968</v>
      </c>
      <c r="C108" s="92" t="s">
        <v>2715</v>
      </c>
      <c r="D108" s="67">
        <v>9017</v>
      </c>
      <c r="E108" s="67"/>
      <c r="F108" s="67" t="s">
        <v>2744</v>
      </c>
      <c r="G108" s="102">
        <v>44651</v>
      </c>
      <c r="H108" s="67" t="s">
        <v>2714</v>
      </c>
      <c r="I108" s="74">
        <v>7.8799999999888035</v>
      </c>
      <c r="J108" s="92" t="s">
        <v>305</v>
      </c>
      <c r="K108" s="92" t="s">
        <v>127</v>
      </c>
      <c r="L108" s="93">
        <v>1.797E-2</v>
      </c>
      <c r="M108" s="93">
        <v>3.6599999999940729E-2</v>
      </c>
      <c r="N108" s="74">
        <v>328608.72749600007</v>
      </c>
      <c r="O108" s="103">
        <v>92.42</v>
      </c>
      <c r="P108" s="74">
        <v>303.70018303000006</v>
      </c>
      <c r="Q108" s="94">
        <f t="shared" si="1"/>
        <v>4.2155018390995364E-3</v>
      </c>
      <c r="R108" s="94">
        <f>P108/'סכום נכסי הקרן'!$C$42</f>
        <v>2.7704833039493207E-4</v>
      </c>
    </row>
    <row r="109" spans="2:18">
      <c r="B109" s="91" t="s">
        <v>2968</v>
      </c>
      <c r="C109" s="92" t="s">
        <v>2715</v>
      </c>
      <c r="D109" s="67">
        <v>9080</v>
      </c>
      <c r="E109" s="67"/>
      <c r="F109" s="67" t="s">
        <v>2744</v>
      </c>
      <c r="G109" s="102">
        <v>44705</v>
      </c>
      <c r="H109" s="67" t="s">
        <v>2714</v>
      </c>
      <c r="I109" s="74">
        <v>7.4200000000050643</v>
      </c>
      <c r="J109" s="92" t="s">
        <v>305</v>
      </c>
      <c r="K109" s="92" t="s">
        <v>127</v>
      </c>
      <c r="L109" s="93">
        <v>2.3184999999999997E-2</v>
      </c>
      <c r="M109" s="93">
        <v>2.5499999999974682E-2</v>
      </c>
      <c r="N109" s="74">
        <v>95316.087163000018</v>
      </c>
      <c r="O109" s="103">
        <v>103.58</v>
      </c>
      <c r="P109" s="74">
        <v>98.728405075000012</v>
      </c>
      <c r="Q109" s="94">
        <f t="shared" si="1"/>
        <v>1.3703968466950661E-3</v>
      </c>
      <c r="R109" s="94">
        <f>P109/'סכום נכסי הקרן'!$C$42</f>
        <v>9.0064284834103498E-5</v>
      </c>
    </row>
    <row r="110" spans="2:18">
      <c r="B110" s="91" t="s">
        <v>2968</v>
      </c>
      <c r="C110" s="92" t="s">
        <v>2715</v>
      </c>
      <c r="D110" s="67">
        <v>9019</v>
      </c>
      <c r="E110" s="67"/>
      <c r="F110" s="67" t="s">
        <v>2744</v>
      </c>
      <c r="G110" s="102">
        <v>44651</v>
      </c>
      <c r="H110" s="67" t="s">
        <v>2714</v>
      </c>
      <c r="I110" s="74">
        <v>7.4699999999861157</v>
      </c>
      <c r="J110" s="92" t="s">
        <v>305</v>
      </c>
      <c r="K110" s="92" t="s">
        <v>127</v>
      </c>
      <c r="L110" s="93">
        <v>1.8769999999999998E-2</v>
      </c>
      <c r="M110" s="93">
        <v>3.869999999991456E-2</v>
      </c>
      <c r="N110" s="74">
        <v>202990.95902100002</v>
      </c>
      <c r="O110" s="103">
        <v>92.26</v>
      </c>
      <c r="P110" s="74">
        <v>187.27946388000007</v>
      </c>
      <c r="Q110" s="94">
        <f t="shared" si="1"/>
        <v>2.5995273250583764E-3</v>
      </c>
      <c r="R110" s="94">
        <f>P110/'סכום נכסי הקרן'!$C$42</f>
        <v>1.7084435797026391E-4</v>
      </c>
    </row>
    <row r="111" spans="2:18">
      <c r="B111" s="91" t="s">
        <v>2969</v>
      </c>
      <c r="C111" s="92" t="s">
        <v>2715</v>
      </c>
      <c r="D111" s="67">
        <v>4100</v>
      </c>
      <c r="E111" s="67"/>
      <c r="F111" s="67" t="s">
        <v>456</v>
      </c>
      <c r="G111" s="102">
        <v>42052</v>
      </c>
      <c r="H111" s="67" t="s">
        <v>125</v>
      </c>
      <c r="I111" s="74">
        <v>4.1800000000405193</v>
      </c>
      <c r="J111" s="92" t="s">
        <v>652</v>
      </c>
      <c r="K111" s="92" t="s">
        <v>127</v>
      </c>
      <c r="L111" s="93">
        <v>2.9779E-2</v>
      </c>
      <c r="M111" s="93">
        <v>1.980000000026547E-2</v>
      </c>
      <c r="N111" s="74">
        <v>36700.79688200001</v>
      </c>
      <c r="O111" s="103">
        <v>117.01</v>
      </c>
      <c r="P111" s="74">
        <v>42.943604856999997</v>
      </c>
      <c r="Q111" s="94">
        <f t="shared" si="1"/>
        <v>5.9607749803155337E-4</v>
      </c>
      <c r="R111" s="94">
        <f>P111/'סכום נכסי הקרן'!$C$42</f>
        <v>3.9174997881368717E-5</v>
      </c>
    </row>
    <row r="112" spans="2:18">
      <c r="B112" s="91" t="s">
        <v>2970</v>
      </c>
      <c r="C112" s="92" t="s">
        <v>2716</v>
      </c>
      <c r="D112" s="67" t="s">
        <v>2780</v>
      </c>
      <c r="E112" s="67"/>
      <c r="F112" s="67" t="s">
        <v>456</v>
      </c>
      <c r="G112" s="102">
        <v>41767</v>
      </c>
      <c r="H112" s="67" t="s">
        <v>125</v>
      </c>
      <c r="I112" s="74">
        <v>4.4900000006686005</v>
      </c>
      <c r="J112" s="92" t="s">
        <v>652</v>
      </c>
      <c r="K112" s="92" t="s">
        <v>127</v>
      </c>
      <c r="L112" s="93">
        <v>5.3499999999999999E-2</v>
      </c>
      <c r="M112" s="93">
        <v>2.4700000002370173E-2</v>
      </c>
      <c r="N112" s="74">
        <v>2221.6273670000005</v>
      </c>
      <c r="O112" s="103">
        <v>127.24</v>
      </c>
      <c r="P112" s="74">
        <v>2.8267986390000006</v>
      </c>
      <c r="Q112" s="94">
        <f t="shared" si="1"/>
        <v>3.9237298912959316E-5</v>
      </c>
      <c r="R112" s="94">
        <f>P112/'סכום נכסי הקרן'!$C$42</f>
        <v>2.5787269387988957E-6</v>
      </c>
    </row>
    <row r="113" spans="2:18">
      <c r="B113" s="91" t="s">
        <v>2970</v>
      </c>
      <c r="C113" s="92" t="s">
        <v>2716</v>
      </c>
      <c r="D113" s="67" t="s">
        <v>2781</v>
      </c>
      <c r="E113" s="67"/>
      <c r="F113" s="67" t="s">
        <v>456</v>
      </c>
      <c r="G113" s="102">
        <v>41269</v>
      </c>
      <c r="H113" s="67" t="s">
        <v>125</v>
      </c>
      <c r="I113" s="74">
        <v>4.5300000000068286</v>
      </c>
      <c r="J113" s="92" t="s">
        <v>652</v>
      </c>
      <c r="K113" s="92" t="s">
        <v>127</v>
      </c>
      <c r="L113" s="93">
        <v>5.3499999999999999E-2</v>
      </c>
      <c r="M113" s="93">
        <v>1.8500000000341413E-2</v>
      </c>
      <c r="N113" s="74">
        <v>11033.842515000002</v>
      </c>
      <c r="O113" s="103">
        <v>132.72999999999999</v>
      </c>
      <c r="P113" s="74">
        <v>14.645219130000001</v>
      </c>
      <c r="Q113" s="94">
        <f t="shared" si="1"/>
        <v>2.0328255176070217E-4</v>
      </c>
      <c r="R113" s="94">
        <f>P113/'סכום נכסי הקרן'!$C$42</f>
        <v>1.3359996914567612E-5</v>
      </c>
    </row>
    <row r="114" spans="2:18">
      <c r="B114" s="91" t="s">
        <v>2970</v>
      </c>
      <c r="C114" s="92" t="s">
        <v>2716</v>
      </c>
      <c r="D114" s="67" t="s">
        <v>2782</v>
      </c>
      <c r="E114" s="67"/>
      <c r="F114" s="67" t="s">
        <v>456</v>
      </c>
      <c r="G114" s="102">
        <v>41767</v>
      </c>
      <c r="H114" s="67" t="s">
        <v>125</v>
      </c>
      <c r="I114" s="74">
        <v>5.1599999999638388</v>
      </c>
      <c r="J114" s="92" t="s">
        <v>652</v>
      </c>
      <c r="K114" s="92" t="s">
        <v>127</v>
      </c>
      <c r="L114" s="93">
        <v>5.3499999999999999E-2</v>
      </c>
      <c r="M114" s="93">
        <v>2.869999999972879E-2</v>
      </c>
      <c r="N114" s="74">
        <v>1738.6650060000002</v>
      </c>
      <c r="O114" s="103">
        <v>127.24</v>
      </c>
      <c r="P114" s="74">
        <v>2.2122773380000003</v>
      </c>
      <c r="Q114" s="94">
        <f t="shared" si="1"/>
        <v>3.0707453297833544E-5</v>
      </c>
      <c r="R114" s="94">
        <f>P114/'סכום נכסי הקרן'!$C$42</f>
        <v>2.0181342557929927E-6</v>
      </c>
    </row>
    <row r="115" spans="2:18">
      <c r="B115" s="91" t="s">
        <v>2970</v>
      </c>
      <c r="C115" s="92" t="s">
        <v>2716</v>
      </c>
      <c r="D115" s="67" t="s">
        <v>2783</v>
      </c>
      <c r="E115" s="67"/>
      <c r="F115" s="67" t="s">
        <v>456</v>
      </c>
      <c r="G115" s="102">
        <v>41767</v>
      </c>
      <c r="H115" s="67" t="s">
        <v>125</v>
      </c>
      <c r="I115" s="74">
        <v>4.4900000000283011</v>
      </c>
      <c r="J115" s="92" t="s">
        <v>652</v>
      </c>
      <c r="K115" s="92" t="s">
        <v>127</v>
      </c>
      <c r="L115" s="93">
        <v>5.3499999999999999E-2</v>
      </c>
      <c r="M115" s="93">
        <v>2.4700000000849015E-2</v>
      </c>
      <c r="N115" s="74">
        <v>2221.6272660000004</v>
      </c>
      <c r="O115" s="103">
        <v>127.24</v>
      </c>
      <c r="P115" s="74">
        <v>2.8267985080000004</v>
      </c>
      <c r="Q115" s="94">
        <f t="shared" si="1"/>
        <v>3.9237297094617507E-5</v>
      </c>
      <c r="R115" s="94">
        <f>P115/'סכום נכסי הקרן'!$C$42</f>
        <v>2.5787268192950783E-6</v>
      </c>
    </row>
    <row r="116" spans="2:18">
      <c r="B116" s="91" t="s">
        <v>2970</v>
      </c>
      <c r="C116" s="92" t="s">
        <v>2716</v>
      </c>
      <c r="D116" s="67" t="s">
        <v>2784</v>
      </c>
      <c r="E116" s="67"/>
      <c r="F116" s="67" t="s">
        <v>456</v>
      </c>
      <c r="G116" s="102">
        <v>41269</v>
      </c>
      <c r="H116" s="67" t="s">
        <v>125</v>
      </c>
      <c r="I116" s="74">
        <v>4.5299999999749376</v>
      </c>
      <c r="J116" s="92" t="s">
        <v>652</v>
      </c>
      <c r="K116" s="92" t="s">
        <v>127</v>
      </c>
      <c r="L116" s="93">
        <v>5.3499999999999999E-2</v>
      </c>
      <c r="M116" s="93">
        <v>1.8500000000289195E-2</v>
      </c>
      <c r="N116" s="74">
        <v>11723.457019000001</v>
      </c>
      <c r="O116" s="103">
        <v>132.72999999999999</v>
      </c>
      <c r="P116" s="74">
        <v>15.560544463000001</v>
      </c>
      <c r="Q116" s="94">
        <f t="shared" si="1"/>
        <v>2.1598769927210404E-4</v>
      </c>
      <c r="R116" s="94">
        <f>P116/'סכום נכסי הקרן'!$C$42</f>
        <v>1.4194995934804572E-5</v>
      </c>
    </row>
    <row r="117" spans="2:18">
      <c r="B117" s="91" t="s">
        <v>2970</v>
      </c>
      <c r="C117" s="92" t="s">
        <v>2716</v>
      </c>
      <c r="D117" s="67" t="s">
        <v>2785</v>
      </c>
      <c r="E117" s="67"/>
      <c r="F117" s="67" t="s">
        <v>456</v>
      </c>
      <c r="G117" s="102">
        <v>41281</v>
      </c>
      <c r="H117" s="67" t="s">
        <v>125</v>
      </c>
      <c r="I117" s="74">
        <v>4.529999999998469</v>
      </c>
      <c r="J117" s="92" t="s">
        <v>652</v>
      </c>
      <c r="K117" s="92" t="s">
        <v>127</v>
      </c>
      <c r="L117" s="93">
        <v>5.3499999999999999E-2</v>
      </c>
      <c r="M117" s="93">
        <v>1.8600000000071441E-2</v>
      </c>
      <c r="N117" s="74">
        <v>14769.864611000003</v>
      </c>
      <c r="O117" s="103">
        <v>132.68</v>
      </c>
      <c r="P117" s="74">
        <v>19.596656251000002</v>
      </c>
      <c r="Q117" s="94">
        <f t="shared" si="1"/>
        <v>2.7201083529848115E-4</v>
      </c>
      <c r="R117" s="94">
        <f>P117/'סכום נכסי הקרן'!$C$42</f>
        <v>1.7876910186539632E-5</v>
      </c>
    </row>
    <row r="118" spans="2:18">
      <c r="B118" s="91" t="s">
        <v>2970</v>
      </c>
      <c r="C118" s="92" t="s">
        <v>2716</v>
      </c>
      <c r="D118" s="67" t="s">
        <v>2786</v>
      </c>
      <c r="E118" s="67"/>
      <c r="F118" s="67" t="s">
        <v>456</v>
      </c>
      <c r="G118" s="102">
        <v>41767</v>
      </c>
      <c r="H118" s="67" t="s">
        <v>125</v>
      </c>
      <c r="I118" s="74">
        <v>4.4900000005062664</v>
      </c>
      <c r="J118" s="92" t="s">
        <v>652</v>
      </c>
      <c r="K118" s="92" t="s">
        <v>127</v>
      </c>
      <c r="L118" s="93">
        <v>5.3499999999999999E-2</v>
      </c>
      <c r="M118" s="93">
        <v>2.4700000003134027E-2</v>
      </c>
      <c r="N118" s="74">
        <v>2607.9972460000004</v>
      </c>
      <c r="O118" s="103">
        <v>127.24</v>
      </c>
      <c r="P118" s="74">
        <v>3.3184156680000001</v>
      </c>
      <c r="Q118" s="94">
        <f t="shared" si="1"/>
        <v>4.6061175241270359E-5</v>
      </c>
      <c r="R118" s="94">
        <f>P118/'סכום נכסי הקרן'!$C$42</f>
        <v>3.0272010744391517E-6</v>
      </c>
    </row>
    <row r="119" spans="2:18">
      <c r="B119" s="91" t="s">
        <v>2970</v>
      </c>
      <c r="C119" s="92" t="s">
        <v>2716</v>
      </c>
      <c r="D119" s="67" t="s">
        <v>2787</v>
      </c>
      <c r="E119" s="67"/>
      <c r="F119" s="67" t="s">
        <v>456</v>
      </c>
      <c r="G119" s="102">
        <v>41281</v>
      </c>
      <c r="H119" s="67" t="s">
        <v>125</v>
      </c>
      <c r="I119" s="74">
        <v>4.5299999999468694</v>
      </c>
      <c r="J119" s="92" t="s">
        <v>652</v>
      </c>
      <c r="K119" s="92" t="s">
        <v>127</v>
      </c>
      <c r="L119" s="93">
        <v>5.3499999999999999E-2</v>
      </c>
      <c r="M119" s="93">
        <v>1.8599999999645799E-2</v>
      </c>
      <c r="N119" s="74">
        <v>10639.309278000002</v>
      </c>
      <c r="O119" s="103">
        <v>132.68</v>
      </c>
      <c r="P119" s="74">
        <v>14.116235475000002</v>
      </c>
      <c r="Q119" s="94">
        <f t="shared" si="1"/>
        <v>1.959400090323502E-4</v>
      </c>
      <c r="R119" s="94">
        <f>P119/'סכום נכסי הקרן'!$C$42</f>
        <v>1.2877435340314357E-5</v>
      </c>
    </row>
    <row r="120" spans="2:18">
      <c r="B120" s="91" t="s">
        <v>2970</v>
      </c>
      <c r="C120" s="92" t="s">
        <v>2716</v>
      </c>
      <c r="D120" s="67" t="s">
        <v>2788</v>
      </c>
      <c r="E120" s="67"/>
      <c r="F120" s="67" t="s">
        <v>456</v>
      </c>
      <c r="G120" s="102">
        <v>41767</v>
      </c>
      <c r="H120" s="67" t="s">
        <v>125</v>
      </c>
      <c r="I120" s="74">
        <v>4.4899999996300775</v>
      </c>
      <c r="J120" s="92" t="s">
        <v>652</v>
      </c>
      <c r="K120" s="92" t="s">
        <v>127</v>
      </c>
      <c r="L120" s="93">
        <v>5.3499999999999999E-2</v>
      </c>
      <c r="M120" s="93">
        <v>2.4699999996300778E-2</v>
      </c>
      <c r="N120" s="74">
        <v>2124.5478010000002</v>
      </c>
      <c r="O120" s="103">
        <v>127.24</v>
      </c>
      <c r="P120" s="74">
        <v>2.7032746000000007</v>
      </c>
      <c r="Q120" s="94">
        <f t="shared" si="1"/>
        <v>3.7522726967752208E-5</v>
      </c>
      <c r="R120" s="94">
        <f>P120/'סכום נכסי הקרן'!$C$42</f>
        <v>2.4660430133986669E-6</v>
      </c>
    </row>
    <row r="121" spans="2:18">
      <c r="B121" s="91" t="s">
        <v>2970</v>
      </c>
      <c r="C121" s="92" t="s">
        <v>2716</v>
      </c>
      <c r="D121" s="67" t="s">
        <v>2789</v>
      </c>
      <c r="E121" s="67"/>
      <c r="F121" s="67" t="s">
        <v>456</v>
      </c>
      <c r="G121" s="102">
        <v>41281</v>
      </c>
      <c r="H121" s="67" t="s">
        <v>125</v>
      </c>
      <c r="I121" s="74">
        <v>4.5299999999793554</v>
      </c>
      <c r="J121" s="92" t="s">
        <v>652</v>
      </c>
      <c r="K121" s="92" t="s">
        <v>127</v>
      </c>
      <c r="L121" s="93">
        <v>5.3499999999999999E-2</v>
      </c>
      <c r="M121" s="93">
        <v>1.8600000000176954E-2</v>
      </c>
      <c r="N121" s="74">
        <v>12777.602194000001</v>
      </c>
      <c r="O121" s="103">
        <v>132.68</v>
      </c>
      <c r="P121" s="74">
        <v>16.953322495000005</v>
      </c>
      <c r="Q121" s="94">
        <f t="shared" si="1"/>
        <v>2.3532011552808462E-4</v>
      </c>
      <c r="R121" s="94">
        <f>P121/'סכום נכסי הקרן'!$C$42</f>
        <v>1.5465547781453354E-5</v>
      </c>
    </row>
    <row r="122" spans="2:18">
      <c r="B122" s="91" t="s">
        <v>2971</v>
      </c>
      <c r="C122" s="92" t="s">
        <v>2715</v>
      </c>
      <c r="D122" s="67">
        <v>9533</v>
      </c>
      <c r="E122" s="67"/>
      <c r="F122" s="67" t="s">
        <v>2744</v>
      </c>
      <c r="G122" s="102">
        <v>45015</v>
      </c>
      <c r="H122" s="67" t="s">
        <v>2714</v>
      </c>
      <c r="I122" s="74">
        <v>4.1299999999813304</v>
      </c>
      <c r="J122" s="92" t="s">
        <v>594</v>
      </c>
      <c r="K122" s="92" t="s">
        <v>127</v>
      </c>
      <c r="L122" s="93">
        <v>3.3593000000000005E-2</v>
      </c>
      <c r="M122" s="93">
        <v>3.1699999999851597E-2</v>
      </c>
      <c r="N122" s="74">
        <v>102165.77849800001</v>
      </c>
      <c r="O122" s="103">
        <v>102.23</v>
      </c>
      <c r="P122" s="74">
        <v>104.44407401500003</v>
      </c>
      <c r="Q122" s="94">
        <f t="shared" si="1"/>
        <v>1.4497330284775909E-3</v>
      </c>
      <c r="R122" s="94">
        <f>P122/'סכום נכסי הקרן'!$C$42</f>
        <v>9.5278363143568172E-5</v>
      </c>
    </row>
    <row r="123" spans="2:18">
      <c r="B123" s="91" t="s">
        <v>2972</v>
      </c>
      <c r="C123" s="92" t="s">
        <v>2716</v>
      </c>
      <c r="D123" s="67" t="s">
        <v>2790</v>
      </c>
      <c r="E123" s="67"/>
      <c r="F123" s="67" t="s">
        <v>2744</v>
      </c>
      <c r="G123" s="102">
        <v>44748</v>
      </c>
      <c r="H123" s="67" t="s">
        <v>2714</v>
      </c>
      <c r="I123" s="74">
        <v>1.8600000000000889</v>
      </c>
      <c r="J123" s="92" t="s">
        <v>305</v>
      </c>
      <c r="K123" s="92" t="s">
        <v>127</v>
      </c>
      <c r="L123" s="93">
        <v>7.5660000000000005E-2</v>
      </c>
      <c r="M123" s="93">
        <v>8.4800000000002818E-2</v>
      </c>
      <c r="N123" s="74">
        <v>6068879.6895750007</v>
      </c>
      <c r="O123" s="103">
        <v>100.5</v>
      </c>
      <c r="P123" s="74">
        <v>6099.2318160110008</v>
      </c>
      <c r="Q123" s="94">
        <f t="shared" si="1"/>
        <v>8.4660215482810441E-2</v>
      </c>
      <c r="R123" s="94">
        <f>P123/'סכום נכסי הקרן'!$C$42</f>
        <v>5.5639808131119151E-3</v>
      </c>
    </row>
    <row r="124" spans="2:18">
      <c r="B124" s="91" t="s">
        <v>2973</v>
      </c>
      <c r="C124" s="92" t="s">
        <v>2716</v>
      </c>
      <c r="D124" s="67">
        <v>7127</v>
      </c>
      <c r="E124" s="67"/>
      <c r="F124" s="67" t="s">
        <v>2744</v>
      </c>
      <c r="G124" s="102">
        <v>43631</v>
      </c>
      <c r="H124" s="67" t="s">
        <v>2714</v>
      </c>
      <c r="I124" s="74">
        <v>5.0000000000265441</v>
      </c>
      <c r="J124" s="92" t="s">
        <v>305</v>
      </c>
      <c r="K124" s="92" t="s">
        <v>127</v>
      </c>
      <c r="L124" s="93">
        <v>3.1E-2</v>
      </c>
      <c r="M124" s="93">
        <v>2.7400000000116793E-2</v>
      </c>
      <c r="N124" s="74">
        <v>66984.286514000021</v>
      </c>
      <c r="O124" s="103">
        <v>112.48</v>
      </c>
      <c r="P124" s="74">
        <v>75.343921788000017</v>
      </c>
      <c r="Q124" s="94">
        <f t="shared" si="1"/>
        <v>1.0458091848792575E-3</v>
      </c>
      <c r="R124" s="94">
        <f>P124/'סכום נכסי הקרן'!$C$42</f>
        <v>6.8731956393683788E-5</v>
      </c>
    </row>
    <row r="125" spans="2:18">
      <c r="B125" s="91" t="s">
        <v>2973</v>
      </c>
      <c r="C125" s="92" t="s">
        <v>2716</v>
      </c>
      <c r="D125" s="67">
        <v>7128</v>
      </c>
      <c r="E125" s="67"/>
      <c r="F125" s="67" t="s">
        <v>2744</v>
      </c>
      <c r="G125" s="102">
        <v>43634</v>
      </c>
      <c r="H125" s="67" t="s">
        <v>2714</v>
      </c>
      <c r="I125" s="74">
        <v>5.0199999999220006</v>
      </c>
      <c r="J125" s="92" t="s">
        <v>305</v>
      </c>
      <c r="K125" s="92" t="s">
        <v>127</v>
      </c>
      <c r="L125" s="93">
        <v>2.4900000000000002E-2</v>
      </c>
      <c r="M125" s="93">
        <v>2.7499999999520495E-2</v>
      </c>
      <c r="N125" s="74">
        <v>28177.252038000002</v>
      </c>
      <c r="O125" s="103">
        <v>111.02</v>
      </c>
      <c r="P125" s="74">
        <v>31.282382922000004</v>
      </c>
      <c r="Q125" s="94">
        <f t="shared" si="1"/>
        <v>4.3421423531404482E-4</v>
      </c>
      <c r="R125" s="94">
        <f>P125/'סכום נכסי הקרן'!$C$42</f>
        <v>2.8537131169456429E-5</v>
      </c>
    </row>
    <row r="126" spans="2:18">
      <c r="B126" s="91" t="s">
        <v>2973</v>
      </c>
      <c r="C126" s="92" t="s">
        <v>2716</v>
      </c>
      <c r="D126" s="67">
        <v>7130</v>
      </c>
      <c r="E126" s="67"/>
      <c r="F126" s="67" t="s">
        <v>2744</v>
      </c>
      <c r="G126" s="102">
        <v>43634</v>
      </c>
      <c r="H126" s="67" t="s">
        <v>2714</v>
      </c>
      <c r="I126" s="74">
        <v>5.2900000000540333</v>
      </c>
      <c r="J126" s="92" t="s">
        <v>305</v>
      </c>
      <c r="K126" s="92" t="s">
        <v>127</v>
      </c>
      <c r="L126" s="93">
        <v>3.6000000000000004E-2</v>
      </c>
      <c r="M126" s="93">
        <v>2.7700000000037264E-2</v>
      </c>
      <c r="N126" s="74">
        <v>18580.564337000003</v>
      </c>
      <c r="O126" s="103">
        <v>115.54</v>
      </c>
      <c r="P126" s="74">
        <v>21.467984196000003</v>
      </c>
      <c r="Q126" s="94">
        <f t="shared" si="1"/>
        <v>2.9798575014707251E-4</v>
      </c>
      <c r="R126" s="94">
        <f>P126/'סכום נכסי הקרן'!$C$42</f>
        <v>1.958401578526236E-5</v>
      </c>
    </row>
    <row r="127" spans="2:18">
      <c r="B127" s="91" t="s">
        <v>2965</v>
      </c>
      <c r="C127" s="92" t="s">
        <v>2715</v>
      </c>
      <c r="D127" s="67">
        <v>9922</v>
      </c>
      <c r="E127" s="67"/>
      <c r="F127" s="67" t="s">
        <v>456</v>
      </c>
      <c r="G127" s="102">
        <v>40489</v>
      </c>
      <c r="H127" s="67" t="s">
        <v>125</v>
      </c>
      <c r="I127" s="74">
        <v>1.8599999999875374</v>
      </c>
      <c r="J127" s="92" t="s">
        <v>305</v>
      </c>
      <c r="K127" s="92" t="s">
        <v>127</v>
      </c>
      <c r="L127" s="93">
        <v>5.7000000000000002E-2</v>
      </c>
      <c r="M127" s="93">
        <v>2.3499999999643917E-2</v>
      </c>
      <c r="N127" s="74">
        <v>18000.624385000003</v>
      </c>
      <c r="O127" s="103">
        <v>124.81</v>
      </c>
      <c r="P127" s="74">
        <v>22.466579448000001</v>
      </c>
      <c r="Q127" s="94">
        <f t="shared" si="1"/>
        <v>3.1184672342447821E-4</v>
      </c>
      <c r="R127" s="94">
        <f>P127/'סכום נכסי הקרן'!$C$42</f>
        <v>2.0494977196436671E-5</v>
      </c>
    </row>
    <row r="128" spans="2:18">
      <c r="B128" s="91" t="s">
        <v>2974</v>
      </c>
      <c r="C128" s="92" t="s">
        <v>2716</v>
      </c>
      <c r="D128" s="67" t="s">
        <v>2791</v>
      </c>
      <c r="E128" s="67"/>
      <c r="F128" s="67" t="s">
        <v>532</v>
      </c>
      <c r="G128" s="102">
        <v>43801</v>
      </c>
      <c r="H128" s="67" t="s">
        <v>300</v>
      </c>
      <c r="I128" s="74">
        <v>4.7099999999978026</v>
      </c>
      <c r="J128" s="92" t="s">
        <v>318</v>
      </c>
      <c r="K128" s="92" t="s">
        <v>128</v>
      </c>
      <c r="L128" s="93">
        <v>2.3629999999999998E-2</v>
      </c>
      <c r="M128" s="93">
        <v>5.8999999999962603E-2</v>
      </c>
      <c r="N128" s="74">
        <v>125250.50296800003</v>
      </c>
      <c r="O128" s="103">
        <v>84.99</v>
      </c>
      <c r="P128" s="74">
        <v>427.77096191400005</v>
      </c>
      <c r="Q128" s="94">
        <f t="shared" si="1"/>
        <v>5.9376627918716618E-3</v>
      </c>
      <c r="R128" s="94">
        <f>P128/'סכום נכסי הקרן'!$C$42</f>
        <v>3.9023101536294046E-4</v>
      </c>
    </row>
    <row r="129" spans="2:18">
      <c r="B129" s="91" t="s">
        <v>2975</v>
      </c>
      <c r="C129" s="92" t="s">
        <v>2716</v>
      </c>
      <c r="D129" s="67">
        <v>9365</v>
      </c>
      <c r="E129" s="67"/>
      <c r="F129" s="67" t="s">
        <v>281</v>
      </c>
      <c r="G129" s="102">
        <v>44906</v>
      </c>
      <c r="H129" s="67" t="s">
        <v>2714</v>
      </c>
      <c r="I129" s="74">
        <v>2.1900000001105315</v>
      </c>
      <c r="J129" s="92" t="s">
        <v>305</v>
      </c>
      <c r="K129" s="92" t="s">
        <v>127</v>
      </c>
      <c r="L129" s="93">
        <v>7.6799999999999993E-2</v>
      </c>
      <c r="M129" s="93">
        <v>8.0700000002140074E-2</v>
      </c>
      <c r="N129" s="74">
        <v>4254.716649</v>
      </c>
      <c r="O129" s="103">
        <v>99.94</v>
      </c>
      <c r="P129" s="74">
        <v>4.2521637870000015</v>
      </c>
      <c r="Q129" s="94">
        <f t="shared" si="1"/>
        <v>5.9022039715005005E-5</v>
      </c>
      <c r="R129" s="94">
        <f>P129/'סכום נכסי הקרן'!$C$42</f>
        <v>3.8790061500811527E-6</v>
      </c>
    </row>
    <row r="130" spans="2:18">
      <c r="B130" s="91" t="s">
        <v>2975</v>
      </c>
      <c r="C130" s="92" t="s">
        <v>2716</v>
      </c>
      <c r="D130" s="67">
        <v>9509</v>
      </c>
      <c r="E130" s="67"/>
      <c r="F130" s="67" t="s">
        <v>281</v>
      </c>
      <c r="G130" s="102">
        <v>44991</v>
      </c>
      <c r="H130" s="67" t="s">
        <v>2714</v>
      </c>
      <c r="I130" s="74">
        <v>2.1900000000041495</v>
      </c>
      <c r="J130" s="92" t="s">
        <v>305</v>
      </c>
      <c r="K130" s="92" t="s">
        <v>127</v>
      </c>
      <c r="L130" s="93">
        <v>7.6799999999999993E-2</v>
      </c>
      <c r="M130" s="93">
        <v>7.6600000000109414E-2</v>
      </c>
      <c r="N130" s="74">
        <v>210420.19634699999</v>
      </c>
      <c r="O130" s="103">
        <v>100.78</v>
      </c>
      <c r="P130" s="74">
        <v>212.06149614800003</v>
      </c>
      <c r="Q130" s="94">
        <f t="shared" si="1"/>
        <v>2.9435136261534217E-3</v>
      </c>
      <c r="R130" s="94">
        <f>P130/'סכום נכסי הקרן'!$C$42</f>
        <v>1.9345159052160059E-4</v>
      </c>
    </row>
    <row r="131" spans="2:18">
      <c r="B131" s="91" t="s">
        <v>2975</v>
      </c>
      <c r="C131" s="92" t="s">
        <v>2716</v>
      </c>
      <c r="D131" s="67">
        <v>9316</v>
      </c>
      <c r="E131" s="67"/>
      <c r="F131" s="67" t="s">
        <v>281</v>
      </c>
      <c r="G131" s="102">
        <v>44885</v>
      </c>
      <c r="H131" s="67" t="s">
        <v>2714</v>
      </c>
      <c r="I131" s="74">
        <v>2.1899999999997917</v>
      </c>
      <c r="J131" s="92" t="s">
        <v>305</v>
      </c>
      <c r="K131" s="92" t="s">
        <v>127</v>
      </c>
      <c r="L131" s="93">
        <v>7.6799999999999993E-2</v>
      </c>
      <c r="M131" s="93">
        <v>8.3999999999997549E-2</v>
      </c>
      <c r="N131" s="74">
        <v>1646140.7925220001</v>
      </c>
      <c r="O131" s="103">
        <v>99.28</v>
      </c>
      <c r="P131" s="74">
        <v>1634.2887597860004</v>
      </c>
      <c r="Q131" s="94">
        <f t="shared" si="1"/>
        <v>2.2684699112667447E-2</v>
      </c>
      <c r="R131" s="94">
        <f>P131/'סכום נכסי הקרן'!$C$42</f>
        <v>1.4908682891283916E-3</v>
      </c>
    </row>
    <row r="132" spans="2:18">
      <c r="B132" s="91" t="s">
        <v>2976</v>
      </c>
      <c r="C132" s="92" t="s">
        <v>2716</v>
      </c>
      <c r="D132" s="67" t="s">
        <v>2792</v>
      </c>
      <c r="E132" s="67"/>
      <c r="F132" s="67" t="s">
        <v>543</v>
      </c>
      <c r="G132" s="102">
        <v>45015</v>
      </c>
      <c r="H132" s="67" t="s">
        <v>125</v>
      </c>
      <c r="I132" s="74">
        <v>5.2699999999990261</v>
      </c>
      <c r="J132" s="92" t="s">
        <v>318</v>
      </c>
      <c r="K132" s="92" t="s">
        <v>127</v>
      </c>
      <c r="L132" s="93">
        <v>4.4999999999999998E-2</v>
      </c>
      <c r="M132" s="93">
        <v>3.5999999999994786E-2</v>
      </c>
      <c r="N132" s="74">
        <v>1080592.1297100002</v>
      </c>
      <c r="O132" s="103">
        <v>106.46</v>
      </c>
      <c r="P132" s="74">
        <v>1150.3983100560004</v>
      </c>
      <c r="Q132" s="94">
        <f t="shared" si="1"/>
        <v>1.5968071350352213E-2</v>
      </c>
      <c r="R132" s="94">
        <f>P132/'סכום נכסי הקרן'!$C$42</f>
        <v>1.0494426704335668E-3</v>
      </c>
    </row>
    <row r="133" spans="2:18">
      <c r="B133" s="91" t="s">
        <v>2977</v>
      </c>
      <c r="C133" s="92" t="s">
        <v>2716</v>
      </c>
      <c r="D133" s="67" t="s">
        <v>2793</v>
      </c>
      <c r="E133" s="67"/>
      <c r="F133" s="67" t="s">
        <v>543</v>
      </c>
      <c r="G133" s="102">
        <v>44074</v>
      </c>
      <c r="H133" s="67" t="s">
        <v>125</v>
      </c>
      <c r="I133" s="74">
        <v>8.9399999999786903</v>
      </c>
      <c r="J133" s="92" t="s">
        <v>652</v>
      </c>
      <c r="K133" s="92" t="s">
        <v>127</v>
      </c>
      <c r="L133" s="93">
        <v>2.35E-2</v>
      </c>
      <c r="M133" s="93">
        <v>3.7799999999876363E-2</v>
      </c>
      <c r="N133" s="74">
        <v>77987.91543400001</v>
      </c>
      <c r="O133" s="103">
        <v>97.49</v>
      </c>
      <c r="P133" s="74">
        <v>76.030417123000021</v>
      </c>
      <c r="Q133" s="94">
        <f t="shared" si="1"/>
        <v>1.055338064046709E-3</v>
      </c>
      <c r="R133" s="94">
        <f>P133/'סכום נכסי הקרן'!$C$42</f>
        <v>6.9358206876933819E-5</v>
      </c>
    </row>
    <row r="134" spans="2:18">
      <c r="B134" s="91" t="s">
        <v>2977</v>
      </c>
      <c r="C134" s="92" t="s">
        <v>2716</v>
      </c>
      <c r="D134" s="67" t="s">
        <v>2794</v>
      </c>
      <c r="E134" s="67"/>
      <c r="F134" s="67" t="s">
        <v>543</v>
      </c>
      <c r="G134" s="102">
        <v>44189</v>
      </c>
      <c r="H134" s="67" t="s">
        <v>125</v>
      </c>
      <c r="I134" s="74">
        <v>8.8399999999490309</v>
      </c>
      <c r="J134" s="92" t="s">
        <v>652</v>
      </c>
      <c r="K134" s="92" t="s">
        <v>127</v>
      </c>
      <c r="L134" s="93">
        <v>2.4700000000000003E-2</v>
      </c>
      <c r="M134" s="93">
        <v>4.0299999999299167E-2</v>
      </c>
      <c r="N134" s="74">
        <v>9753.7829560000009</v>
      </c>
      <c r="O134" s="103">
        <v>96.55</v>
      </c>
      <c r="P134" s="74">
        <v>9.417276922000001</v>
      </c>
      <c r="Q134" s="94">
        <f t="shared" si="1"/>
        <v>1.3071624714852123E-4</v>
      </c>
      <c r="R134" s="94">
        <f>P134/'סכום נכסי הקרן'!$C$42</f>
        <v>8.5908438449939934E-6</v>
      </c>
    </row>
    <row r="135" spans="2:18">
      <c r="B135" s="91" t="s">
        <v>2977</v>
      </c>
      <c r="C135" s="92" t="s">
        <v>2716</v>
      </c>
      <c r="D135" s="67" t="s">
        <v>2795</v>
      </c>
      <c r="E135" s="67"/>
      <c r="F135" s="67" t="s">
        <v>543</v>
      </c>
      <c r="G135" s="102">
        <v>44322</v>
      </c>
      <c r="H135" s="67" t="s">
        <v>125</v>
      </c>
      <c r="I135" s="74">
        <v>8.7100000000556541</v>
      </c>
      <c r="J135" s="92" t="s">
        <v>652</v>
      </c>
      <c r="K135" s="92" t="s">
        <v>127</v>
      </c>
      <c r="L135" s="93">
        <v>2.5600000000000001E-2</v>
      </c>
      <c r="M135" s="93">
        <v>4.4100000000271138E-2</v>
      </c>
      <c r="N135" s="74">
        <v>44890.454716000007</v>
      </c>
      <c r="O135" s="103">
        <v>93.66</v>
      </c>
      <c r="P135" s="74">
        <v>42.044398346000008</v>
      </c>
      <c r="Q135" s="94">
        <f t="shared" si="1"/>
        <v>5.8359608737505633E-4</v>
      </c>
      <c r="R135" s="94">
        <f>P135/'סכום נכסי הקרן'!$C$42</f>
        <v>3.8354703141776187E-5</v>
      </c>
    </row>
    <row r="136" spans="2:18">
      <c r="B136" s="91" t="s">
        <v>2977</v>
      </c>
      <c r="C136" s="92" t="s">
        <v>2716</v>
      </c>
      <c r="D136" s="67" t="s">
        <v>2796</v>
      </c>
      <c r="E136" s="67"/>
      <c r="F136" s="67" t="s">
        <v>543</v>
      </c>
      <c r="G136" s="102">
        <v>44418</v>
      </c>
      <c r="H136" s="67" t="s">
        <v>125</v>
      </c>
      <c r="I136" s="74">
        <v>8.8299999999610641</v>
      </c>
      <c r="J136" s="92" t="s">
        <v>652</v>
      </c>
      <c r="K136" s="92" t="s">
        <v>127</v>
      </c>
      <c r="L136" s="93">
        <v>2.2700000000000001E-2</v>
      </c>
      <c r="M136" s="93">
        <v>4.2199999999902663E-2</v>
      </c>
      <c r="N136" s="74">
        <v>44769.159231000005</v>
      </c>
      <c r="O136" s="103">
        <v>91.79</v>
      </c>
      <c r="P136" s="74">
        <v>41.093611120000006</v>
      </c>
      <c r="Q136" s="94">
        <f t="shared" si="1"/>
        <v>5.7039871205638744E-4</v>
      </c>
      <c r="R136" s="94">
        <f>P136/'סכום נכסי הקרן'!$C$42</f>
        <v>3.7487354262048613E-5</v>
      </c>
    </row>
    <row r="137" spans="2:18">
      <c r="B137" s="91" t="s">
        <v>2977</v>
      </c>
      <c r="C137" s="92" t="s">
        <v>2716</v>
      </c>
      <c r="D137" s="67" t="s">
        <v>2797</v>
      </c>
      <c r="E137" s="67"/>
      <c r="F137" s="67" t="s">
        <v>543</v>
      </c>
      <c r="G137" s="102">
        <v>44530</v>
      </c>
      <c r="H137" s="67" t="s">
        <v>125</v>
      </c>
      <c r="I137" s="74">
        <v>8.8900000001273582</v>
      </c>
      <c r="J137" s="92" t="s">
        <v>652</v>
      </c>
      <c r="K137" s="92" t="s">
        <v>127</v>
      </c>
      <c r="L137" s="93">
        <v>1.7899999999999999E-2</v>
      </c>
      <c r="M137" s="93">
        <v>4.4900000000697583E-2</v>
      </c>
      <c r="N137" s="74">
        <v>36934.734235000011</v>
      </c>
      <c r="O137" s="103">
        <v>84.61</v>
      </c>
      <c r="P137" s="74">
        <v>31.250479818000006</v>
      </c>
      <c r="Q137" s="94">
        <f t="shared" si="1"/>
        <v>4.3377140517728561E-4</v>
      </c>
      <c r="R137" s="94">
        <f>P137/'סכום נכסי הקרן'!$C$42</f>
        <v>2.8508027789901526E-5</v>
      </c>
    </row>
    <row r="138" spans="2:18">
      <c r="B138" s="91" t="s">
        <v>2977</v>
      </c>
      <c r="C138" s="92" t="s">
        <v>2716</v>
      </c>
      <c r="D138" s="67" t="s">
        <v>2798</v>
      </c>
      <c r="E138" s="67"/>
      <c r="F138" s="67" t="s">
        <v>543</v>
      </c>
      <c r="G138" s="102">
        <v>44612</v>
      </c>
      <c r="H138" s="67" t="s">
        <v>125</v>
      </c>
      <c r="I138" s="74">
        <v>8.7100000000397131</v>
      </c>
      <c r="J138" s="92" t="s">
        <v>652</v>
      </c>
      <c r="K138" s="92" t="s">
        <v>127</v>
      </c>
      <c r="L138" s="93">
        <v>2.3599999999999999E-2</v>
      </c>
      <c r="M138" s="93">
        <v>4.6000000000052249E-2</v>
      </c>
      <c r="N138" s="74">
        <v>43252.724142000006</v>
      </c>
      <c r="O138" s="103">
        <v>88.49</v>
      </c>
      <c r="P138" s="74">
        <v>38.274336788000006</v>
      </c>
      <c r="Q138" s="94">
        <f t="shared" si="1"/>
        <v>5.3126585407487566E-4</v>
      </c>
      <c r="R138" s="94">
        <f>P138/'סכום נכסי הקרן'!$C$42</f>
        <v>3.4915491318756506E-5</v>
      </c>
    </row>
    <row r="139" spans="2:18">
      <c r="B139" s="91" t="s">
        <v>2977</v>
      </c>
      <c r="C139" s="92" t="s">
        <v>2716</v>
      </c>
      <c r="D139" s="67" t="s">
        <v>2799</v>
      </c>
      <c r="E139" s="67"/>
      <c r="F139" s="67" t="s">
        <v>543</v>
      </c>
      <c r="G139" s="102">
        <v>44662</v>
      </c>
      <c r="H139" s="67" t="s">
        <v>125</v>
      </c>
      <c r="I139" s="74">
        <v>8.7599999999602058</v>
      </c>
      <c r="J139" s="92" t="s">
        <v>652</v>
      </c>
      <c r="K139" s="92" t="s">
        <v>127</v>
      </c>
      <c r="L139" s="93">
        <v>2.4E-2</v>
      </c>
      <c r="M139" s="93">
        <v>4.3899999999911815E-2</v>
      </c>
      <c r="N139" s="74">
        <v>49256.527362000008</v>
      </c>
      <c r="O139" s="103">
        <v>89.79</v>
      </c>
      <c r="P139" s="74">
        <v>44.227432101000005</v>
      </c>
      <c r="Q139" s="94">
        <f t="shared" ref="Q139:Q202" si="2">IFERROR(P139/$P$10,0)</f>
        <v>6.1389762594248553E-4</v>
      </c>
      <c r="R139" s="94">
        <f>P139/'סכום נכסי הקרן'!$C$42</f>
        <v>4.0346160147117481E-5</v>
      </c>
    </row>
    <row r="140" spans="2:18">
      <c r="B140" s="91" t="s">
        <v>2978</v>
      </c>
      <c r="C140" s="92" t="s">
        <v>2715</v>
      </c>
      <c r="D140" s="67">
        <v>7490</v>
      </c>
      <c r="E140" s="67"/>
      <c r="F140" s="67" t="s">
        <v>281</v>
      </c>
      <c r="G140" s="102">
        <v>43899</v>
      </c>
      <c r="H140" s="67" t="s">
        <v>2714</v>
      </c>
      <c r="I140" s="74">
        <v>3.2400000000009608</v>
      </c>
      <c r="J140" s="92" t="s">
        <v>123</v>
      </c>
      <c r="K140" s="92" t="s">
        <v>127</v>
      </c>
      <c r="L140" s="93">
        <v>2.3889999999999998E-2</v>
      </c>
      <c r="M140" s="93">
        <v>5.110000000000979E-2</v>
      </c>
      <c r="N140" s="74">
        <v>589381.06601000007</v>
      </c>
      <c r="O140" s="103">
        <v>91.78</v>
      </c>
      <c r="P140" s="74">
        <v>540.93391417700013</v>
      </c>
      <c r="Q140" s="94">
        <f t="shared" si="2"/>
        <v>7.5084179643685025E-3</v>
      </c>
      <c r="R140" s="94">
        <f>P140/'סכום נכסי הקרן'!$C$42</f>
        <v>4.9346311313197143E-4</v>
      </c>
    </row>
    <row r="141" spans="2:18">
      <c r="B141" s="91" t="s">
        <v>2978</v>
      </c>
      <c r="C141" s="92" t="s">
        <v>2715</v>
      </c>
      <c r="D141" s="67">
        <v>7491</v>
      </c>
      <c r="E141" s="67"/>
      <c r="F141" s="67" t="s">
        <v>281</v>
      </c>
      <c r="G141" s="102">
        <v>43899</v>
      </c>
      <c r="H141" s="67" t="s">
        <v>2714</v>
      </c>
      <c r="I141" s="74">
        <v>3.3800000000111039</v>
      </c>
      <c r="J141" s="92" t="s">
        <v>123</v>
      </c>
      <c r="K141" s="92" t="s">
        <v>127</v>
      </c>
      <c r="L141" s="93">
        <v>1.2969999999999999E-2</v>
      </c>
      <c r="M141" s="93">
        <v>2.2300000000018506E-2</v>
      </c>
      <c r="N141" s="74">
        <v>70780.850091000015</v>
      </c>
      <c r="O141" s="103">
        <v>106.87</v>
      </c>
      <c r="P141" s="74">
        <v>75.643499582000018</v>
      </c>
      <c r="Q141" s="94">
        <f t="shared" si="2"/>
        <v>1.0499674660135025E-3</v>
      </c>
      <c r="R141" s="94">
        <f>P141/'סכום נכסי הקרן'!$C$42</f>
        <v>6.9005244104027052E-5</v>
      </c>
    </row>
    <row r="142" spans="2:18">
      <c r="B142" s="91" t="s">
        <v>2979</v>
      </c>
      <c r="C142" s="92" t="s">
        <v>2716</v>
      </c>
      <c r="D142" s="67" t="s">
        <v>2800</v>
      </c>
      <c r="E142" s="67"/>
      <c r="F142" s="67" t="s">
        <v>543</v>
      </c>
      <c r="G142" s="102">
        <v>43924</v>
      </c>
      <c r="H142" s="67" t="s">
        <v>125</v>
      </c>
      <c r="I142" s="74">
        <v>8.0700000001673136</v>
      </c>
      <c r="J142" s="92" t="s">
        <v>652</v>
      </c>
      <c r="K142" s="92" t="s">
        <v>127</v>
      </c>
      <c r="L142" s="93">
        <v>3.1400000000000004E-2</v>
      </c>
      <c r="M142" s="93">
        <v>2.9100000000300309E-2</v>
      </c>
      <c r="N142" s="74">
        <v>10615.436272000003</v>
      </c>
      <c r="O142" s="103">
        <v>109.79</v>
      </c>
      <c r="P142" s="74">
        <v>11.654687215000001</v>
      </c>
      <c r="Q142" s="94">
        <f t="shared" si="2"/>
        <v>1.6177255772055021E-4</v>
      </c>
      <c r="R142" s="94">
        <f>P142/'סכום נכסי הקרן'!$C$42</f>
        <v>1.0631905460102911E-5</v>
      </c>
    </row>
    <row r="143" spans="2:18">
      <c r="B143" s="91" t="s">
        <v>2979</v>
      </c>
      <c r="C143" s="92" t="s">
        <v>2716</v>
      </c>
      <c r="D143" s="67" t="s">
        <v>2801</v>
      </c>
      <c r="E143" s="67"/>
      <c r="F143" s="67" t="s">
        <v>543</v>
      </c>
      <c r="G143" s="102">
        <v>44015</v>
      </c>
      <c r="H143" s="67" t="s">
        <v>125</v>
      </c>
      <c r="I143" s="74">
        <v>7.7900000002595222</v>
      </c>
      <c r="J143" s="92" t="s">
        <v>652</v>
      </c>
      <c r="K143" s="92" t="s">
        <v>127</v>
      </c>
      <c r="L143" s="93">
        <v>3.1E-2</v>
      </c>
      <c r="M143" s="93">
        <v>4.0600000001047194E-2</v>
      </c>
      <c r="N143" s="74">
        <v>8751.1625690000019</v>
      </c>
      <c r="O143" s="103">
        <v>100.39</v>
      </c>
      <c r="P143" s="74">
        <v>8.7852915680000017</v>
      </c>
      <c r="Q143" s="94">
        <f t="shared" si="2"/>
        <v>1.2194399223747364E-4</v>
      </c>
      <c r="R143" s="94">
        <f>P143/'סכום נכסי הקרן'!$C$42</f>
        <v>8.0143197039385562E-6</v>
      </c>
    </row>
    <row r="144" spans="2:18">
      <c r="B144" s="91" t="s">
        <v>2979</v>
      </c>
      <c r="C144" s="92" t="s">
        <v>2716</v>
      </c>
      <c r="D144" s="67" t="s">
        <v>2802</v>
      </c>
      <c r="E144" s="67"/>
      <c r="F144" s="67" t="s">
        <v>543</v>
      </c>
      <c r="G144" s="102">
        <v>44108</v>
      </c>
      <c r="H144" s="67" t="s">
        <v>125</v>
      </c>
      <c r="I144" s="74">
        <v>7.6900000002111764</v>
      </c>
      <c r="J144" s="92" t="s">
        <v>652</v>
      </c>
      <c r="K144" s="92" t="s">
        <v>127</v>
      </c>
      <c r="L144" s="93">
        <v>3.1E-2</v>
      </c>
      <c r="M144" s="93">
        <v>4.5000000001088544E-2</v>
      </c>
      <c r="N144" s="74">
        <v>14194.427262000001</v>
      </c>
      <c r="O144" s="103">
        <v>97.08</v>
      </c>
      <c r="P144" s="74">
        <v>13.779949761000001</v>
      </c>
      <c r="Q144" s="94">
        <f t="shared" si="2"/>
        <v>1.9127220464814978E-4</v>
      </c>
      <c r="R144" s="94">
        <f>P144/'סכום נכסי הקרן'!$C$42</f>
        <v>1.2570661091218284E-5</v>
      </c>
    </row>
    <row r="145" spans="2:18">
      <c r="B145" s="91" t="s">
        <v>2979</v>
      </c>
      <c r="C145" s="92" t="s">
        <v>2716</v>
      </c>
      <c r="D145" s="67" t="s">
        <v>2803</v>
      </c>
      <c r="E145" s="67"/>
      <c r="F145" s="67" t="s">
        <v>543</v>
      </c>
      <c r="G145" s="102">
        <v>44200</v>
      </c>
      <c r="H145" s="67" t="s">
        <v>125</v>
      </c>
      <c r="I145" s="74">
        <v>7.5900000001193417</v>
      </c>
      <c r="J145" s="92" t="s">
        <v>652</v>
      </c>
      <c r="K145" s="92" t="s">
        <v>127</v>
      </c>
      <c r="L145" s="93">
        <v>3.1E-2</v>
      </c>
      <c r="M145" s="93">
        <v>4.8800000000805192E-2</v>
      </c>
      <c r="N145" s="74">
        <v>7364.2598740000012</v>
      </c>
      <c r="O145" s="103">
        <v>94.44</v>
      </c>
      <c r="P145" s="74">
        <v>6.9548068630000008</v>
      </c>
      <c r="Q145" s="94">
        <f t="shared" si="2"/>
        <v>9.653600083165736E-5</v>
      </c>
      <c r="R145" s="94">
        <f>P145/'סכום נכסי הקרן'!$C$42</f>
        <v>6.3444730602056656E-6</v>
      </c>
    </row>
    <row r="146" spans="2:18">
      <c r="B146" s="91" t="s">
        <v>2979</v>
      </c>
      <c r="C146" s="92" t="s">
        <v>2716</v>
      </c>
      <c r="D146" s="67" t="s">
        <v>2804</v>
      </c>
      <c r="E146" s="67"/>
      <c r="F146" s="67" t="s">
        <v>543</v>
      </c>
      <c r="G146" s="102">
        <v>44290</v>
      </c>
      <c r="H146" s="67" t="s">
        <v>125</v>
      </c>
      <c r="I146" s="74">
        <v>7.5399999999404752</v>
      </c>
      <c r="J146" s="92" t="s">
        <v>652</v>
      </c>
      <c r="K146" s="92" t="s">
        <v>127</v>
      </c>
      <c r="L146" s="93">
        <v>3.1E-2</v>
      </c>
      <c r="M146" s="93">
        <v>5.130000000006868E-2</v>
      </c>
      <c r="N146" s="74">
        <v>14144.885743000003</v>
      </c>
      <c r="O146" s="103">
        <v>92.64</v>
      </c>
      <c r="P146" s="74">
        <v>13.103822507000002</v>
      </c>
      <c r="Q146" s="94">
        <f t="shared" si="2"/>
        <v>1.8188723933707928E-4</v>
      </c>
      <c r="R146" s="94">
        <f>P146/'סכום נכסי הקרן'!$C$42</f>
        <v>1.1953868816066097E-5</v>
      </c>
    </row>
    <row r="147" spans="2:18">
      <c r="B147" s="91" t="s">
        <v>2979</v>
      </c>
      <c r="C147" s="92" t="s">
        <v>2716</v>
      </c>
      <c r="D147" s="67" t="s">
        <v>2805</v>
      </c>
      <c r="E147" s="67"/>
      <c r="F147" s="67" t="s">
        <v>543</v>
      </c>
      <c r="G147" s="102">
        <v>44496</v>
      </c>
      <c r="H147" s="67" t="s">
        <v>125</v>
      </c>
      <c r="I147" s="74">
        <v>7.0500000000040259</v>
      </c>
      <c r="J147" s="92" t="s">
        <v>652</v>
      </c>
      <c r="K147" s="92" t="s">
        <v>127</v>
      </c>
      <c r="L147" s="93">
        <v>3.1E-2</v>
      </c>
      <c r="M147" s="93">
        <v>7.2400000000032216E-2</v>
      </c>
      <c r="N147" s="74">
        <v>15845.297895000002</v>
      </c>
      <c r="O147" s="103">
        <v>78.36</v>
      </c>
      <c r="P147" s="74">
        <v>12.416375079000002</v>
      </c>
      <c r="Q147" s="94">
        <f t="shared" si="2"/>
        <v>1.7234514466954993E-4</v>
      </c>
      <c r="R147" s="94">
        <f>P147/'סכום נכסי הקרן'!$C$42</f>
        <v>1.1326749792753303E-5</v>
      </c>
    </row>
    <row r="148" spans="2:18">
      <c r="B148" s="91" t="s">
        <v>2979</v>
      </c>
      <c r="C148" s="92" t="s">
        <v>2716</v>
      </c>
      <c r="D148" s="67" t="s">
        <v>2806</v>
      </c>
      <c r="E148" s="67"/>
      <c r="F148" s="67" t="s">
        <v>543</v>
      </c>
      <c r="G148" s="102">
        <v>44615</v>
      </c>
      <c r="H148" s="67" t="s">
        <v>125</v>
      </c>
      <c r="I148" s="74">
        <v>7.2900000000062093</v>
      </c>
      <c r="J148" s="92" t="s">
        <v>652</v>
      </c>
      <c r="K148" s="92" t="s">
        <v>127</v>
      </c>
      <c r="L148" s="93">
        <v>3.1E-2</v>
      </c>
      <c r="M148" s="93">
        <v>6.18000000001242E-2</v>
      </c>
      <c r="N148" s="74">
        <v>19234.745615000003</v>
      </c>
      <c r="O148" s="103">
        <v>83.72</v>
      </c>
      <c r="P148" s="74">
        <v>16.103329110000001</v>
      </c>
      <c r="Q148" s="94">
        <f t="shared" si="2"/>
        <v>2.235218062813101E-4</v>
      </c>
      <c r="R148" s="94">
        <f>P148/'סכום נכסי הקרן'!$C$42</f>
        <v>1.4690147365781805E-5</v>
      </c>
    </row>
    <row r="149" spans="2:18">
      <c r="B149" s="91" t="s">
        <v>2979</v>
      </c>
      <c r="C149" s="92" t="s">
        <v>2716</v>
      </c>
      <c r="D149" s="67" t="s">
        <v>2807</v>
      </c>
      <c r="E149" s="67"/>
      <c r="F149" s="67" t="s">
        <v>543</v>
      </c>
      <c r="G149" s="102">
        <v>44753</v>
      </c>
      <c r="H149" s="67" t="s">
        <v>125</v>
      </c>
      <c r="I149" s="74">
        <v>7.8000000000723153</v>
      </c>
      <c r="J149" s="92" t="s">
        <v>652</v>
      </c>
      <c r="K149" s="92" t="s">
        <v>127</v>
      </c>
      <c r="L149" s="93">
        <v>3.2599999999999997E-2</v>
      </c>
      <c r="M149" s="93">
        <v>3.9000000000361579E-2</v>
      </c>
      <c r="N149" s="74">
        <v>28394.148901000004</v>
      </c>
      <c r="O149" s="103">
        <v>97.4</v>
      </c>
      <c r="P149" s="74">
        <v>27.65590146000001</v>
      </c>
      <c r="Q149" s="94">
        <f t="shared" si="2"/>
        <v>3.838769614935308E-4</v>
      </c>
      <c r="R149" s="94">
        <f>P149/'סכום נכסי הקרן'!$C$42</f>
        <v>2.5228899267087034E-5</v>
      </c>
    </row>
    <row r="150" spans="2:18">
      <c r="B150" s="91" t="s">
        <v>2979</v>
      </c>
      <c r="C150" s="92" t="s">
        <v>2716</v>
      </c>
      <c r="D150" s="67" t="s">
        <v>2808</v>
      </c>
      <c r="E150" s="67"/>
      <c r="F150" s="67" t="s">
        <v>543</v>
      </c>
      <c r="G150" s="102">
        <v>44959</v>
      </c>
      <c r="H150" s="67" t="s">
        <v>125</v>
      </c>
      <c r="I150" s="74">
        <v>7.6499999999032413</v>
      </c>
      <c r="J150" s="92" t="s">
        <v>652</v>
      </c>
      <c r="K150" s="92" t="s">
        <v>127</v>
      </c>
      <c r="L150" s="93">
        <v>3.8100000000000002E-2</v>
      </c>
      <c r="M150" s="93">
        <v>4.1199999999077065E-2</v>
      </c>
      <c r="N150" s="74">
        <v>13739.104003000004</v>
      </c>
      <c r="O150" s="103">
        <v>97.79</v>
      </c>
      <c r="P150" s="74">
        <v>13.435470002000002</v>
      </c>
      <c r="Q150" s="94">
        <f t="shared" si="2"/>
        <v>1.8649066305305098E-4</v>
      </c>
      <c r="R150" s="94">
        <f>P150/'סכום נכסי הקרן'!$C$42</f>
        <v>1.225641188289176E-5</v>
      </c>
    </row>
    <row r="151" spans="2:18">
      <c r="B151" s="91" t="s">
        <v>2979</v>
      </c>
      <c r="C151" s="92" t="s">
        <v>2716</v>
      </c>
      <c r="D151" s="67" t="s">
        <v>2809</v>
      </c>
      <c r="E151" s="67"/>
      <c r="F151" s="67" t="s">
        <v>543</v>
      </c>
      <c r="G151" s="102">
        <v>43011</v>
      </c>
      <c r="H151" s="67" t="s">
        <v>125</v>
      </c>
      <c r="I151" s="74">
        <v>7.7899999996872529</v>
      </c>
      <c r="J151" s="92" t="s">
        <v>652</v>
      </c>
      <c r="K151" s="92" t="s">
        <v>127</v>
      </c>
      <c r="L151" s="93">
        <v>3.9E-2</v>
      </c>
      <c r="M151" s="93">
        <v>3.4899999998497196E-2</v>
      </c>
      <c r="N151" s="74">
        <v>8737.7088790000016</v>
      </c>
      <c r="O151" s="103">
        <v>112.71</v>
      </c>
      <c r="P151" s="74">
        <v>9.8482718520000017</v>
      </c>
      <c r="Q151" s="94">
        <f t="shared" si="2"/>
        <v>1.3669866013863162E-4</v>
      </c>
      <c r="R151" s="94">
        <f>P151/'סכום נכסי הקרן'!$C$42</f>
        <v>8.9840159022969208E-6</v>
      </c>
    </row>
    <row r="152" spans="2:18">
      <c r="B152" s="91" t="s">
        <v>2979</v>
      </c>
      <c r="C152" s="92" t="s">
        <v>2716</v>
      </c>
      <c r="D152" s="67" t="s">
        <v>2810</v>
      </c>
      <c r="E152" s="67"/>
      <c r="F152" s="67" t="s">
        <v>543</v>
      </c>
      <c r="G152" s="102">
        <v>43104</v>
      </c>
      <c r="H152" s="67" t="s">
        <v>125</v>
      </c>
      <c r="I152" s="74">
        <v>7.5999999997673244</v>
      </c>
      <c r="J152" s="92" t="s">
        <v>652</v>
      </c>
      <c r="K152" s="92" t="s">
        <v>127</v>
      </c>
      <c r="L152" s="93">
        <v>3.8199999999999998E-2</v>
      </c>
      <c r="M152" s="93">
        <v>4.3199999998922343E-2</v>
      </c>
      <c r="N152" s="74">
        <v>15525.960171000002</v>
      </c>
      <c r="O152" s="103">
        <v>105.19</v>
      </c>
      <c r="P152" s="74">
        <v>16.331758368000003</v>
      </c>
      <c r="Q152" s="94">
        <f t="shared" si="2"/>
        <v>2.2669251216497443E-4</v>
      </c>
      <c r="R152" s="94">
        <f>P152/'סכום נכסי הקרן'!$C$42</f>
        <v>1.4898530330555988E-5</v>
      </c>
    </row>
    <row r="153" spans="2:18">
      <c r="B153" s="91" t="s">
        <v>2979</v>
      </c>
      <c r="C153" s="92" t="s">
        <v>2716</v>
      </c>
      <c r="D153" s="67" t="s">
        <v>2811</v>
      </c>
      <c r="E153" s="67"/>
      <c r="F153" s="67" t="s">
        <v>543</v>
      </c>
      <c r="G153" s="102">
        <v>43194</v>
      </c>
      <c r="H153" s="67" t="s">
        <v>125</v>
      </c>
      <c r="I153" s="74">
        <v>7.7900000002615482</v>
      </c>
      <c r="J153" s="92" t="s">
        <v>652</v>
      </c>
      <c r="K153" s="92" t="s">
        <v>127</v>
      </c>
      <c r="L153" s="93">
        <v>3.7900000000000003E-2</v>
      </c>
      <c r="M153" s="93">
        <v>3.5500000001254001E-2</v>
      </c>
      <c r="N153" s="74">
        <v>10017.310212000002</v>
      </c>
      <c r="O153" s="103">
        <v>111.45</v>
      </c>
      <c r="P153" s="74">
        <v>11.164292652000002</v>
      </c>
      <c r="Q153" s="94">
        <f t="shared" si="2"/>
        <v>1.5496564979713056E-4</v>
      </c>
      <c r="R153" s="94">
        <f>P153/'סכום נכסי הקרן'!$C$42</f>
        <v>1.0184546510370302E-5</v>
      </c>
    </row>
    <row r="154" spans="2:18">
      <c r="B154" s="91" t="s">
        <v>2979</v>
      </c>
      <c r="C154" s="92" t="s">
        <v>2716</v>
      </c>
      <c r="D154" s="67" t="s">
        <v>2812</v>
      </c>
      <c r="E154" s="67"/>
      <c r="F154" s="67" t="s">
        <v>543</v>
      </c>
      <c r="G154" s="102">
        <v>43285</v>
      </c>
      <c r="H154" s="67" t="s">
        <v>125</v>
      </c>
      <c r="I154" s="74">
        <v>7.7499999998663416</v>
      </c>
      <c r="J154" s="92" t="s">
        <v>652</v>
      </c>
      <c r="K154" s="92" t="s">
        <v>127</v>
      </c>
      <c r="L154" s="93">
        <v>4.0099999999999997E-2</v>
      </c>
      <c r="M154" s="93">
        <v>3.559999999922478E-2</v>
      </c>
      <c r="N154" s="74">
        <v>13363.770649000002</v>
      </c>
      <c r="O154" s="103">
        <v>111.97</v>
      </c>
      <c r="P154" s="74">
        <v>14.963413036000002</v>
      </c>
      <c r="Q154" s="94">
        <f t="shared" si="2"/>
        <v>2.076992333133793E-4</v>
      </c>
      <c r="R154" s="94">
        <f>P154/'סכום נכסי הקרן'!$C$42</f>
        <v>1.365026704058342E-5</v>
      </c>
    </row>
    <row r="155" spans="2:18">
      <c r="B155" s="91" t="s">
        <v>2979</v>
      </c>
      <c r="C155" s="92" t="s">
        <v>2716</v>
      </c>
      <c r="D155" s="67" t="s">
        <v>2813</v>
      </c>
      <c r="E155" s="67"/>
      <c r="F155" s="67" t="s">
        <v>543</v>
      </c>
      <c r="G155" s="102">
        <v>43377</v>
      </c>
      <c r="H155" s="67" t="s">
        <v>125</v>
      </c>
      <c r="I155" s="74">
        <v>7.7200000000721127</v>
      </c>
      <c r="J155" s="92" t="s">
        <v>652</v>
      </c>
      <c r="K155" s="92" t="s">
        <v>127</v>
      </c>
      <c r="L155" s="93">
        <v>3.9699999999999999E-2</v>
      </c>
      <c r="M155" s="93">
        <v>3.720000000038097E-2</v>
      </c>
      <c r="N155" s="74">
        <v>26718.496264000005</v>
      </c>
      <c r="O155" s="103">
        <v>110.03</v>
      </c>
      <c r="P155" s="74">
        <v>29.398362554000002</v>
      </c>
      <c r="Q155" s="94">
        <f t="shared" si="2"/>
        <v>4.0806314364538932E-4</v>
      </c>
      <c r="R155" s="94">
        <f>P155/'סכום נכסי הקרן'!$C$42</f>
        <v>2.6818446998189778E-5</v>
      </c>
    </row>
    <row r="156" spans="2:18">
      <c r="B156" s="91" t="s">
        <v>2979</v>
      </c>
      <c r="C156" s="92" t="s">
        <v>2716</v>
      </c>
      <c r="D156" s="67" t="s">
        <v>2814</v>
      </c>
      <c r="E156" s="67"/>
      <c r="F156" s="67" t="s">
        <v>543</v>
      </c>
      <c r="G156" s="102">
        <v>43469</v>
      </c>
      <c r="H156" s="67" t="s">
        <v>125</v>
      </c>
      <c r="I156" s="74">
        <v>7.8100000000552665</v>
      </c>
      <c r="J156" s="92" t="s">
        <v>652</v>
      </c>
      <c r="K156" s="92" t="s">
        <v>127</v>
      </c>
      <c r="L156" s="93">
        <v>4.1700000000000001E-2</v>
      </c>
      <c r="M156" s="93">
        <v>3.2100000000278621E-2</v>
      </c>
      <c r="N156" s="74">
        <v>18874.115636999999</v>
      </c>
      <c r="O156" s="103">
        <v>116</v>
      </c>
      <c r="P156" s="74">
        <v>21.893973059000004</v>
      </c>
      <c r="Q156" s="94">
        <f t="shared" si="2"/>
        <v>3.0389867656514791E-4</v>
      </c>
      <c r="R156" s="94">
        <f>P156/'סכום נכסי הקרן'!$C$42</f>
        <v>1.9972621093575023E-5</v>
      </c>
    </row>
    <row r="157" spans="2:18">
      <c r="B157" s="91" t="s">
        <v>2979</v>
      </c>
      <c r="C157" s="92" t="s">
        <v>2716</v>
      </c>
      <c r="D157" s="67" t="s">
        <v>2815</v>
      </c>
      <c r="E157" s="67"/>
      <c r="F157" s="67" t="s">
        <v>543</v>
      </c>
      <c r="G157" s="102">
        <v>43559</v>
      </c>
      <c r="H157" s="67" t="s">
        <v>125</v>
      </c>
      <c r="I157" s="74">
        <v>7.8099999999533347</v>
      </c>
      <c r="J157" s="92" t="s">
        <v>652</v>
      </c>
      <c r="K157" s="92" t="s">
        <v>127</v>
      </c>
      <c r="L157" s="93">
        <v>3.7200000000000004E-2</v>
      </c>
      <c r="M157" s="93">
        <v>3.4999999999797103E-2</v>
      </c>
      <c r="N157" s="74">
        <v>44816.848992000007</v>
      </c>
      <c r="O157" s="103">
        <v>109.97</v>
      </c>
      <c r="P157" s="74">
        <v>49.285091530000003</v>
      </c>
      <c r="Q157" s="94">
        <f t="shared" si="2"/>
        <v>6.8410032523550019E-4</v>
      </c>
      <c r="R157" s="94">
        <f>P157/'סכום נכסי הקרן'!$C$42</f>
        <v>4.4959973963529376E-5</v>
      </c>
    </row>
    <row r="158" spans="2:18">
      <c r="B158" s="91" t="s">
        <v>2979</v>
      </c>
      <c r="C158" s="92" t="s">
        <v>2716</v>
      </c>
      <c r="D158" s="67" t="s">
        <v>2816</v>
      </c>
      <c r="E158" s="67"/>
      <c r="F158" s="67" t="s">
        <v>543</v>
      </c>
      <c r="G158" s="102">
        <v>43742</v>
      </c>
      <c r="H158" s="67" t="s">
        <v>125</v>
      </c>
      <c r="I158" s="74">
        <v>7.6800000000119661</v>
      </c>
      <c r="J158" s="92" t="s">
        <v>652</v>
      </c>
      <c r="K158" s="92" t="s">
        <v>127</v>
      </c>
      <c r="L158" s="93">
        <v>3.1E-2</v>
      </c>
      <c r="M158" s="93">
        <v>4.5300000000069798E-2</v>
      </c>
      <c r="N158" s="74">
        <v>52176.343535000015</v>
      </c>
      <c r="O158" s="103">
        <v>96.11</v>
      </c>
      <c r="P158" s="74">
        <v>50.146684905000008</v>
      </c>
      <c r="Q158" s="94">
        <f t="shared" si="2"/>
        <v>6.9605964781684255E-4</v>
      </c>
      <c r="R158" s="94">
        <f>P158/'סכום נכסי הקרן'!$C$42</f>
        <v>4.5745956387515952E-5</v>
      </c>
    </row>
    <row r="159" spans="2:18">
      <c r="B159" s="91" t="s">
        <v>2979</v>
      </c>
      <c r="C159" s="92" t="s">
        <v>2716</v>
      </c>
      <c r="D159" s="67" t="s">
        <v>2817</v>
      </c>
      <c r="E159" s="67"/>
      <c r="F159" s="67" t="s">
        <v>543</v>
      </c>
      <c r="G159" s="102">
        <v>42935</v>
      </c>
      <c r="H159" s="67" t="s">
        <v>125</v>
      </c>
      <c r="I159" s="74">
        <v>7.7699999999978697</v>
      </c>
      <c r="J159" s="92" t="s">
        <v>652</v>
      </c>
      <c r="K159" s="92" t="s">
        <v>127</v>
      </c>
      <c r="L159" s="93">
        <v>4.0800000000000003E-2</v>
      </c>
      <c r="M159" s="93">
        <v>3.4699999999978699E-2</v>
      </c>
      <c r="N159" s="74">
        <v>40927.687501000008</v>
      </c>
      <c r="O159" s="103">
        <v>114.69</v>
      </c>
      <c r="P159" s="74">
        <v>46.939966130000009</v>
      </c>
      <c r="Q159" s="94">
        <f t="shared" si="2"/>
        <v>6.5154887815374964E-4</v>
      </c>
      <c r="R159" s="94">
        <f>P159/'סכום נכסי הקרן'!$C$42</f>
        <v>4.2820650008717776E-5</v>
      </c>
    </row>
    <row r="160" spans="2:18">
      <c r="B160" s="91" t="s">
        <v>2959</v>
      </c>
      <c r="C160" s="92" t="s">
        <v>2716</v>
      </c>
      <c r="D160" s="67" t="s">
        <v>2818</v>
      </c>
      <c r="E160" s="67"/>
      <c r="F160" s="67" t="s">
        <v>281</v>
      </c>
      <c r="G160" s="102">
        <v>40742</v>
      </c>
      <c r="H160" s="67" t="s">
        <v>2714</v>
      </c>
      <c r="I160" s="74">
        <v>5.2800000000124356</v>
      </c>
      <c r="J160" s="92" t="s">
        <v>305</v>
      </c>
      <c r="K160" s="92" t="s">
        <v>127</v>
      </c>
      <c r="L160" s="93">
        <v>0.06</v>
      </c>
      <c r="M160" s="93">
        <v>1.8100000000028305E-2</v>
      </c>
      <c r="N160" s="74">
        <v>150386.49495700002</v>
      </c>
      <c r="O160" s="103">
        <v>143.30000000000001</v>
      </c>
      <c r="P160" s="74">
        <v>215.50384741900007</v>
      </c>
      <c r="Q160" s="94">
        <f t="shared" si="2"/>
        <v>2.9912950860424129E-3</v>
      </c>
      <c r="R160" s="94">
        <f>P160/'סכום נכסי הקרן'!$C$42</f>
        <v>1.9659185096776972E-4</v>
      </c>
    </row>
    <row r="161" spans="2:18">
      <c r="B161" s="91" t="s">
        <v>2959</v>
      </c>
      <c r="C161" s="92" t="s">
        <v>2716</v>
      </c>
      <c r="D161" s="67" t="s">
        <v>2819</v>
      </c>
      <c r="E161" s="67"/>
      <c r="F161" s="67" t="s">
        <v>281</v>
      </c>
      <c r="G161" s="102">
        <v>42201</v>
      </c>
      <c r="H161" s="67" t="s">
        <v>2714</v>
      </c>
      <c r="I161" s="74">
        <v>4.8700000001174359</v>
      </c>
      <c r="J161" s="92" t="s">
        <v>305</v>
      </c>
      <c r="K161" s="92" t="s">
        <v>127</v>
      </c>
      <c r="L161" s="93">
        <v>4.2030000000000005E-2</v>
      </c>
      <c r="M161" s="93">
        <v>3.0600000000687046E-2</v>
      </c>
      <c r="N161" s="74">
        <v>10600.798034000001</v>
      </c>
      <c r="O161" s="103">
        <v>118.08</v>
      </c>
      <c r="P161" s="74">
        <v>12.517421719000001</v>
      </c>
      <c r="Q161" s="94">
        <f t="shared" si="2"/>
        <v>1.7374771971084566E-4</v>
      </c>
      <c r="R161" s="94">
        <f>P161/'סכום נכסי הקרן'!$C$42</f>
        <v>1.1418928870897791E-5</v>
      </c>
    </row>
    <row r="162" spans="2:18">
      <c r="B162" s="91" t="s">
        <v>2980</v>
      </c>
      <c r="C162" s="92" t="s">
        <v>2716</v>
      </c>
      <c r="D162" s="67" t="s">
        <v>2820</v>
      </c>
      <c r="E162" s="67"/>
      <c r="F162" s="67" t="s">
        <v>281</v>
      </c>
      <c r="G162" s="102">
        <v>42521</v>
      </c>
      <c r="H162" s="67" t="s">
        <v>2714</v>
      </c>
      <c r="I162" s="74">
        <v>1.5099999999833191</v>
      </c>
      <c r="J162" s="92" t="s">
        <v>123</v>
      </c>
      <c r="K162" s="92" t="s">
        <v>127</v>
      </c>
      <c r="L162" s="93">
        <v>2.3E-2</v>
      </c>
      <c r="M162" s="93">
        <v>3.7500000001042574E-2</v>
      </c>
      <c r="N162" s="74">
        <v>8719.6578919999993</v>
      </c>
      <c r="O162" s="103">
        <v>110</v>
      </c>
      <c r="P162" s="74">
        <v>9.591623816000002</v>
      </c>
      <c r="Q162" s="94">
        <f t="shared" si="2"/>
        <v>1.3313626430150956E-4</v>
      </c>
      <c r="R162" s="94">
        <f>P162/'סכום נכסי הקרן'!$C$42</f>
        <v>8.749890558138288E-6</v>
      </c>
    </row>
    <row r="163" spans="2:18">
      <c r="B163" s="91" t="s">
        <v>2981</v>
      </c>
      <c r="C163" s="92" t="s">
        <v>2716</v>
      </c>
      <c r="D163" s="67" t="s">
        <v>2821</v>
      </c>
      <c r="E163" s="67"/>
      <c r="F163" s="67" t="s">
        <v>543</v>
      </c>
      <c r="G163" s="102">
        <v>44592</v>
      </c>
      <c r="H163" s="67" t="s">
        <v>125</v>
      </c>
      <c r="I163" s="74">
        <v>11.649999999613058</v>
      </c>
      <c r="J163" s="92" t="s">
        <v>652</v>
      </c>
      <c r="K163" s="92" t="s">
        <v>127</v>
      </c>
      <c r="L163" s="93">
        <v>2.7473999999999998E-2</v>
      </c>
      <c r="M163" s="93">
        <v>4.0099999998760433E-2</v>
      </c>
      <c r="N163" s="74">
        <v>16752.834372000001</v>
      </c>
      <c r="O163" s="103">
        <v>87.16</v>
      </c>
      <c r="P163" s="74">
        <v>14.601770781000001</v>
      </c>
      <c r="Q163" s="94">
        <f t="shared" si="2"/>
        <v>2.0267946817580605E-4</v>
      </c>
      <c r="R163" s="94">
        <f>P163/'סכום נכסי הקרן'!$C$42</f>
        <v>1.3320361467434287E-5</v>
      </c>
    </row>
    <row r="164" spans="2:18">
      <c r="B164" s="91" t="s">
        <v>2981</v>
      </c>
      <c r="C164" s="92" t="s">
        <v>2716</v>
      </c>
      <c r="D164" s="67" t="s">
        <v>2822</v>
      </c>
      <c r="E164" s="67"/>
      <c r="F164" s="67" t="s">
        <v>543</v>
      </c>
      <c r="G164" s="102">
        <v>44837</v>
      </c>
      <c r="H164" s="67" t="s">
        <v>125</v>
      </c>
      <c r="I164" s="74">
        <v>11.509999999691228</v>
      </c>
      <c r="J164" s="92" t="s">
        <v>652</v>
      </c>
      <c r="K164" s="92" t="s">
        <v>127</v>
      </c>
      <c r="L164" s="93">
        <v>3.9636999999999999E-2</v>
      </c>
      <c r="M164" s="93">
        <v>3.579999999897298E-2</v>
      </c>
      <c r="N164" s="74">
        <v>14669.187882000004</v>
      </c>
      <c r="O164" s="103">
        <v>102.22</v>
      </c>
      <c r="P164" s="74">
        <v>14.994843313000001</v>
      </c>
      <c r="Q164" s="94">
        <f t="shared" si="2"/>
        <v>2.0813550038827866E-4</v>
      </c>
      <c r="R164" s="94">
        <f>P164/'סכום נכסי הקרן'!$C$42</f>
        <v>1.36789390870729E-5</v>
      </c>
    </row>
    <row r="165" spans="2:18">
      <c r="B165" s="91" t="s">
        <v>2981</v>
      </c>
      <c r="C165" s="92" t="s">
        <v>2716</v>
      </c>
      <c r="D165" s="67" t="s">
        <v>2823</v>
      </c>
      <c r="E165" s="67"/>
      <c r="F165" s="67" t="s">
        <v>543</v>
      </c>
      <c r="G165" s="102">
        <v>45076</v>
      </c>
      <c r="H165" s="67" t="s">
        <v>125</v>
      </c>
      <c r="I165" s="74">
        <v>11.33000000015336</v>
      </c>
      <c r="J165" s="92" t="s">
        <v>652</v>
      </c>
      <c r="K165" s="92" t="s">
        <v>127</v>
      </c>
      <c r="L165" s="93">
        <v>4.4936999999999998E-2</v>
      </c>
      <c r="M165" s="93">
        <v>3.84000000007668E-2</v>
      </c>
      <c r="N165" s="74">
        <v>17952.603391000001</v>
      </c>
      <c r="O165" s="103">
        <v>101.7</v>
      </c>
      <c r="P165" s="74">
        <v>18.257799040000002</v>
      </c>
      <c r="Q165" s="94">
        <f t="shared" si="2"/>
        <v>2.5342686548011375E-4</v>
      </c>
      <c r="R165" s="94">
        <f>P165/'סכום נכסי הקרן'!$C$42</f>
        <v>1.6655547225068765E-5</v>
      </c>
    </row>
    <row r="166" spans="2:18">
      <c r="B166" s="91" t="s">
        <v>2982</v>
      </c>
      <c r="C166" s="92" t="s">
        <v>2715</v>
      </c>
      <c r="D166" s="67" t="s">
        <v>2824</v>
      </c>
      <c r="E166" s="67"/>
      <c r="F166" s="67" t="s">
        <v>543</v>
      </c>
      <c r="G166" s="102">
        <v>42432</v>
      </c>
      <c r="H166" s="67" t="s">
        <v>125</v>
      </c>
      <c r="I166" s="74">
        <v>4.5199999999942468</v>
      </c>
      <c r="J166" s="92" t="s">
        <v>652</v>
      </c>
      <c r="K166" s="92" t="s">
        <v>127</v>
      </c>
      <c r="L166" s="93">
        <v>2.5399999999999999E-2</v>
      </c>
      <c r="M166" s="93">
        <v>2.0699999999918509E-2</v>
      </c>
      <c r="N166" s="74">
        <v>54282.727018000005</v>
      </c>
      <c r="O166" s="103">
        <v>115.29</v>
      </c>
      <c r="P166" s="74">
        <v>62.582555993000007</v>
      </c>
      <c r="Q166" s="94">
        <f t="shared" si="2"/>
        <v>8.6867540629035744E-4</v>
      </c>
      <c r="R166" s="94">
        <f>P166/'סכום נכסי הקרן'!$C$42</f>
        <v>5.7090491275717417E-5</v>
      </c>
    </row>
    <row r="167" spans="2:18">
      <c r="B167" s="91" t="s">
        <v>2983</v>
      </c>
      <c r="C167" s="92" t="s">
        <v>2716</v>
      </c>
      <c r="D167" s="67" t="s">
        <v>2825</v>
      </c>
      <c r="E167" s="67"/>
      <c r="F167" s="67" t="s">
        <v>543</v>
      </c>
      <c r="G167" s="102">
        <v>42242</v>
      </c>
      <c r="H167" s="67" t="s">
        <v>125</v>
      </c>
      <c r="I167" s="74">
        <v>3.1599999999865709</v>
      </c>
      <c r="J167" s="92" t="s">
        <v>551</v>
      </c>
      <c r="K167" s="92" t="s">
        <v>127</v>
      </c>
      <c r="L167" s="93">
        <v>2.3599999999999999E-2</v>
      </c>
      <c r="M167" s="93">
        <v>2.9799999999859404E-2</v>
      </c>
      <c r="N167" s="74">
        <v>87906.724417000019</v>
      </c>
      <c r="O167" s="103">
        <v>108.42</v>
      </c>
      <c r="P167" s="74">
        <v>95.308474683</v>
      </c>
      <c r="Q167" s="94">
        <f t="shared" si="2"/>
        <v>1.3229265991857178E-3</v>
      </c>
      <c r="R167" s="94">
        <f>P167/'סכום נכסי הקרן'!$C$42</f>
        <v>8.6944477675222415E-5</v>
      </c>
    </row>
    <row r="168" spans="2:18">
      <c r="B168" s="91" t="s">
        <v>2984</v>
      </c>
      <c r="C168" s="92" t="s">
        <v>2715</v>
      </c>
      <c r="D168" s="67">
        <v>7134</v>
      </c>
      <c r="E168" s="67"/>
      <c r="F168" s="67" t="s">
        <v>543</v>
      </c>
      <c r="G168" s="102">
        <v>43705</v>
      </c>
      <c r="H168" s="67" t="s">
        <v>125</v>
      </c>
      <c r="I168" s="74">
        <v>5.3899999998785546</v>
      </c>
      <c r="J168" s="92" t="s">
        <v>652</v>
      </c>
      <c r="K168" s="92" t="s">
        <v>127</v>
      </c>
      <c r="L168" s="93">
        <v>0.04</v>
      </c>
      <c r="M168" s="93">
        <v>3.469999999951754E-2</v>
      </c>
      <c r="N168" s="74">
        <v>5313.7173440000006</v>
      </c>
      <c r="O168" s="103">
        <v>113.12</v>
      </c>
      <c r="P168" s="74">
        <v>6.0108770070000004</v>
      </c>
      <c r="Q168" s="94">
        <f t="shared" si="2"/>
        <v>8.3433809044186828E-5</v>
      </c>
      <c r="R168" s="94">
        <f>P168/'סכום נכסי הקרן'!$C$42</f>
        <v>5.4833797674535309E-6</v>
      </c>
    </row>
    <row r="169" spans="2:18">
      <c r="B169" s="91" t="s">
        <v>2984</v>
      </c>
      <c r="C169" s="92" t="s">
        <v>2715</v>
      </c>
      <c r="D169" s="67" t="s">
        <v>2826</v>
      </c>
      <c r="E169" s="67"/>
      <c r="F169" s="67" t="s">
        <v>543</v>
      </c>
      <c r="G169" s="102">
        <v>43256</v>
      </c>
      <c r="H169" s="67" t="s">
        <v>125</v>
      </c>
      <c r="I169" s="74">
        <v>5.4000000000059902</v>
      </c>
      <c r="J169" s="92" t="s">
        <v>652</v>
      </c>
      <c r="K169" s="92" t="s">
        <v>127</v>
      </c>
      <c r="L169" s="93">
        <v>0.04</v>
      </c>
      <c r="M169" s="93">
        <v>3.4100000000008977E-2</v>
      </c>
      <c r="N169" s="74">
        <v>87303.922604000021</v>
      </c>
      <c r="O169" s="103">
        <v>114.72</v>
      </c>
      <c r="P169" s="74">
        <v>100.15505695100002</v>
      </c>
      <c r="Q169" s="94">
        <f t="shared" si="2"/>
        <v>1.3901994478888848E-3</v>
      </c>
      <c r="R169" s="94">
        <f>P169/'סכום נכסי הקרן'!$C$42</f>
        <v>9.1365737853845518E-5</v>
      </c>
    </row>
    <row r="170" spans="2:18">
      <c r="B170" s="91" t="s">
        <v>2985</v>
      </c>
      <c r="C170" s="92" t="s">
        <v>2716</v>
      </c>
      <c r="D170" s="67" t="s">
        <v>2827</v>
      </c>
      <c r="E170" s="67"/>
      <c r="F170" s="67" t="s">
        <v>532</v>
      </c>
      <c r="G170" s="102">
        <v>44376</v>
      </c>
      <c r="H170" s="67" t="s">
        <v>300</v>
      </c>
      <c r="I170" s="74">
        <v>4.7199999999999616</v>
      </c>
      <c r="J170" s="92" t="s">
        <v>123</v>
      </c>
      <c r="K170" s="92" t="s">
        <v>127</v>
      </c>
      <c r="L170" s="93">
        <v>7.400000000000001E-2</v>
      </c>
      <c r="M170" s="93">
        <v>8.1700000000000092E-2</v>
      </c>
      <c r="N170" s="74">
        <v>5507513.4472370008</v>
      </c>
      <c r="O170" s="103">
        <v>97.55</v>
      </c>
      <c r="P170" s="74">
        <v>5372.579586535001</v>
      </c>
      <c r="Q170" s="94">
        <f t="shared" si="2"/>
        <v>7.4573939672304038E-2</v>
      </c>
      <c r="R170" s="94">
        <f>P170/'סכום נכסי הקרן'!$C$42</f>
        <v>4.9010974886912837E-3</v>
      </c>
    </row>
    <row r="171" spans="2:18">
      <c r="B171" s="91" t="s">
        <v>2985</v>
      </c>
      <c r="C171" s="92" t="s">
        <v>2716</v>
      </c>
      <c r="D171" s="67" t="s">
        <v>2828</v>
      </c>
      <c r="E171" s="67"/>
      <c r="F171" s="67" t="s">
        <v>532</v>
      </c>
      <c r="G171" s="102">
        <v>44431</v>
      </c>
      <c r="H171" s="67" t="s">
        <v>300</v>
      </c>
      <c r="I171" s="74">
        <v>4.7199999999988371</v>
      </c>
      <c r="J171" s="92" t="s">
        <v>123</v>
      </c>
      <c r="K171" s="92" t="s">
        <v>127</v>
      </c>
      <c r="L171" s="93">
        <v>7.400000000000001E-2</v>
      </c>
      <c r="M171" s="93">
        <v>8.1399999999984263E-2</v>
      </c>
      <c r="N171" s="74">
        <v>950637.26291300019</v>
      </c>
      <c r="O171" s="103">
        <v>97.64</v>
      </c>
      <c r="P171" s="74">
        <v>928.20226133900019</v>
      </c>
      <c r="Q171" s="94">
        <f t="shared" si="2"/>
        <v>1.2883885352628801E-2</v>
      </c>
      <c r="R171" s="94">
        <f>P171/'סכום נכסי הקרן'!$C$42</f>
        <v>8.4674590646317772E-4</v>
      </c>
    </row>
    <row r="172" spans="2:18">
      <c r="B172" s="91" t="s">
        <v>2985</v>
      </c>
      <c r="C172" s="92" t="s">
        <v>2716</v>
      </c>
      <c r="D172" s="67" t="s">
        <v>2829</v>
      </c>
      <c r="E172" s="67"/>
      <c r="F172" s="67" t="s">
        <v>532</v>
      </c>
      <c r="G172" s="102">
        <v>44859</v>
      </c>
      <c r="H172" s="67" t="s">
        <v>300</v>
      </c>
      <c r="I172" s="74">
        <v>4.7399999999999247</v>
      </c>
      <c r="J172" s="92" t="s">
        <v>123</v>
      </c>
      <c r="K172" s="92" t="s">
        <v>127</v>
      </c>
      <c r="L172" s="93">
        <v>7.400000000000001E-2</v>
      </c>
      <c r="M172" s="93">
        <v>7.3499999999999843E-2</v>
      </c>
      <c r="N172" s="74">
        <v>2893378.9031460006</v>
      </c>
      <c r="O172" s="103">
        <v>101.11</v>
      </c>
      <c r="P172" s="74">
        <v>2925.4955240030004</v>
      </c>
      <c r="Q172" s="94">
        <f t="shared" si="2"/>
        <v>4.0607258246182512E-2</v>
      </c>
      <c r="R172" s="94">
        <f>P172/'סכום נכסי הקרן'!$C$42</f>
        <v>2.6687624696716599E-3</v>
      </c>
    </row>
    <row r="173" spans="2:18">
      <c r="B173" s="91" t="s">
        <v>2986</v>
      </c>
      <c r="C173" s="92" t="s">
        <v>2716</v>
      </c>
      <c r="D173" s="67" t="s">
        <v>2830</v>
      </c>
      <c r="E173" s="67"/>
      <c r="F173" s="67" t="s">
        <v>532</v>
      </c>
      <c r="G173" s="102">
        <v>42516</v>
      </c>
      <c r="H173" s="67" t="s">
        <v>300</v>
      </c>
      <c r="I173" s="74">
        <v>3.5300000000203791</v>
      </c>
      <c r="J173" s="92" t="s">
        <v>318</v>
      </c>
      <c r="K173" s="92" t="s">
        <v>127</v>
      </c>
      <c r="L173" s="93">
        <v>2.3269999999999999E-2</v>
      </c>
      <c r="M173" s="93">
        <v>3.2700000000261242E-2</v>
      </c>
      <c r="N173" s="74">
        <v>67250.063540000017</v>
      </c>
      <c r="O173" s="103">
        <v>108.72</v>
      </c>
      <c r="P173" s="74">
        <v>73.114266467000007</v>
      </c>
      <c r="Q173" s="94">
        <f t="shared" si="2"/>
        <v>1.0148605169777135E-3</v>
      </c>
      <c r="R173" s="94">
        <f>P173/'סכום נכסי הקרן'!$C$42</f>
        <v>6.6697969196586148E-5</v>
      </c>
    </row>
    <row r="174" spans="2:18">
      <c r="B174" s="91" t="s">
        <v>2987</v>
      </c>
      <c r="C174" s="92" t="s">
        <v>2715</v>
      </c>
      <c r="D174" s="67" t="s">
        <v>2831</v>
      </c>
      <c r="E174" s="67"/>
      <c r="F174" s="67" t="s">
        <v>281</v>
      </c>
      <c r="G174" s="102">
        <v>42978</v>
      </c>
      <c r="H174" s="67" t="s">
        <v>2714</v>
      </c>
      <c r="I174" s="74">
        <v>0.89000000000250823</v>
      </c>
      <c r="J174" s="92" t="s">
        <v>123</v>
      </c>
      <c r="K174" s="92" t="s">
        <v>127</v>
      </c>
      <c r="L174" s="93">
        <v>2.76E-2</v>
      </c>
      <c r="M174" s="93">
        <v>6.2800000000121162E-2</v>
      </c>
      <c r="N174" s="74">
        <v>215733.02562200002</v>
      </c>
      <c r="O174" s="103">
        <v>97.94</v>
      </c>
      <c r="P174" s="74">
        <v>211.28892652300004</v>
      </c>
      <c r="Q174" s="94">
        <f t="shared" si="2"/>
        <v>2.9327899952272651E-3</v>
      </c>
      <c r="R174" s="94">
        <f>P174/'סכום נכסי הקרן'!$C$42</f>
        <v>1.9274681937992848E-4</v>
      </c>
    </row>
    <row r="175" spans="2:18">
      <c r="B175" s="91" t="s">
        <v>2988</v>
      </c>
      <c r="C175" s="92" t="s">
        <v>2716</v>
      </c>
      <c r="D175" s="67" t="s">
        <v>2832</v>
      </c>
      <c r="E175" s="67"/>
      <c r="F175" s="67" t="s">
        <v>543</v>
      </c>
      <c r="G175" s="102">
        <v>42794</v>
      </c>
      <c r="H175" s="67" t="s">
        <v>125</v>
      </c>
      <c r="I175" s="74">
        <v>5.3199999999939358</v>
      </c>
      <c r="J175" s="92" t="s">
        <v>652</v>
      </c>
      <c r="K175" s="92" t="s">
        <v>127</v>
      </c>
      <c r="L175" s="93">
        <v>2.8999999999999998E-2</v>
      </c>
      <c r="M175" s="93">
        <v>2.2599999999969679E-2</v>
      </c>
      <c r="N175" s="74">
        <v>141379.74207100002</v>
      </c>
      <c r="O175" s="103">
        <v>116.65</v>
      </c>
      <c r="P175" s="74">
        <v>164.91946252500003</v>
      </c>
      <c r="Q175" s="94">
        <f t="shared" si="2"/>
        <v>2.2891599558528077E-3</v>
      </c>
      <c r="R175" s="94">
        <f>P175/'סכום נכסי הקרן'!$C$42</f>
        <v>1.5044660588060105E-4</v>
      </c>
    </row>
    <row r="176" spans="2:18">
      <c r="B176" s="91" t="s">
        <v>2989</v>
      </c>
      <c r="C176" s="92" t="s">
        <v>2716</v>
      </c>
      <c r="D176" s="67" t="s">
        <v>2833</v>
      </c>
      <c r="E176" s="67"/>
      <c r="F176" s="67" t="s">
        <v>543</v>
      </c>
      <c r="G176" s="102">
        <v>44728</v>
      </c>
      <c r="H176" s="67" t="s">
        <v>125</v>
      </c>
      <c r="I176" s="74">
        <v>9.4700000002233722</v>
      </c>
      <c r="J176" s="92" t="s">
        <v>652</v>
      </c>
      <c r="K176" s="92" t="s">
        <v>127</v>
      </c>
      <c r="L176" s="93">
        <v>2.6314999999999998E-2</v>
      </c>
      <c r="M176" s="93">
        <v>2.8700000000765547E-2</v>
      </c>
      <c r="N176" s="74">
        <v>18483.494317000004</v>
      </c>
      <c r="O176" s="103">
        <v>103.18</v>
      </c>
      <c r="P176" s="74">
        <v>19.071270042000005</v>
      </c>
      <c r="Q176" s="94">
        <f t="shared" si="2"/>
        <v>2.64718226818037E-4</v>
      </c>
      <c r="R176" s="94">
        <f>P176/'סכום נכסי הקרן'!$C$42</f>
        <v>1.73976303567952E-5</v>
      </c>
    </row>
    <row r="177" spans="2:18">
      <c r="B177" s="91" t="s">
        <v>2989</v>
      </c>
      <c r="C177" s="92" t="s">
        <v>2716</v>
      </c>
      <c r="D177" s="67" t="s">
        <v>2834</v>
      </c>
      <c r="E177" s="67"/>
      <c r="F177" s="67" t="s">
        <v>543</v>
      </c>
      <c r="G177" s="102">
        <v>44923</v>
      </c>
      <c r="H177" s="67" t="s">
        <v>125</v>
      </c>
      <c r="I177" s="74">
        <v>9.1899999996470996</v>
      </c>
      <c r="J177" s="92" t="s">
        <v>652</v>
      </c>
      <c r="K177" s="92" t="s">
        <v>127</v>
      </c>
      <c r="L177" s="93">
        <v>3.0750000000000003E-2</v>
      </c>
      <c r="M177" s="93">
        <v>3.3699999997988138E-2</v>
      </c>
      <c r="N177" s="74">
        <v>6015.3410240000012</v>
      </c>
      <c r="O177" s="103">
        <v>100.81</v>
      </c>
      <c r="P177" s="74">
        <v>6.0640652060000022</v>
      </c>
      <c r="Q177" s="94">
        <f t="shared" si="2"/>
        <v>8.4172086342757806E-5</v>
      </c>
      <c r="R177" s="94">
        <f>P177/'סכום נכסי הקרן'!$C$42</f>
        <v>5.531900323426354E-6</v>
      </c>
    </row>
    <row r="178" spans="2:18">
      <c r="B178" s="91" t="s">
        <v>2980</v>
      </c>
      <c r="C178" s="92" t="s">
        <v>2716</v>
      </c>
      <c r="D178" s="67" t="s">
        <v>2835</v>
      </c>
      <c r="E178" s="67"/>
      <c r="F178" s="67" t="s">
        <v>281</v>
      </c>
      <c r="G178" s="102">
        <v>42474</v>
      </c>
      <c r="H178" s="67" t="s">
        <v>2714</v>
      </c>
      <c r="I178" s="74">
        <v>0.51000000000279888</v>
      </c>
      <c r="J178" s="92" t="s">
        <v>123</v>
      </c>
      <c r="K178" s="92" t="s">
        <v>127</v>
      </c>
      <c r="L178" s="93">
        <v>6.8499999999999991E-2</v>
      </c>
      <c r="M178" s="93">
        <v>6.6000000000139933E-2</v>
      </c>
      <c r="N178" s="74">
        <v>142204.85467999999</v>
      </c>
      <c r="O178" s="103">
        <v>100.5</v>
      </c>
      <c r="P178" s="74">
        <v>142.91581226000002</v>
      </c>
      <c r="Q178" s="94">
        <f t="shared" si="2"/>
        <v>1.9837389079180169E-3</v>
      </c>
      <c r="R178" s="94">
        <f>P178/'סכום נכסי הקרן'!$C$42</f>
        <v>1.3037393253647575E-4</v>
      </c>
    </row>
    <row r="179" spans="2:18">
      <c r="B179" s="91" t="s">
        <v>2980</v>
      </c>
      <c r="C179" s="92" t="s">
        <v>2716</v>
      </c>
      <c r="D179" s="67" t="s">
        <v>2836</v>
      </c>
      <c r="E179" s="67"/>
      <c r="F179" s="67" t="s">
        <v>281</v>
      </c>
      <c r="G179" s="102">
        <v>42562</v>
      </c>
      <c r="H179" s="67" t="s">
        <v>2714</v>
      </c>
      <c r="I179" s="74">
        <v>1.5</v>
      </c>
      <c r="J179" s="92" t="s">
        <v>123</v>
      </c>
      <c r="K179" s="92" t="s">
        <v>127</v>
      </c>
      <c r="L179" s="93">
        <v>3.3700000000000001E-2</v>
      </c>
      <c r="M179" s="93">
        <v>6.7399999999949986E-2</v>
      </c>
      <c r="N179" s="74">
        <v>75358.018462000007</v>
      </c>
      <c r="O179" s="103">
        <v>95.47</v>
      </c>
      <c r="P179" s="74">
        <v>71.944297063999997</v>
      </c>
      <c r="Q179" s="94">
        <f t="shared" si="2"/>
        <v>9.9862078962282565E-4</v>
      </c>
      <c r="R179" s="94">
        <f>P179/'סכום נכסי הקרן'!$C$42</f>
        <v>6.56306729359109E-5</v>
      </c>
    </row>
    <row r="180" spans="2:18">
      <c r="B180" s="91" t="s">
        <v>2980</v>
      </c>
      <c r="C180" s="92" t="s">
        <v>2716</v>
      </c>
      <c r="D180" s="67" t="s">
        <v>2837</v>
      </c>
      <c r="E180" s="67"/>
      <c r="F180" s="67" t="s">
        <v>281</v>
      </c>
      <c r="G180" s="102">
        <v>42717</v>
      </c>
      <c r="H180" s="67" t="s">
        <v>2714</v>
      </c>
      <c r="I180" s="74">
        <v>1.6500000000439619</v>
      </c>
      <c r="J180" s="92" t="s">
        <v>123</v>
      </c>
      <c r="K180" s="92" t="s">
        <v>127</v>
      </c>
      <c r="L180" s="93">
        <v>3.85E-2</v>
      </c>
      <c r="M180" s="93">
        <v>6.6500000002323686E-2</v>
      </c>
      <c r="N180" s="74">
        <v>16600.244213000005</v>
      </c>
      <c r="O180" s="103">
        <v>95.92</v>
      </c>
      <c r="P180" s="74">
        <v>15.922953762000001</v>
      </c>
      <c r="Q180" s="94">
        <f t="shared" si="2"/>
        <v>2.2101811134232118E-4</v>
      </c>
      <c r="R180" s="94">
        <f>P180/'סכום נכסי הקרן'!$C$42</f>
        <v>1.4525601238383296E-5</v>
      </c>
    </row>
    <row r="181" spans="2:18">
      <c r="B181" s="91" t="s">
        <v>2980</v>
      </c>
      <c r="C181" s="92" t="s">
        <v>2716</v>
      </c>
      <c r="D181" s="67" t="s">
        <v>2838</v>
      </c>
      <c r="E181" s="67"/>
      <c r="F181" s="67" t="s">
        <v>281</v>
      </c>
      <c r="G181" s="102">
        <v>42710</v>
      </c>
      <c r="H181" s="67" t="s">
        <v>2714</v>
      </c>
      <c r="I181" s="74">
        <v>1.6500000000157564</v>
      </c>
      <c r="J181" s="92" t="s">
        <v>123</v>
      </c>
      <c r="K181" s="92" t="s">
        <v>127</v>
      </c>
      <c r="L181" s="93">
        <v>3.8399999999999997E-2</v>
      </c>
      <c r="M181" s="93">
        <v>6.6400000000252105E-2</v>
      </c>
      <c r="N181" s="74">
        <v>49630.136794000005</v>
      </c>
      <c r="O181" s="103">
        <v>95.91</v>
      </c>
      <c r="P181" s="74">
        <v>47.600263445000003</v>
      </c>
      <c r="Q181" s="94">
        <f t="shared" si="2"/>
        <v>6.6071411644226259E-4</v>
      </c>
      <c r="R181" s="94">
        <f>P181/'סכום נכסי הקרן'!$C$42</f>
        <v>4.3423001534686184E-5</v>
      </c>
    </row>
    <row r="182" spans="2:18">
      <c r="B182" s="91" t="s">
        <v>2980</v>
      </c>
      <c r="C182" s="92" t="s">
        <v>2716</v>
      </c>
      <c r="D182" s="67" t="s">
        <v>2839</v>
      </c>
      <c r="E182" s="67"/>
      <c r="F182" s="67" t="s">
        <v>281</v>
      </c>
      <c r="G182" s="102">
        <v>42474</v>
      </c>
      <c r="H182" s="67" t="s">
        <v>2714</v>
      </c>
      <c r="I182" s="74">
        <v>0.50999999999811907</v>
      </c>
      <c r="J182" s="92" t="s">
        <v>123</v>
      </c>
      <c r="K182" s="92" t="s">
        <v>127</v>
      </c>
      <c r="L182" s="93">
        <v>3.1800000000000002E-2</v>
      </c>
      <c r="M182" s="93">
        <v>7.3399999999917809E-2</v>
      </c>
      <c r="N182" s="74">
        <v>146209.848382</v>
      </c>
      <c r="O182" s="103">
        <v>98.17</v>
      </c>
      <c r="P182" s="74">
        <v>143.53420417700002</v>
      </c>
      <c r="Q182" s="94">
        <f t="shared" si="2"/>
        <v>1.9923224795095435E-3</v>
      </c>
      <c r="R182" s="94">
        <f>P182/'סכום נכסי הקרן'!$C$42</f>
        <v>1.309380561613787E-4</v>
      </c>
    </row>
    <row r="183" spans="2:18">
      <c r="B183" s="91" t="s">
        <v>2990</v>
      </c>
      <c r="C183" s="92" t="s">
        <v>2715</v>
      </c>
      <c r="D183" s="67">
        <v>7355</v>
      </c>
      <c r="E183" s="67"/>
      <c r="F183" s="67" t="s">
        <v>281</v>
      </c>
      <c r="G183" s="102">
        <v>43842</v>
      </c>
      <c r="H183" s="67" t="s">
        <v>2714</v>
      </c>
      <c r="I183" s="74">
        <v>0.28000000000153241</v>
      </c>
      <c r="J183" s="92" t="s">
        <v>123</v>
      </c>
      <c r="K183" s="92" t="s">
        <v>127</v>
      </c>
      <c r="L183" s="93">
        <v>2.0838000000000002E-2</v>
      </c>
      <c r="M183" s="93">
        <v>6.7100000000155161E-2</v>
      </c>
      <c r="N183" s="74">
        <v>157869.92812500003</v>
      </c>
      <c r="O183" s="103">
        <v>99.2</v>
      </c>
      <c r="P183" s="74">
        <v>156.60697526700002</v>
      </c>
      <c r="Q183" s="94">
        <f t="shared" si="2"/>
        <v>2.1737787105272854E-3</v>
      </c>
      <c r="R183" s="94">
        <f>P183/'סכום נכסי הקרן'!$C$42</f>
        <v>1.428635985432938E-4</v>
      </c>
    </row>
    <row r="184" spans="2:18">
      <c r="B184" s="91" t="s">
        <v>2991</v>
      </c>
      <c r="C184" s="92" t="s">
        <v>2716</v>
      </c>
      <c r="D184" s="67" t="s">
        <v>2840</v>
      </c>
      <c r="E184" s="67"/>
      <c r="F184" s="67" t="s">
        <v>543</v>
      </c>
      <c r="G184" s="102">
        <v>45015</v>
      </c>
      <c r="H184" s="67" t="s">
        <v>125</v>
      </c>
      <c r="I184" s="74">
        <v>5.4099999999991519</v>
      </c>
      <c r="J184" s="92" t="s">
        <v>318</v>
      </c>
      <c r="K184" s="92" t="s">
        <v>127</v>
      </c>
      <c r="L184" s="93">
        <v>4.5499999999999999E-2</v>
      </c>
      <c r="M184" s="93">
        <v>3.6399999999994763E-2</v>
      </c>
      <c r="N184" s="74">
        <v>2288653.4147750004</v>
      </c>
      <c r="O184" s="103">
        <v>106.63</v>
      </c>
      <c r="P184" s="74">
        <v>2440.3911488270001</v>
      </c>
      <c r="Q184" s="94">
        <f t="shared" si="2"/>
        <v>3.3873780625895217E-2</v>
      </c>
      <c r="R184" s="94">
        <f>P184/'סכום נכסי הקרן'!$C$42</f>
        <v>2.2262294561287885E-3</v>
      </c>
    </row>
    <row r="185" spans="2:18">
      <c r="B185" s="91" t="s">
        <v>2989</v>
      </c>
      <c r="C185" s="92" t="s">
        <v>2716</v>
      </c>
      <c r="D185" s="67" t="s">
        <v>2841</v>
      </c>
      <c r="E185" s="67"/>
      <c r="F185" s="67" t="s">
        <v>543</v>
      </c>
      <c r="G185" s="102">
        <v>44143</v>
      </c>
      <c r="H185" s="67" t="s">
        <v>125</v>
      </c>
      <c r="I185" s="74">
        <v>6.5599999999577747</v>
      </c>
      <c r="J185" s="92" t="s">
        <v>652</v>
      </c>
      <c r="K185" s="92" t="s">
        <v>127</v>
      </c>
      <c r="L185" s="93">
        <v>2.5243000000000002E-2</v>
      </c>
      <c r="M185" s="93">
        <v>3.0599999999685479E-2</v>
      </c>
      <c r="N185" s="74">
        <v>43139.388338999997</v>
      </c>
      <c r="O185" s="103">
        <v>107.6</v>
      </c>
      <c r="P185" s="74">
        <v>46.417983590999995</v>
      </c>
      <c r="Q185" s="94">
        <f t="shared" si="2"/>
        <v>6.4430351421890123E-4</v>
      </c>
      <c r="R185" s="94">
        <f>P185/'סכום נכסי הקרן'!$C$42</f>
        <v>4.2344475152705342E-5</v>
      </c>
    </row>
    <row r="186" spans="2:18">
      <c r="B186" s="91" t="s">
        <v>2989</v>
      </c>
      <c r="C186" s="92" t="s">
        <v>2716</v>
      </c>
      <c r="D186" s="67" t="s">
        <v>2842</v>
      </c>
      <c r="E186" s="67"/>
      <c r="F186" s="67" t="s">
        <v>543</v>
      </c>
      <c r="G186" s="102">
        <v>43779</v>
      </c>
      <c r="H186" s="67" t="s">
        <v>125</v>
      </c>
      <c r="I186" s="74">
        <v>7.0500000000434655</v>
      </c>
      <c r="J186" s="92" t="s">
        <v>652</v>
      </c>
      <c r="K186" s="92" t="s">
        <v>127</v>
      </c>
      <c r="L186" s="93">
        <v>2.5243000000000002E-2</v>
      </c>
      <c r="M186" s="93">
        <v>3.430000000040568E-2</v>
      </c>
      <c r="N186" s="74">
        <v>13280.870318000003</v>
      </c>
      <c r="O186" s="103">
        <v>103.94</v>
      </c>
      <c r="P186" s="74">
        <v>13.804136508000001</v>
      </c>
      <c r="Q186" s="94">
        <f t="shared" si="2"/>
        <v>1.9160792810884412E-4</v>
      </c>
      <c r="R186" s="94">
        <f>P186/'סכום נכסי הקרן'!$C$42</f>
        <v>1.2592725279020809E-5</v>
      </c>
    </row>
    <row r="187" spans="2:18">
      <c r="B187" s="91" t="s">
        <v>2989</v>
      </c>
      <c r="C187" s="92" t="s">
        <v>2716</v>
      </c>
      <c r="D187" s="67" t="s">
        <v>2843</v>
      </c>
      <c r="E187" s="67"/>
      <c r="F187" s="67" t="s">
        <v>543</v>
      </c>
      <c r="G187" s="102">
        <v>43835</v>
      </c>
      <c r="H187" s="67" t="s">
        <v>125</v>
      </c>
      <c r="I187" s="74">
        <v>7.0399999996661329</v>
      </c>
      <c r="J187" s="92" t="s">
        <v>652</v>
      </c>
      <c r="K187" s="92" t="s">
        <v>127</v>
      </c>
      <c r="L187" s="93">
        <v>2.5243000000000002E-2</v>
      </c>
      <c r="M187" s="93">
        <v>3.4599999998122001E-2</v>
      </c>
      <c r="N187" s="74">
        <v>7395.5752230000007</v>
      </c>
      <c r="O187" s="103">
        <v>103.68</v>
      </c>
      <c r="P187" s="74">
        <v>7.6677323640000017</v>
      </c>
      <c r="Q187" s="94">
        <f t="shared" si="2"/>
        <v>1.0643174317406348E-4</v>
      </c>
      <c r="R187" s="94">
        <f>P187/'סכום נכסי הקרן'!$C$42</f>
        <v>6.9948342742735204E-6</v>
      </c>
    </row>
    <row r="188" spans="2:18">
      <c r="B188" s="91" t="s">
        <v>2989</v>
      </c>
      <c r="C188" s="92" t="s">
        <v>2716</v>
      </c>
      <c r="D188" s="67" t="s">
        <v>2844</v>
      </c>
      <c r="E188" s="67"/>
      <c r="F188" s="67" t="s">
        <v>543</v>
      </c>
      <c r="G188" s="102">
        <v>43227</v>
      </c>
      <c r="H188" s="67" t="s">
        <v>125</v>
      </c>
      <c r="I188" s="74">
        <v>7.0899999995671799</v>
      </c>
      <c r="J188" s="92" t="s">
        <v>652</v>
      </c>
      <c r="K188" s="92" t="s">
        <v>127</v>
      </c>
      <c r="L188" s="93">
        <v>2.7806000000000001E-2</v>
      </c>
      <c r="M188" s="93">
        <v>3.0199999997887673E-2</v>
      </c>
      <c r="N188" s="74">
        <v>4368.3544490000013</v>
      </c>
      <c r="O188" s="103">
        <v>110.54</v>
      </c>
      <c r="P188" s="74">
        <v>4.8287787010000001</v>
      </c>
      <c r="Q188" s="94">
        <f t="shared" si="2"/>
        <v>6.7025726792727661E-5</v>
      </c>
      <c r="R188" s="94">
        <f>P188/'סכום נכסי הקרן'!$C$42</f>
        <v>4.4050190013435328E-6</v>
      </c>
    </row>
    <row r="189" spans="2:18">
      <c r="B189" s="91" t="s">
        <v>2989</v>
      </c>
      <c r="C189" s="92" t="s">
        <v>2716</v>
      </c>
      <c r="D189" s="67" t="s">
        <v>2845</v>
      </c>
      <c r="E189" s="67"/>
      <c r="F189" s="67" t="s">
        <v>543</v>
      </c>
      <c r="G189" s="102">
        <v>43279</v>
      </c>
      <c r="H189" s="67" t="s">
        <v>125</v>
      </c>
      <c r="I189" s="74">
        <v>7.1200000004888082</v>
      </c>
      <c r="J189" s="92" t="s">
        <v>652</v>
      </c>
      <c r="K189" s="92" t="s">
        <v>127</v>
      </c>
      <c r="L189" s="93">
        <v>2.7797000000000002E-2</v>
      </c>
      <c r="M189" s="93">
        <v>2.8900000002160676E-2</v>
      </c>
      <c r="N189" s="74">
        <v>5108.9250280000006</v>
      </c>
      <c r="O189" s="103">
        <v>110.52</v>
      </c>
      <c r="P189" s="74">
        <v>5.6463840020000005</v>
      </c>
      <c r="Q189" s="94">
        <f t="shared" si="2"/>
        <v>7.8374474151508697E-5</v>
      </c>
      <c r="R189" s="94">
        <f>P189/'סכום נכסי הקרן'!$C$42</f>
        <v>5.1508736179070008E-6</v>
      </c>
    </row>
    <row r="190" spans="2:18">
      <c r="B190" s="91" t="s">
        <v>2989</v>
      </c>
      <c r="C190" s="92" t="s">
        <v>2716</v>
      </c>
      <c r="D190" s="67" t="s">
        <v>2846</v>
      </c>
      <c r="E190" s="67"/>
      <c r="F190" s="67" t="s">
        <v>543</v>
      </c>
      <c r="G190" s="102">
        <v>43321</v>
      </c>
      <c r="H190" s="67" t="s">
        <v>125</v>
      </c>
      <c r="I190" s="74">
        <v>7.1199999998820331</v>
      </c>
      <c r="J190" s="92" t="s">
        <v>652</v>
      </c>
      <c r="K190" s="92" t="s">
        <v>127</v>
      </c>
      <c r="L190" s="93">
        <v>2.8528999999999999E-2</v>
      </c>
      <c r="M190" s="93">
        <v>2.8499999999435265E-2</v>
      </c>
      <c r="N190" s="74">
        <v>28619.464175000005</v>
      </c>
      <c r="O190" s="103">
        <v>111.37</v>
      </c>
      <c r="P190" s="74">
        <v>31.873496248000002</v>
      </c>
      <c r="Q190" s="94">
        <f t="shared" si="2"/>
        <v>4.4241916719129395E-4</v>
      </c>
      <c r="R190" s="94">
        <f>P190/'סכום נכסי הקרן'!$C$42</f>
        <v>2.9076370093873927E-5</v>
      </c>
    </row>
    <row r="191" spans="2:18">
      <c r="B191" s="91" t="s">
        <v>2989</v>
      </c>
      <c r="C191" s="92" t="s">
        <v>2716</v>
      </c>
      <c r="D191" s="67" t="s">
        <v>2847</v>
      </c>
      <c r="E191" s="67"/>
      <c r="F191" s="67" t="s">
        <v>543</v>
      </c>
      <c r="G191" s="102">
        <v>43138</v>
      </c>
      <c r="H191" s="67" t="s">
        <v>125</v>
      </c>
      <c r="I191" s="74">
        <v>7.030000000093402</v>
      </c>
      <c r="J191" s="92" t="s">
        <v>652</v>
      </c>
      <c r="K191" s="92" t="s">
        <v>127</v>
      </c>
      <c r="L191" s="93">
        <v>2.6242999999999999E-2</v>
      </c>
      <c r="M191" s="93">
        <v>3.4600000000420475E-2</v>
      </c>
      <c r="N191" s="74">
        <v>27390.243255000009</v>
      </c>
      <c r="O191" s="103">
        <v>105.93</v>
      </c>
      <c r="P191" s="74">
        <v>29.014483443000003</v>
      </c>
      <c r="Q191" s="94">
        <f t="shared" si="2"/>
        <v>4.0273472045424311E-4</v>
      </c>
      <c r="R191" s="94">
        <f>P191/'סכום נכסי הקרן'!$C$42</f>
        <v>2.6468256011424602E-5</v>
      </c>
    </row>
    <row r="192" spans="2:18">
      <c r="B192" s="91" t="s">
        <v>2989</v>
      </c>
      <c r="C192" s="92" t="s">
        <v>2716</v>
      </c>
      <c r="D192" s="67" t="s">
        <v>2848</v>
      </c>
      <c r="E192" s="67"/>
      <c r="F192" s="67" t="s">
        <v>543</v>
      </c>
      <c r="G192" s="102">
        <v>43417</v>
      </c>
      <c r="H192" s="67" t="s">
        <v>125</v>
      </c>
      <c r="I192" s="74">
        <v>7.0500000000739753</v>
      </c>
      <c r="J192" s="92" t="s">
        <v>652</v>
      </c>
      <c r="K192" s="92" t="s">
        <v>127</v>
      </c>
      <c r="L192" s="93">
        <v>3.0796999999999998E-2</v>
      </c>
      <c r="M192" s="93">
        <v>2.9700000000378101E-2</v>
      </c>
      <c r="N192" s="74">
        <v>32584.558452000008</v>
      </c>
      <c r="O192" s="103">
        <v>112.01</v>
      </c>
      <c r="P192" s="74">
        <v>36.497961646000007</v>
      </c>
      <c r="Q192" s="94">
        <f t="shared" si="2"/>
        <v>5.0660892893468902E-4</v>
      </c>
      <c r="R192" s="94">
        <f>P192/'סכום נכסי הקרן'!$C$42</f>
        <v>3.3295005738747665E-5</v>
      </c>
    </row>
    <row r="193" spans="2:18">
      <c r="B193" s="91" t="s">
        <v>2989</v>
      </c>
      <c r="C193" s="92" t="s">
        <v>2716</v>
      </c>
      <c r="D193" s="67" t="s">
        <v>2849</v>
      </c>
      <c r="E193" s="67"/>
      <c r="F193" s="67" t="s">
        <v>543</v>
      </c>
      <c r="G193" s="102">
        <v>43485</v>
      </c>
      <c r="H193" s="67" t="s">
        <v>125</v>
      </c>
      <c r="I193" s="74">
        <v>7.1099999999569583</v>
      </c>
      <c r="J193" s="92" t="s">
        <v>652</v>
      </c>
      <c r="K193" s="92" t="s">
        <v>127</v>
      </c>
      <c r="L193" s="93">
        <v>3.0190999999999999E-2</v>
      </c>
      <c r="M193" s="93">
        <v>2.7699999999770866E-2</v>
      </c>
      <c r="N193" s="74">
        <v>41177.055988000007</v>
      </c>
      <c r="O193" s="103">
        <v>113.41</v>
      </c>
      <c r="P193" s="74">
        <v>46.698902491000005</v>
      </c>
      <c r="Q193" s="94">
        <f t="shared" si="2"/>
        <v>6.4820280110036775E-4</v>
      </c>
      <c r="R193" s="94">
        <f>P193/'סכום נכסי הקרן'!$C$42</f>
        <v>4.2600741419801054E-5</v>
      </c>
    </row>
    <row r="194" spans="2:18">
      <c r="B194" s="91" t="s">
        <v>2989</v>
      </c>
      <c r="C194" s="92" t="s">
        <v>2716</v>
      </c>
      <c r="D194" s="67" t="s">
        <v>2850</v>
      </c>
      <c r="E194" s="67"/>
      <c r="F194" s="67" t="s">
        <v>543</v>
      </c>
      <c r="G194" s="102">
        <v>43613</v>
      </c>
      <c r="H194" s="67" t="s">
        <v>125</v>
      </c>
      <c r="I194" s="74">
        <v>7.1300000000742738</v>
      </c>
      <c r="J194" s="92" t="s">
        <v>652</v>
      </c>
      <c r="K194" s="92" t="s">
        <v>127</v>
      </c>
      <c r="L194" s="93">
        <v>2.5243000000000002E-2</v>
      </c>
      <c r="M194" s="93">
        <v>3.0399999999896357E-2</v>
      </c>
      <c r="N194" s="74">
        <v>10868.049071000001</v>
      </c>
      <c r="O194" s="103">
        <v>106.54</v>
      </c>
      <c r="P194" s="74">
        <v>11.578819578000003</v>
      </c>
      <c r="Q194" s="94">
        <f t="shared" si="2"/>
        <v>1.6071947912141735E-4</v>
      </c>
      <c r="R194" s="94">
        <f>P194/'סכום נכסי הקרן'!$C$42</f>
        <v>1.0562695748234603E-5</v>
      </c>
    </row>
    <row r="195" spans="2:18">
      <c r="B195" s="91" t="s">
        <v>2989</v>
      </c>
      <c r="C195" s="92" t="s">
        <v>2716</v>
      </c>
      <c r="D195" s="67" t="s">
        <v>2851</v>
      </c>
      <c r="E195" s="67"/>
      <c r="F195" s="67" t="s">
        <v>543</v>
      </c>
      <c r="G195" s="102">
        <v>43657</v>
      </c>
      <c r="H195" s="67" t="s">
        <v>125</v>
      </c>
      <c r="I195" s="74">
        <v>7.0399999997058895</v>
      </c>
      <c r="J195" s="92" t="s">
        <v>652</v>
      </c>
      <c r="K195" s="92" t="s">
        <v>127</v>
      </c>
      <c r="L195" s="93">
        <v>2.5243000000000002E-2</v>
      </c>
      <c r="M195" s="93">
        <v>3.459999999840236E-2</v>
      </c>
      <c r="N195" s="74">
        <v>10722.469375000002</v>
      </c>
      <c r="O195" s="103">
        <v>102.74</v>
      </c>
      <c r="P195" s="74">
        <v>11.016264556000001</v>
      </c>
      <c r="Q195" s="94">
        <f t="shared" si="2"/>
        <v>1.5291094997870876E-4</v>
      </c>
      <c r="R195" s="94">
        <f>P195/'סכום נכסי הקרן'!$C$42</f>
        <v>1.0049508933378489E-5</v>
      </c>
    </row>
    <row r="196" spans="2:18">
      <c r="B196" s="91" t="s">
        <v>2989</v>
      </c>
      <c r="C196" s="92" t="s">
        <v>2716</v>
      </c>
      <c r="D196" s="67" t="s">
        <v>2852</v>
      </c>
      <c r="E196" s="67"/>
      <c r="F196" s="67" t="s">
        <v>543</v>
      </c>
      <c r="G196" s="102">
        <v>43541</v>
      </c>
      <c r="H196" s="67" t="s">
        <v>125</v>
      </c>
      <c r="I196" s="74">
        <v>7.1200000007298732</v>
      </c>
      <c r="J196" s="92" t="s">
        <v>652</v>
      </c>
      <c r="K196" s="92" t="s">
        <v>127</v>
      </c>
      <c r="L196" s="93">
        <v>2.7271E-2</v>
      </c>
      <c r="M196" s="93">
        <v>2.9000000002055982E-2</v>
      </c>
      <c r="N196" s="74">
        <v>3536.0679550000004</v>
      </c>
      <c r="O196" s="103">
        <v>110.04</v>
      </c>
      <c r="P196" s="74">
        <v>3.8910892680000004</v>
      </c>
      <c r="Q196" s="94">
        <f t="shared" si="2"/>
        <v>5.4010155020993715E-5</v>
      </c>
      <c r="R196" s="94">
        <f>P196/'סכום נכסי הקרן'!$C$42</f>
        <v>3.5496184900571813E-6</v>
      </c>
    </row>
    <row r="197" spans="2:18">
      <c r="B197" s="91" t="s">
        <v>2992</v>
      </c>
      <c r="C197" s="92" t="s">
        <v>2715</v>
      </c>
      <c r="D197" s="67">
        <v>22333</v>
      </c>
      <c r="E197" s="67"/>
      <c r="F197" s="67" t="s">
        <v>532</v>
      </c>
      <c r="G197" s="102">
        <v>41639</v>
      </c>
      <c r="H197" s="67" t="s">
        <v>300</v>
      </c>
      <c r="I197" s="74">
        <v>0.25000000001358713</v>
      </c>
      <c r="J197" s="92" t="s">
        <v>122</v>
      </c>
      <c r="K197" s="92" t="s">
        <v>127</v>
      </c>
      <c r="L197" s="93">
        <v>3.7000000000000005E-2</v>
      </c>
      <c r="M197" s="93">
        <v>6.490000000025542E-2</v>
      </c>
      <c r="N197" s="74">
        <v>32968.506554000007</v>
      </c>
      <c r="O197" s="103">
        <v>111.62</v>
      </c>
      <c r="P197" s="74">
        <v>36.799448794000014</v>
      </c>
      <c r="Q197" s="94">
        <f t="shared" si="2"/>
        <v>5.1079371280336836E-4</v>
      </c>
      <c r="R197" s="94">
        <f>P197/'סכום נכסי הקרן'!$C$42</f>
        <v>3.3570035243687674E-5</v>
      </c>
    </row>
    <row r="198" spans="2:18">
      <c r="B198" s="91" t="s">
        <v>2992</v>
      </c>
      <c r="C198" s="92" t="s">
        <v>2715</v>
      </c>
      <c r="D198" s="67">
        <v>22334</v>
      </c>
      <c r="E198" s="67"/>
      <c r="F198" s="67" t="s">
        <v>532</v>
      </c>
      <c r="G198" s="102">
        <v>42004</v>
      </c>
      <c r="H198" s="67" t="s">
        <v>300</v>
      </c>
      <c r="I198" s="74">
        <v>0.71999999996446129</v>
      </c>
      <c r="J198" s="92" t="s">
        <v>122</v>
      </c>
      <c r="K198" s="92" t="s">
        <v>127</v>
      </c>
      <c r="L198" s="93">
        <v>3.7000000000000005E-2</v>
      </c>
      <c r="M198" s="93">
        <v>0.10349999999769421</v>
      </c>
      <c r="N198" s="74">
        <v>21979.004410000005</v>
      </c>
      <c r="O198" s="103">
        <v>107.54</v>
      </c>
      <c r="P198" s="74">
        <v>23.636223247000004</v>
      </c>
      <c r="Q198" s="94">
        <f t="shared" si="2"/>
        <v>3.2808193124221212E-4</v>
      </c>
      <c r="R198" s="94">
        <f>P198/'סכום נכסי הקרן'!$C$42</f>
        <v>2.1561976427180388E-5</v>
      </c>
    </row>
    <row r="199" spans="2:18">
      <c r="B199" s="91" t="s">
        <v>2992</v>
      </c>
      <c r="C199" s="92" t="s">
        <v>2715</v>
      </c>
      <c r="D199" s="67" t="s">
        <v>2853</v>
      </c>
      <c r="E199" s="67"/>
      <c r="F199" s="67" t="s">
        <v>532</v>
      </c>
      <c r="G199" s="102">
        <v>42759</v>
      </c>
      <c r="H199" s="67" t="s">
        <v>300</v>
      </c>
      <c r="I199" s="74">
        <v>1.6500000000017201</v>
      </c>
      <c r="J199" s="92" t="s">
        <v>122</v>
      </c>
      <c r="K199" s="92" t="s">
        <v>127</v>
      </c>
      <c r="L199" s="93">
        <v>7.0499999999999993E-2</v>
      </c>
      <c r="M199" s="93">
        <v>7.1900000000084049E-2</v>
      </c>
      <c r="N199" s="74">
        <v>395792.14418200008</v>
      </c>
      <c r="O199" s="103">
        <v>102.82</v>
      </c>
      <c r="P199" s="74">
        <v>406.95141538200005</v>
      </c>
      <c r="Q199" s="94">
        <f t="shared" si="2"/>
        <v>5.6486776624613353E-3</v>
      </c>
      <c r="R199" s="94">
        <f>P199/'סכום נכסי הקרן'!$C$42</f>
        <v>3.7123853222143237E-4</v>
      </c>
    </row>
    <row r="200" spans="2:18">
      <c r="B200" s="91" t="s">
        <v>2992</v>
      </c>
      <c r="C200" s="92" t="s">
        <v>2715</v>
      </c>
      <c r="D200" s="67" t="s">
        <v>2854</v>
      </c>
      <c r="E200" s="67"/>
      <c r="F200" s="67" t="s">
        <v>532</v>
      </c>
      <c r="G200" s="102">
        <v>42759</v>
      </c>
      <c r="H200" s="67" t="s">
        <v>300</v>
      </c>
      <c r="I200" s="74">
        <v>1.7000000000002558</v>
      </c>
      <c r="J200" s="92" t="s">
        <v>122</v>
      </c>
      <c r="K200" s="92" t="s">
        <v>127</v>
      </c>
      <c r="L200" s="93">
        <v>3.8800000000000001E-2</v>
      </c>
      <c r="M200" s="93">
        <v>5.5799999999998476E-2</v>
      </c>
      <c r="N200" s="74">
        <v>395792.14418200008</v>
      </c>
      <c r="O200" s="103">
        <v>98.94</v>
      </c>
      <c r="P200" s="74">
        <v>391.59675395699998</v>
      </c>
      <c r="Q200" s="94">
        <f t="shared" si="2"/>
        <v>5.4355477169010305E-3</v>
      </c>
      <c r="R200" s="94">
        <f>P200/'סכום נכסי הקרן'!$C$42</f>
        <v>3.5723135162267874E-4</v>
      </c>
    </row>
    <row r="201" spans="2:18">
      <c r="B201" s="91" t="s">
        <v>2993</v>
      </c>
      <c r="C201" s="92" t="s">
        <v>2715</v>
      </c>
      <c r="D201" s="67">
        <v>7561</v>
      </c>
      <c r="E201" s="67"/>
      <c r="F201" s="67" t="s">
        <v>584</v>
      </c>
      <c r="G201" s="102">
        <v>43920</v>
      </c>
      <c r="H201" s="67" t="s">
        <v>125</v>
      </c>
      <c r="I201" s="74">
        <v>4.350000000000052</v>
      </c>
      <c r="J201" s="92" t="s">
        <v>150</v>
      </c>
      <c r="K201" s="92" t="s">
        <v>127</v>
      </c>
      <c r="L201" s="93">
        <v>4.8917999999999996E-2</v>
      </c>
      <c r="M201" s="93">
        <v>5.5499999999996413E-2</v>
      </c>
      <c r="N201" s="74">
        <v>985974.97927000013</v>
      </c>
      <c r="O201" s="103">
        <v>98.62</v>
      </c>
      <c r="P201" s="74">
        <v>972.36849095700006</v>
      </c>
      <c r="Q201" s="94">
        <f t="shared" si="2"/>
        <v>1.3496933459229313E-2</v>
      </c>
      <c r="R201" s="94">
        <f>P201/'סכום נכסי הקרן'!$C$42</f>
        <v>8.8703623508078471E-4</v>
      </c>
    </row>
    <row r="202" spans="2:18">
      <c r="B202" s="91" t="s">
        <v>2993</v>
      </c>
      <c r="C202" s="92" t="s">
        <v>2715</v>
      </c>
      <c r="D202" s="67">
        <v>8991</v>
      </c>
      <c r="E202" s="67"/>
      <c r="F202" s="67" t="s">
        <v>584</v>
      </c>
      <c r="G202" s="102">
        <v>44636</v>
      </c>
      <c r="H202" s="67" t="s">
        <v>125</v>
      </c>
      <c r="I202" s="74">
        <v>4.740000000002329</v>
      </c>
      <c r="J202" s="92" t="s">
        <v>150</v>
      </c>
      <c r="K202" s="92" t="s">
        <v>127</v>
      </c>
      <c r="L202" s="93">
        <v>4.2824000000000001E-2</v>
      </c>
      <c r="M202" s="93">
        <v>7.4500000000038813E-2</v>
      </c>
      <c r="N202" s="74">
        <v>881705.24751100014</v>
      </c>
      <c r="O202" s="103">
        <v>87.63</v>
      </c>
      <c r="P202" s="74">
        <v>772.63830448000022</v>
      </c>
      <c r="Q202" s="94">
        <f t="shared" si="2"/>
        <v>1.0724584229744932E-2</v>
      </c>
      <c r="R202" s="94">
        <f>P202/'סכום נכסי הקרן'!$C$42</f>
        <v>7.0483379403893929E-4</v>
      </c>
    </row>
    <row r="203" spans="2:18">
      <c r="B203" s="91" t="s">
        <v>2993</v>
      </c>
      <c r="C203" s="92" t="s">
        <v>2715</v>
      </c>
      <c r="D203" s="67">
        <v>9112</v>
      </c>
      <c r="E203" s="67"/>
      <c r="F203" s="67" t="s">
        <v>584</v>
      </c>
      <c r="G203" s="102">
        <v>44722</v>
      </c>
      <c r="H203" s="67" t="s">
        <v>125</v>
      </c>
      <c r="I203" s="74">
        <v>4.6900000000017057</v>
      </c>
      <c r="J203" s="92" t="s">
        <v>150</v>
      </c>
      <c r="K203" s="92" t="s">
        <v>127</v>
      </c>
      <c r="L203" s="93">
        <v>5.2750000000000005E-2</v>
      </c>
      <c r="M203" s="93">
        <v>6.9900000000026108E-2</v>
      </c>
      <c r="N203" s="74">
        <v>1408297.220275</v>
      </c>
      <c r="O203" s="103">
        <v>94.1</v>
      </c>
      <c r="P203" s="74">
        <v>1325.207689046</v>
      </c>
      <c r="Q203" s="94">
        <f t="shared" ref="Q203:Q246" si="3">IFERROR(P203/$P$10,0)</f>
        <v>1.8394508013221785E-2</v>
      </c>
      <c r="R203" s="94">
        <f>P203/'סכום נכסי הקרן'!$C$42</f>
        <v>1.2089112822182698E-3</v>
      </c>
    </row>
    <row r="204" spans="2:18">
      <c r="B204" s="91" t="s">
        <v>2993</v>
      </c>
      <c r="C204" s="92" t="s">
        <v>2715</v>
      </c>
      <c r="D204" s="67">
        <v>9247</v>
      </c>
      <c r="E204" s="67"/>
      <c r="F204" s="67" t="s">
        <v>584</v>
      </c>
      <c r="G204" s="102">
        <v>44816</v>
      </c>
      <c r="H204" s="67" t="s">
        <v>125</v>
      </c>
      <c r="I204" s="74">
        <v>4.6299999999990735</v>
      </c>
      <c r="J204" s="92" t="s">
        <v>150</v>
      </c>
      <c r="K204" s="92" t="s">
        <v>127</v>
      </c>
      <c r="L204" s="93">
        <v>5.6036999999999997E-2</v>
      </c>
      <c r="M204" s="93">
        <v>7.9199999999991749E-2</v>
      </c>
      <c r="N204" s="74">
        <v>1740098.4385160003</v>
      </c>
      <c r="O204" s="103">
        <v>91.86</v>
      </c>
      <c r="P204" s="74">
        <v>1598.4544327960002</v>
      </c>
      <c r="Q204" s="94">
        <f t="shared" si="3"/>
        <v>2.2187301745889051E-2</v>
      </c>
      <c r="R204" s="94">
        <f>P204/'סכום נכסי הקרן'!$C$42</f>
        <v>1.4581786793811862E-3</v>
      </c>
    </row>
    <row r="205" spans="2:18">
      <c r="B205" s="91" t="s">
        <v>2993</v>
      </c>
      <c r="C205" s="92" t="s">
        <v>2715</v>
      </c>
      <c r="D205" s="67">
        <v>9486</v>
      </c>
      <c r="E205" s="67"/>
      <c r="F205" s="67" t="s">
        <v>584</v>
      </c>
      <c r="G205" s="102">
        <v>44976</v>
      </c>
      <c r="H205" s="67" t="s">
        <v>125</v>
      </c>
      <c r="I205" s="74">
        <v>4.6399999999988299</v>
      </c>
      <c r="J205" s="92" t="s">
        <v>150</v>
      </c>
      <c r="K205" s="92" t="s">
        <v>127</v>
      </c>
      <c r="L205" s="93">
        <v>6.1999000000000005E-2</v>
      </c>
      <c r="M205" s="93">
        <v>6.5199999999982439E-2</v>
      </c>
      <c r="N205" s="74">
        <v>1699677.8532090003</v>
      </c>
      <c r="O205" s="103">
        <v>100.49</v>
      </c>
      <c r="P205" s="74">
        <v>1708.0063445000001</v>
      </c>
      <c r="Q205" s="94">
        <f t="shared" si="3"/>
        <v>2.3707933971584688E-2</v>
      </c>
      <c r="R205" s="94">
        <f>P205/'סכום נכסי הקרן'!$C$42</f>
        <v>1.5581166311017091E-3</v>
      </c>
    </row>
    <row r="206" spans="2:18">
      <c r="B206" s="91" t="s">
        <v>2993</v>
      </c>
      <c r="C206" s="92" t="s">
        <v>2715</v>
      </c>
      <c r="D206" s="67">
        <v>9567</v>
      </c>
      <c r="E206" s="67"/>
      <c r="F206" s="67" t="s">
        <v>584</v>
      </c>
      <c r="G206" s="102">
        <v>45056</v>
      </c>
      <c r="H206" s="67" t="s">
        <v>125</v>
      </c>
      <c r="I206" s="74">
        <v>4.6299999999989163</v>
      </c>
      <c r="J206" s="92" t="s">
        <v>150</v>
      </c>
      <c r="K206" s="92" t="s">
        <v>127</v>
      </c>
      <c r="L206" s="93">
        <v>6.3411999999999996E-2</v>
      </c>
      <c r="M206" s="93">
        <v>6.5599999999982617E-2</v>
      </c>
      <c r="N206" s="74">
        <v>1852340.4900000002</v>
      </c>
      <c r="O206" s="103">
        <v>100.59</v>
      </c>
      <c r="P206" s="74">
        <v>1863.2693699540002</v>
      </c>
      <c r="Q206" s="94">
        <f t="shared" si="3"/>
        <v>2.5863058024574941E-2</v>
      </c>
      <c r="R206" s="94">
        <f>P206/'סכום נכסי הקרן'!$C$42</f>
        <v>1.6997542209936042E-3</v>
      </c>
    </row>
    <row r="207" spans="2:18">
      <c r="B207" s="91" t="s">
        <v>2993</v>
      </c>
      <c r="C207" s="92" t="s">
        <v>2715</v>
      </c>
      <c r="D207" s="67">
        <v>7894</v>
      </c>
      <c r="E207" s="67"/>
      <c r="F207" s="67" t="s">
        <v>584</v>
      </c>
      <c r="G207" s="102">
        <v>44068</v>
      </c>
      <c r="H207" s="67" t="s">
        <v>125</v>
      </c>
      <c r="I207" s="74">
        <v>4.3000000000008862</v>
      </c>
      <c r="J207" s="92" t="s">
        <v>150</v>
      </c>
      <c r="K207" s="92" t="s">
        <v>127</v>
      </c>
      <c r="L207" s="93">
        <v>4.5102999999999997E-2</v>
      </c>
      <c r="M207" s="93">
        <v>6.7200000000019494E-2</v>
      </c>
      <c r="N207" s="74">
        <v>1221941.4317630001</v>
      </c>
      <c r="O207" s="103">
        <v>92.38</v>
      </c>
      <c r="P207" s="74">
        <v>1128.8295063400001</v>
      </c>
      <c r="Q207" s="94">
        <f t="shared" si="3"/>
        <v>1.5668686177696609E-2</v>
      </c>
      <c r="R207" s="94">
        <f>P207/'סכום נכסי הקרן'!$C$42</f>
        <v>1.0297666827587633E-3</v>
      </c>
    </row>
    <row r="208" spans="2:18">
      <c r="B208" s="91" t="s">
        <v>2993</v>
      </c>
      <c r="C208" s="92" t="s">
        <v>2715</v>
      </c>
      <c r="D208" s="67">
        <v>8076</v>
      </c>
      <c r="E208" s="67"/>
      <c r="F208" s="67" t="s">
        <v>584</v>
      </c>
      <c r="G208" s="102">
        <v>44160</v>
      </c>
      <c r="H208" s="67" t="s">
        <v>125</v>
      </c>
      <c r="I208" s="74">
        <v>4.1699999999993436</v>
      </c>
      <c r="J208" s="92" t="s">
        <v>150</v>
      </c>
      <c r="K208" s="92" t="s">
        <v>127</v>
      </c>
      <c r="L208" s="93">
        <v>4.5465999999999999E-2</v>
      </c>
      <c r="M208" s="93">
        <v>8.7399999999991054E-2</v>
      </c>
      <c r="N208" s="74">
        <v>1122297.7858299999</v>
      </c>
      <c r="O208" s="103">
        <v>85.49</v>
      </c>
      <c r="P208" s="74">
        <v>959.45236943900011</v>
      </c>
      <c r="Q208" s="94">
        <f t="shared" si="3"/>
        <v>1.3317651598184852E-2</v>
      </c>
      <c r="R208" s="94">
        <f>P208/'סכום נכסי הקרן'!$C$42</f>
        <v>8.7525359515597939E-4</v>
      </c>
    </row>
    <row r="209" spans="2:18">
      <c r="B209" s="91" t="s">
        <v>2993</v>
      </c>
      <c r="C209" s="92" t="s">
        <v>2715</v>
      </c>
      <c r="D209" s="67">
        <v>9311</v>
      </c>
      <c r="E209" s="67"/>
      <c r="F209" s="67" t="s">
        <v>584</v>
      </c>
      <c r="G209" s="102">
        <v>44880</v>
      </c>
      <c r="H209" s="67" t="s">
        <v>125</v>
      </c>
      <c r="I209" s="74">
        <v>3.9799999999993636</v>
      </c>
      <c r="J209" s="92" t="s">
        <v>150</v>
      </c>
      <c r="K209" s="92" t="s">
        <v>127</v>
      </c>
      <c r="L209" s="93">
        <v>7.2695999999999997E-2</v>
      </c>
      <c r="M209" s="93">
        <v>9.3099999999987262E-2</v>
      </c>
      <c r="N209" s="74">
        <v>995212.02201700013</v>
      </c>
      <c r="O209" s="103">
        <v>94.75</v>
      </c>
      <c r="P209" s="74">
        <v>942.96339212000009</v>
      </c>
      <c r="Q209" s="94">
        <f t="shared" si="3"/>
        <v>1.308877681279742E-2</v>
      </c>
      <c r="R209" s="94">
        <f>P209/'סכום נכסי הקרן'!$C$42</f>
        <v>8.6021164295637341E-4</v>
      </c>
    </row>
    <row r="210" spans="2:18">
      <c r="B210" s="91" t="s">
        <v>2994</v>
      </c>
      <c r="C210" s="92" t="s">
        <v>2715</v>
      </c>
      <c r="D210" s="67">
        <v>8811</v>
      </c>
      <c r="E210" s="67"/>
      <c r="F210" s="67" t="s">
        <v>893</v>
      </c>
      <c r="G210" s="102">
        <v>44550</v>
      </c>
      <c r="H210" s="67" t="s">
        <v>2714</v>
      </c>
      <c r="I210" s="74">
        <v>5.1000000000013515</v>
      </c>
      <c r="J210" s="92" t="s">
        <v>305</v>
      </c>
      <c r="K210" s="92" t="s">
        <v>127</v>
      </c>
      <c r="L210" s="93">
        <v>7.85E-2</v>
      </c>
      <c r="M210" s="93">
        <v>8.2700000000017579E-2</v>
      </c>
      <c r="N210" s="74">
        <v>1497239.4412050003</v>
      </c>
      <c r="O210" s="103">
        <v>98.91</v>
      </c>
      <c r="P210" s="74">
        <v>1480.91901222</v>
      </c>
      <c r="Q210" s="94">
        <f t="shared" si="3"/>
        <v>2.0555854650091538E-2</v>
      </c>
      <c r="R210" s="94">
        <f>P210/'סכום נכסי הקרן'!$C$42</f>
        <v>1.3509578285144932E-3</v>
      </c>
    </row>
    <row r="211" spans="2:18">
      <c r="B211" s="91" t="s">
        <v>2995</v>
      </c>
      <c r="C211" s="92" t="s">
        <v>2716</v>
      </c>
      <c r="D211" s="67" t="s">
        <v>2855</v>
      </c>
      <c r="E211" s="67"/>
      <c r="F211" s="67" t="s">
        <v>893</v>
      </c>
      <c r="G211" s="102">
        <v>42732</v>
      </c>
      <c r="H211" s="67" t="s">
        <v>2714</v>
      </c>
      <c r="I211" s="74">
        <v>2.1200000000064301</v>
      </c>
      <c r="J211" s="92" t="s">
        <v>123</v>
      </c>
      <c r="K211" s="92" t="s">
        <v>127</v>
      </c>
      <c r="L211" s="93">
        <v>2.1613000000000004E-2</v>
      </c>
      <c r="M211" s="93">
        <v>2.7700000000144671E-2</v>
      </c>
      <c r="N211" s="74">
        <v>45059.70384200001</v>
      </c>
      <c r="O211" s="103">
        <v>110.45</v>
      </c>
      <c r="P211" s="74">
        <v>49.768442164</v>
      </c>
      <c r="Q211" s="94">
        <f t="shared" si="3"/>
        <v>6.9080946010077499E-4</v>
      </c>
      <c r="R211" s="94">
        <f>P211/'סכום נכסי הקרן'!$C$42</f>
        <v>4.5400907139166619E-5</v>
      </c>
    </row>
    <row r="212" spans="2:18">
      <c r="B212" s="91" t="s">
        <v>2996</v>
      </c>
      <c r="C212" s="92" t="s">
        <v>2716</v>
      </c>
      <c r="D212" s="67" t="s">
        <v>2856</v>
      </c>
      <c r="E212" s="67"/>
      <c r="F212" s="67" t="s">
        <v>584</v>
      </c>
      <c r="G212" s="102">
        <v>45103</v>
      </c>
      <c r="H212" s="67" t="s">
        <v>125</v>
      </c>
      <c r="I212" s="74">
        <v>2.170000000000063</v>
      </c>
      <c r="J212" s="92" t="s">
        <v>123</v>
      </c>
      <c r="K212" s="92" t="s">
        <v>127</v>
      </c>
      <c r="L212" s="93">
        <v>6.7500000000000004E-2</v>
      </c>
      <c r="M212" s="93">
        <v>7.2500000000003562E-2</v>
      </c>
      <c r="N212" s="74">
        <v>4945017.2509300001</v>
      </c>
      <c r="O212" s="103">
        <v>99.4</v>
      </c>
      <c r="P212" s="74">
        <v>4915.3479256570017</v>
      </c>
      <c r="Q212" s="94">
        <f t="shared" si="3"/>
        <v>6.8227348478003241E-2</v>
      </c>
      <c r="R212" s="94">
        <f>P212/'סכום נכסי הקרן'!$C$42</f>
        <v>4.4839911603838083E-3</v>
      </c>
    </row>
    <row r="213" spans="2:18">
      <c r="B213" s="91" t="s">
        <v>2997</v>
      </c>
      <c r="C213" s="92" t="s">
        <v>2716</v>
      </c>
      <c r="D213" s="67" t="s">
        <v>2857</v>
      </c>
      <c r="E213" s="67"/>
      <c r="F213" s="67" t="s">
        <v>614</v>
      </c>
      <c r="G213" s="102">
        <v>44294</v>
      </c>
      <c r="H213" s="67" t="s">
        <v>125</v>
      </c>
      <c r="I213" s="74">
        <v>7.570000000054387</v>
      </c>
      <c r="J213" s="92" t="s">
        <v>652</v>
      </c>
      <c r="K213" s="92" t="s">
        <v>127</v>
      </c>
      <c r="L213" s="93">
        <v>0.03</v>
      </c>
      <c r="M213" s="93">
        <v>5.4400000000291833E-2</v>
      </c>
      <c r="N213" s="74">
        <v>48824.276072000008</v>
      </c>
      <c r="O213" s="103">
        <v>92.64</v>
      </c>
      <c r="P213" s="74">
        <v>45.230810722000008</v>
      </c>
      <c r="Q213" s="94">
        <f t="shared" si="3"/>
        <v>6.2782499463860794E-4</v>
      </c>
      <c r="R213" s="94">
        <f>P213/'סכום נכסי הקרן'!$C$42</f>
        <v>4.1261485152616611E-5</v>
      </c>
    </row>
    <row r="214" spans="2:18">
      <c r="B214" s="91" t="s">
        <v>2998</v>
      </c>
      <c r="C214" s="92" t="s">
        <v>2716</v>
      </c>
      <c r="D214" s="67" t="s">
        <v>2858</v>
      </c>
      <c r="E214" s="67"/>
      <c r="F214" s="67" t="s">
        <v>614</v>
      </c>
      <c r="G214" s="102">
        <v>42326</v>
      </c>
      <c r="H214" s="67" t="s">
        <v>125</v>
      </c>
      <c r="I214" s="74">
        <v>5.9499999999980142</v>
      </c>
      <c r="J214" s="92" t="s">
        <v>652</v>
      </c>
      <c r="K214" s="92" t="s">
        <v>127</v>
      </c>
      <c r="L214" s="93">
        <v>8.0500000000000002E-2</v>
      </c>
      <c r="M214" s="93">
        <v>9.8499999999940455E-2</v>
      </c>
      <c r="N214" s="74">
        <v>81018.79103800001</v>
      </c>
      <c r="O214" s="103">
        <v>93.32</v>
      </c>
      <c r="P214" s="74">
        <v>75.60687619700002</v>
      </c>
      <c r="Q214" s="94">
        <f t="shared" si="3"/>
        <v>1.0494591161492341E-3</v>
      </c>
      <c r="R214" s="94">
        <f>P214/'סכום נכסי הקרן'!$C$42</f>
        <v>6.8971834681726311E-5</v>
      </c>
    </row>
    <row r="215" spans="2:18">
      <c r="B215" s="91" t="s">
        <v>2998</v>
      </c>
      <c r="C215" s="92" t="s">
        <v>2716</v>
      </c>
      <c r="D215" s="67" t="s">
        <v>2859</v>
      </c>
      <c r="E215" s="67"/>
      <c r="F215" s="67" t="s">
        <v>614</v>
      </c>
      <c r="G215" s="102">
        <v>42606</v>
      </c>
      <c r="H215" s="67" t="s">
        <v>125</v>
      </c>
      <c r="I215" s="74">
        <v>5.9399999999900537</v>
      </c>
      <c r="J215" s="92" t="s">
        <v>652</v>
      </c>
      <c r="K215" s="92" t="s">
        <v>127</v>
      </c>
      <c r="L215" s="93">
        <v>8.0500000000000002E-2</v>
      </c>
      <c r="M215" s="93">
        <v>9.8699999999852697E-2</v>
      </c>
      <c r="N215" s="74">
        <v>340787.53895600006</v>
      </c>
      <c r="O215" s="103">
        <v>93.23</v>
      </c>
      <c r="P215" s="74">
        <v>317.71680486400004</v>
      </c>
      <c r="Q215" s="94">
        <f t="shared" si="3"/>
        <v>4.4100591637928595E-3</v>
      </c>
      <c r="R215" s="94">
        <f>P215/'סכום נכסי הקרן'!$C$42</f>
        <v>2.8983489390024033E-4</v>
      </c>
    </row>
    <row r="216" spans="2:18">
      <c r="B216" s="91" t="s">
        <v>2998</v>
      </c>
      <c r="C216" s="92" t="s">
        <v>2716</v>
      </c>
      <c r="D216" s="67" t="s">
        <v>2860</v>
      </c>
      <c r="E216" s="67"/>
      <c r="F216" s="67" t="s">
        <v>614</v>
      </c>
      <c r="G216" s="102">
        <v>42648</v>
      </c>
      <c r="H216" s="67" t="s">
        <v>125</v>
      </c>
      <c r="I216" s="74">
        <v>5.9499999999957147</v>
      </c>
      <c r="J216" s="92" t="s">
        <v>652</v>
      </c>
      <c r="K216" s="92" t="s">
        <v>127</v>
      </c>
      <c r="L216" s="93">
        <v>8.0500000000000002E-2</v>
      </c>
      <c r="M216" s="93">
        <v>9.8599999999955432E-2</v>
      </c>
      <c r="N216" s="74">
        <v>312606.35860500007</v>
      </c>
      <c r="O216" s="103">
        <v>93.28</v>
      </c>
      <c r="P216" s="74">
        <v>291.59973955500004</v>
      </c>
      <c r="Q216" s="94">
        <f t="shared" si="3"/>
        <v>4.047541974163453E-3</v>
      </c>
      <c r="R216" s="94">
        <f>P216/'סכום נכסי הקרן'!$C$42</f>
        <v>2.6600978695929688E-4</v>
      </c>
    </row>
    <row r="217" spans="2:18">
      <c r="B217" s="91" t="s">
        <v>2998</v>
      </c>
      <c r="C217" s="92" t="s">
        <v>2716</v>
      </c>
      <c r="D217" s="67" t="s">
        <v>2861</v>
      </c>
      <c r="E217" s="67"/>
      <c r="F217" s="67" t="s">
        <v>614</v>
      </c>
      <c r="G217" s="102">
        <v>42718</v>
      </c>
      <c r="H217" s="67" t="s">
        <v>125</v>
      </c>
      <c r="I217" s="74">
        <v>5.9399999999857647</v>
      </c>
      <c r="J217" s="92" t="s">
        <v>652</v>
      </c>
      <c r="K217" s="92" t="s">
        <v>127</v>
      </c>
      <c r="L217" s="93">
        <v>8.0500000000000002E-2</v>
      </c>
      <c r="M217" s="93">
        <v>9.8599999999798751E-2</v>
      </c>
      <c r="N217" s="74">
        <v>218410.20120800004</v>
      </c>
      <c r="O217" s="103">
        <v>93.27</v>
      </c>
      <c r="P217" s="74">
        <v>203.71156738500002</v>
      </c>
      <c r="Q217" s="94">
        <f t="shared" si="3"/>
        <v>2.8276126750720072E-3</v>
      </c>
      <c r="R217" s="94">
        <f>P217/'סכום נכסי הקרן'!$C$42</f>
        <v>1.8583442743784552E-4</v>
      </c>
    </row>
    <row r="218" spans="2:18">
      <c r="B218" s="91" t="s">
        <v>2998</v>
      </c>
      <c r="C218" s="92" t="s">
        <v>2716</v>
      </c>
      <c r="D218" s="67" t="s">
        <v>2862</v>
      </c>
      <c r="E218" s="67"/>
      <c r="F218" s="67" t="s">
        <v>614</v>
      </c>
      <c r="G218" s="102">
        <v>42900</v>
      </c>
      <c r="H218" s="67" t="s">
        <v>125</v>
      </c>
      <c r="I218" s="74">
        <v>5.9299999999975892</v>
      </c>
      <c r="J218" s="92" t="s">
        <v>652</v>
      </c>
      <c r="K218" s="92" t="s">
        <v>127</v>
      </c>
      <c r="L218" s="93">
        <v>8.0500000000000002E-2</v>
      </c>
      <c r="M218" s="93">
        <v>9.9199999999936811E-2</v>
      </c>
      <c r="N218" s="74">
        <v>258715.18059800004</v>
      </c>
      <c r="O218" s="103">
        <v>92.97</v>
      </c>
      <c r="P218" s="74">
        <v>240.52795040600003</v>
      </c>
      <c r="Q218" s="94">
        <f t="shared" si="3"/>
        <v>3.3386414429364226E-3</v>
      </c>
      <c r="R218" s="94">
        <f>P218/'סכום נכסי הקרן'!$C$42</f>
        <v>2.1941991080958524E-4</v>
      </c>
    </row>
    <row r="219" spans="2:18">
      <c r="B219" s="91" t="s">
        <v>2998</v>
      </c>
      <c r="C219" s="92" t="s">
        <v>2716</v>
      </c>
      <c r="D219" s="67" t="s">
        <v>2863</v>
      </c>
      <c r="E219" s="67"/>
      <c r="F219" s="67" t="s">
        <v>614</v>
      </c>
      <c r="G219" s="102">
        <v>43075</v>
      </c>
      <c r="H219" s="67" t="s">
        <v>125</v>
      </c>
      <c r="I219" s="74">
        <v>5.9300000000090565</v>
      </c>
      <c r="J219" s="92" t="s">
        <v>652</v>
      </c>
      <c r="K219" s="92" t="s">
        <v>127</v>
      </c>
      <c r="L219" s="93">
        <v>8.0500000000000002E-2</v>
      </c>
      <c r="M219" s="93">
        <v>9.940000000008721E-2</v>
      </c>
      <c r="N219" s="74">
        <v>160534.23516500002</v>
      </c>
      <c r="O219" s="103">
        <v>92.86</v>
      </c>
      <c r="P219" s="74">
        <v>149.07236730500003</v>
      </c>
      <c r="Q219" s="94">
        <f t="shared" si="3"/>
        <v>2.0691947968667283E-3</v>
      </c>
      <c r="R219" s="94">
        <f>P219/'סכום נכסי הקרן'!$C$42</f>
        <v>1.3599020605723706E-4</v>
      </c>
    </row>
    <row r="220" spans="2:18">
      <c r="B220" s="91" t="s">
        <v>2998</v>
      </c>
      <c r="C220" s="92" t="s">
        <v>2716</v>
      </c>
      <c r="D220" s="67" t="s">
        <v>2864</v>
      </c>
      <c r="E220" s="67"/>
      <c r="F220" s="67" t="s">
        <v>614</v>
      </c>
      <c r="G220" s="102">
        <v>43292</v>
      </c>
      <c r="H220" s="67" t="s">
        <v>125</v>
      </c>
      <c r="I220" s="74">
        <v>5.9199999999961594</v>
      </c>
      <c r="J220" s="92" t="s">
        <v>652</v>
      </c>
      <c r="K220" s="92" t="s">
        <v>127</v>
      </c>
      <c r="L220" s="93">
        <v>8.0500000000000002E-2</v>
      </c>
      <c r="M220" s="93">
        <v>9.9499999999948324E-2</v>
      </c>
      <c r="N220" s="74">
        <v>437740.36563600006</v>
      </c>
      <c r="O220" s="103">
        <v>92.8</v>
      </c>
      <c r="P220" s="74">
        <v>406.22381081800006</v>
      </c>
      <c r="Q220" s="94">
        <f t="shared" si="3"/>
        <v>5.6385781677982839E-3</v>
      </c>
      <c r="R220" s="94">
        <f>P220/'סכום נכסי הקרן'!$C$42</f>
        <v>3.7057478013662043E-4</v>
      </c>
    </row>
    <row r="221" spans="2:18">
      <c r="B221" s="91" t="s">
        <v>2970</v>
      </c>
      <c r="C221" s="92" t="s">
        <v>2716</v>
      </c>
      <c r="D221" s="67" t="s">
        <v>2865</v>
      </c>
      <c r="E221" s="67"/>
      <c r="F221" s="67" t="s">
        <v>614</v>
      </c>
      <c r="G221" s="102">
        <v>44858</v>
      </c>
      <c r="H221" s="67" t="s">
        <v>125</v>
      </c>
      <c r="I221" s="74">
        <v>5.5900000003022834</v>
      </c>
      <c r="J221" s="92" t="s">
        <v>652</v>
      </c>
      <c r="K221" s="92" t="s">
        <v>127</v>
      </c>
      <c r="L221" s="93">
        <v>3.49E-2</v>
      </c>
      <c r="M221" s="93">
        <v>4.4800000002617725E-2</v>
      </c>
      <c r="N221" s="74">
        <v>6494.4218540000011</v>
      </c>
      <c r="O221" s="103">
        <v>98.82</v>
      </c>
      <c r="P221" s="74">
        <v>6.417787134000001</v>
      </c>
      <c r="Q221" s="94">
        <f t="shared" si="3"/>
        <v>8.9081913604424409E-5</v>
      </c>
      <c r="R221" s="94">
        <f>P221/'סכום נכסי הקרן'!$C$42</f>
        <v>5.8545806346423522E-6</v>
      </c>
    </row>
    <row r="222" spans="2:18">
      <c r="B222" s="91" t="s">
        <v>2970</v>
      </c>
      <c r="C222" s="92" t="s">
        <v>2716</v>
      </c>
      <c r="D222" s="67" t="s">
        <v>2866</v>
      </c>
      <c r="E222" s="67"/>
      <c r="F222" s="67" t="s">
        <v>614</v>
      </c>
      <c r="G222" s="102">
        <v>44858</v>
      </c>
      <c r="H222" s="67" t="s">
        <v>125</v>
      </c>
      <c r="I222" s="74">
        <v>5.610000000187819</v>
      </c>
      <c r="J222" s="92" t="s">
        <v>652</v>
      </c>
      <c r="K222" s="92" t="s">
        <v>127</v>
      </c>
      <c r="L222" s="93">
        <v>3.49E-2</v>
      </c>
      <c r="M222" s="93">
        <v>4.4700000001878182E-2</v>
      </c>
      <c r="N222" s="74">
        <v>5387.3045940000002</v>
      </c>
      <c r="O222" s="103">
        <v>98.83</v>
      </c>
      <c r="P222" s="74">
        <v>5.3242727000000016</v>
      </c>
      <c r="Q222" s="94">
        <f t="shared" si="3"/>
        <v>7.3903417293957812E-5</v>
      </c>
      <c r="R222" s="94">
        <f>P222/'סכום נכסי הקרן'!$C$42</f>
        <v>4.857029875272108E-6</v>
      </c>
    </row>
    <row r="223" spans="2:18">
      <c r="B223" s="91" t="s">
        <v>2970</v>
      </c>
      <c r="C223" s="92" t="s">
        <v>2716</v>
      </c>
      <c r="D223" s="67" t="s">
        <v>2867</v>
      </c>
      <c r="E223" s="67"/>
      <c r="F223" s="67" t="s">
        <v>614</v>
      </c>
      <c r="G223" s="102">
        <v>44858</v>
      </c>
      <c r="H223" s="67" t="s">
        <v>125</v>
      </c>
      <c r="I223" s="74">
        <v>5.4900000000464573</v>
      </c>
      <c r="J223" s="92" t="s">
        <v>652</v>
      </c>
      <c r="K223" s="92" t="s">
        <v>127</v>
      </c>
      <c r="L223" s="93">
        <v>3.49E-2</v>
      </c>
      <c r="M223" s="93">
        <v>4.4900000000464575E-2</v>
      </c>
      <c r="N223" s="74">
        <v>6749.6991580000004</v>
      </c>
      <c r="O223" s="103">
        <v>98.86</v>
      </c>
      <c r="P223" s="74">
        <v>6.6727519810000011</v>
      </c>
      <c r="Q223" s="94">
        <f t="shared" si="3"/>
        <v>9.2620945984026428E-5</v>
      </c>
      <c r="R223" s="94">
        <f>P223/'סכום נכסי הקרן'!$C$42</f>
        <v>6.0871705016157671E-6</v>
      </c>
    </row>
    <row r="224" spans="2:18">
      <c r="B224" s="91" t="s">
        <v>2970</v>
      </c>
      <c r="C224" s="92" t="s">
        <v>2716</v>
      </c>
      <c r="D224" s="67" t="s">
        <v>2868</v>
      </c>
      <c r="E224" s="67"/>
      <c r="F224" s="67" t="s">
        <v>614</v>
      </c>
      <c r="G224" s="102">
        <v>44858</v>
      </c>
      <c r="H224" s="67" t="s">
        <v>125</v>
      </c>
      <c r="I224" s="74">
        <v>5.5200000000590048</v>
      </c>
      <c r="J224" s="92" t="s">
        <v>652</v>
      </c>
      <c r="K224" s="92" t="s">
        <v>127</v>
      </c>
      <c r="L224" s="93">
        <v>3.49E-2</v>
      </c>
      <c r="M224" s="93">
        <v>4.4800000000639217E-2</v>
      </c>
      <c r="N224" s="74">
        <v>8228.7820800000027</v>
      </c>
      <c r="O224" s="103">
        <v>98.86</v>
      </c>
      <c r="P224" s="74">
        <v>8.1349732260000014</v>
      </c>
      <c r="Q224" s="94">
        <f t="shared" si="3"/>
        <v>1.1291726680270379E-4</v>
      </c>
      <c r="R224" s="94">
        <f>P224/'סכום נכסי הקרן'!$C$42</f>
        <v>7.4210714250644431E-6</v>
      </c>
    </row>
    <row r="225" spans="2:18">
      <c r="B225" s="91" t="s">
        <v>2970</v>
      </c>
      <c r="C225" s="92" t="s">
        <v>2716</v>
      </c>
      <c r="D225" s="67" t="s">
        <v>2869</v>
      </c>
      <c r="E225" s="67"/>
      <c r="F225" s="67" t="s">
        <v>614</v>
      </c>
      <c r="G225" s="102">
        <v>44858</v>
      </c>
      <c r="H225" s="67" t="s">
        <v>125</v>
      </c>
      <c r="I225" s="74">
        <v>5.7399999997867708</v>
      </c>
      <c r="J225" s="92" t="s">
        <v>652</v>
      </c>
      <c r="K225" s="92" t="s">
        <v>127</v>
      </c>
      <c r="L225" s="93">
        <v>3.49E-2</v>
      </c>
      <c r="M225" s="93">
        <v>4.4599999998787512E-2</v>
      </c>
      <c r="N225" s="74">
        <v>4843.1641500000005</v>
      </c>
      <c r="O225" s="103">
        <v>98.77</v>
      </c>
      <c r="P225" s="74">
        <v>4.7835928230000011</v>
      </c>
      <c r="Q225" s="94">
        <f t="shared" si="3"/>
        <v>6.6398525485471594E-5</v>
      </c>
      <c r="R225" s="94">
        <f>P225/'סכום נכסי הקרן'!$C$42</f>
        <v>4.363798505746754E-6</v>
      </c>
    </row>
    <row r="226" spans="2:18">
      <c r="B226" s="91" t="s">
        <v>2999</v>
      </c>
      <c r="C226" s="92" t="s">
        <v>2715</v>
      </c>
      <c r="D226" s="67">
        <v>9637</v>
      </c>
      <c r="E226" s="67"/>
      <c r="F226" s="67" t="s">
        <v>614</v>
      </c>
      <c r="G226" s="102">
        <v>45104</v>
      </c>
      <c r="H226" s="67" t="s">
        <v>125</v>
      </c>
      <c r="I226" s="74">
        <v>2.7399999999996014</v>
      </c>
      <c r="J226" s="92" t="s">
        <v>305</v>
      </c>
      <c r="K226" s="92" t="s">
        <v>127</v>
      </c>
      <c r="L226" s="93">
        <v>5.2159000000000004E-2</v>
      </c>
      <c r="M226" s="93">
        <v>5.6700000000017958E-2</v>
      </c>
      <c r="N226" s="74">
        <v>50557.750000000007</v>
      </c>
      <c r="O226" s="103">
        <v>99.12</v>
      </c>
      <c r="P226" s="74">
        <v>50.11284207300001</v>
      </c>
      <c r="Q226" s="94">
        <f t="shared" si="3"/>
        <v>6.9558989334019732E-4</v>
      </c>
      <c r="R226" s="94">
        <f>P226/'סכום נכסי הקרן'!$C$42</f>
        <v>4.5715083504898985E-5</v>
      </c>
    </row>
    <row r="227" spans="2:18">
      <c r="B227" s="91" t="s">
        <v>3000</v>
      </c>
      <c r="C227" s="92" t="s">
        <v>2715</v>
      </c>
      <c r="D227" s="67">
        <v>9577</v>
      </c>
      <c r="E227" s="67"/>
      <c r="F227" s="67" t="s">
        <v>614</v>
      </c>
      <c r="G227" s="102">
        <v>45063</v>
      </c>
      <c r="H227" s="67" t="s">
        <v>125</v>
      </c>
      <c r="I227" s="74">
        <v>3.7900000000079763</v>
      </c>
      <c r="J227" s="92" t="s">
        <v>305</v>
      </c>
      <c r="K227" s="92" t="s">
        <v>127</v>
      </c>
      <c r="L227" s="93">
        <v>4.4344000000000001E-2</v>
      </c>
      <c r="M227" s="93">
        <v>4.4700000000095448E-2</v>
      </c>
      <c r="N227" s="74">
        <v>75836.625000000015</v>
      </c>
      <c r="O227" s="103">
        <v>100.84</v>
      </c>
      <c r="P227" s="74">
        <v>76.473650941000017</v>
      </c>
      <c r="Q227" s="94">
        <f t="shared" si="3"/>
        <v>1.0614903585770864E-3</v>
      </c>
      <c r="R227" s="94">
        <f>P227/'סכום נכסי הקרן'!$C$42</f>
        <v>6.9762543772704938E-5</v>
      </c>
    </row>
    <row r="228" spans="2:18">
      <c r="B228" s="91" t="s">
        <v>3001</v>
      </c>
      <c r="C228" s="92" t="s">
        <v>2715</v>
      </c>
      <c r="D228" s="67" t="s">
        <v>2870</v>
      </c>
      <c r="E228" s="67"/>
      <c r="F228" s="67" t="s">
        <v>614</v>
      </c>
      <c r="G228" s="102">
        <v>42372</v>
      </c>
      <c r="H228" s="67" t="s">
        <v>125</v>
      </c>
      <c r="I228" s="74">
        <v>9.6799999999483664</v>
      </c>
      <c r="J228" s="92" t="s">
        <v>123</v>
      </c>
      <c r="K228" s="92" t="s">
        <v>127</v>
      </c>
      <c r="L228" s="93">
        <v>6.7000000000000004E-2</v>
      </c>
      <c r="M228" s="93">
        <v>3.1099999999826152E-2</v>
      </c>
      <c r="N228" s="74">
        <v>61851.049801000016</v>
      </c>
      <c r="O228" s="103">
        <v>155.31</v>
      </c>
      <c r="P228" s="74">
        <v>96.060863197000018</v>
      </c>
      <c r="Q228" s="94">
        <f t="shared" si="3"/>
        <v>1.3333701067688897E-3</v>
      </c>
      <c r="R228" s="94">
        <f>P228/'סכום נכסי הקרן'!$C$42</f>
        <v>8.7630838742023086E-5</v>
      </c>
    </row>
    <row r="229" spans="2:18">
      <c r="B229" s="91" t="s">
        <v>3002</v>
      </c>
      <c r="C229" s="92" t="s">
        <v>2716</v>
      </c>
      <c r="D229" s="67" t="s">
        <v>2871</v>
      </c>
      <c r="E229" s="67"/>
      <c r="F229" s="67" t="s">
        <v>2872</v>
      </c>
      <c r="G229" s="102">
        <v>41816</v>
      </c>
      <c r="H229" s="67" t="s">
        <v>125</v>
      </c>
      <c r="I229" s="74">
        <v>5.8299999998656027</v>
      </c>
      <c r="J229" s="92" t="s">
        <v>652</v>
      </c>
      <c r="K229" s="92" t="s">
        <v>127</v>
      </c>
      <c r="L229" s="93">
        <v>4.4999999999999998E-2</v>
      </c>
      <c r="M229" s="93">
        <v>8.1099999997740979E-2</v>
      </c>
      <c r="N229" s="74">
        <v>19370.322814000003</v>
      </c>
      <c r="O229" s="103">
        <v>90.27</v>
      </c>
      <c r="P229" s="74">
        <v>17.485590645000006</v>
      </c>
      <c r="Q229" s="94">
        <f t="shared" si="3"/>
        <v>2.4270824859680081E-4</v>
      </c>
      <c r="R229" s="94">
        <f>P229/'סכום נכסי הקרן'!$C$42</f>
        <v>1.5951105612893096E-5</v>
      </c>
    </row>
    <row r="230" spans="2:18">
      <c r="B230" s="91" t="s">
        <v>3002</v>
      </c>
      <c r="C230" s="92" t="s">
        <v>2716</v>
      </c>
      <c r="D230" s="67" t="s">
        <v>2873</v>
      </c>
      <c r="E230" s="67"/>
      <c r="F230" s="67" t="s">
        <v>2872</v>
      </c>
      <c r="G230" s="102">
        <v>42625</v>
      </c>
      <c r="H230" s="67" t="s">
        <v>125</v>
      </c>
      <c r="I230" s="74">
        <v>5.8299999995443228</v>
      </c>
      <c r="J230" s="92" t="s">
        <v>652</v>
      </c>
      <c r="K230" s="92" t="s">
        <v>127</v>
      </c>
      <c r="L230" s="93">
        <v>4.4999999999999998E-2</v>
      </c>
      <c r="M230" s="93">
        <v>8.1099999994053734E-2</v>
      </c>
      <c r="N230" s="74">
        <v>5393.8325910000012</v>
      </c>
      <c r="O230" s="103">
        <v>90.73</v>
      </c>
      <c r="P230" s="74">
        <v>4.8938243810000008</v>
      </c>
      <c r="Q230" s="94">
        <f t="shared" si="3"/>
        <v>6.7928591522441683E-5</v>
      </c>
      <c r="R230" s="94">
        <f>P230/'סכום נכסי הקרן'!$C$42</f>
        <v>4.4643564599634472E-6</v>
      </c>
    </row>
    <row r="231" spans="2:18">
      <c r="B231" s="91" t="s">
        <v>3002</v>
      </c>
      <c r="C231" s="92" t="s">
        <v>2716</v>
      </c>
      <c r="D231" s="67" t="s">
        <v>2874</v>
      </c>
      <c r="E231" s="67"/>
      <c r="F231" s="67" t="s">
        <v>2872</v>
      </c>
      <c r="G231" s="102">
        <v>42716</v>
      </c>
      <c r="H231" s="67" t="s">
        <v>125</v>
      </c>
      <c r="I231" s="74">
        <v>5.8299999996684457</v>
      </c>
      <c r="J231" s="92" t="s">
        <v>652</v>
      </c>
      <c r="K231" s="92" t="s">
        <v>127</v>
      </c>
      <c r="L231" s="93">
        <v>4.4999999999999998E-2</v>
      </c>
      <c r="M231" s="93">
        <v>8.1099999994851485E-2</v>
      </c>
      <c r="N231" s="74">
        <v>4080.7512580000002</v>
      </c>
      <c r="O231" s="103">
        <v>90.91</v>
      </c>
      <c r="P231" s="74">
        <v>3.7098112810000003</v>
      </c>
      <c r="Q231" s="94">
        <f t="shared" si="3"/>
        <v>5.1493931026781389E-5</v>
      </c>
      <c r="R231" s="94">
        <f>P231/'סכום נכסי הקרן'!$C$42</f>
        <v>3.3842489366554203E-6</v>
      </c>
    </row>
    <row r="232" spans="2:18">
      <c r="B232" s="91" t="s">
        <v>3002</v>
      </c>
      <c r="C232" s="92" t="s">
        <v>2716</v>
      </c>
      <c r="D232" s="67" t="s">
        <v>2875</v>
      </c>
      <c r="E232" s="67"/>
      <c r="F232" s="67" t="s">
        <v>2872</v>
      </c>
      <c r="G232" s="102">
        <v>42803</v>
      </c>
      <c r="H232" s="67" t="s">
        <v>125</v>
      </c>
      <c r="I232" s="74">
        <v>5.8300000000133787</v>
      </c>
      <c r="J232" s="92" t="s">
        <v>652</v>
      </c>
      <c r="K232" s="92" t="s">
        <v>127</v>
      </c>
      <c r="L232" s="93">
        <v>4.4999999999999998E-2</v>
      </c>
      <c r="M232" s="93">
        <v>8.1099999999765887E-2</v>
      </c>
      <c r="N232" s="74">
        <v>26152.516823000005</v>
      </c>
      <c r="O232" s="103">
        <v>91.46</v>
      </c>
      <c r="P232" s="74">
        <v>23.919093696000004</v>
      </c>
      <c r="Q232" s="94">
        <f t="shared" si="3"/>
        <v>3.3200830654462222E-4</v>
      </c>
      <c r="R232" s="94">
        <f>P232/'סכום נכסי הקרן'!$C$42</f>
        <v>2.1820022980961272E-5</v>
      </c>
    </row>
    <row r="233" spans="2:18">
      <c r="B233" s="91" t="s">
        <v>3002</v>
      </c>
      <c r="C233" s="92" t="s">
        <v>2716</v>
      </c>
      <c r="D233" s="67" t="s">
        <v>2876</v>
      </c>
      <c r="E233" s="67"/>
      <c r="F233" s="67" t="s">
        <v>2872</v>
      </c>
      <c r="G233" s="102">
        <v>42898</v>
      </c>
      <c r="H233" s="67" t="s">
        <v>125</v>
      </c>
      <c r="I233" s="74">
        <v>5.8300000001832011</v>
      </c>
      <c r="J233" s="92" t="s">
        <v>652</v>
      </c>
      <c r="K233" s="92" t="s">
        <v>127</v>
      </c>
      <c r="L233" s="93">
        <v>4.4999999999999998E-2</v>
      </c>
      <c r="M233" s="93">
        <v>8.1100000002100103E-2</v>
      </c>
      <c r="N233" s="74">
        <v>4918.6182450000006</v>
      </c>
      <c r="O233" s="103">
        <v>91</v>
      </c>
      <c r="P233" s="74">
        <v>4.4759427460000003</v>
      </c>
      <c r="Q233" s="94">
        <f t="shared" si="3"/>
        <v>6.2128197254340736E-5</v>
      </c>
      <c r="R233" s="94">
        <f>P233/'סכום נכסי הקרן'!$C$42</f>
        <v>4.0831469126909051E-6</v>
      </c>
    </row>
    <row r="234" spans="2:18">
      <c r="B234" s="91" t="s">
        <v>3002</v>
      </c>
      <c r="C234" s="92" t="s">
        <v>2716</v>
      </c>
      <c r="D234" s="67" t="s">
        <v>2877</v>
      </c>
      <c r="E234" s="67"/>
      <c r="F234" s="67" t="s">
        <v>2872</v>
      </c>
      <c r="G234" s="102">
        <v>42989</v>
      </c>
      <c r="H234" s="67" t="s">
        <v>125</v>
      </c>
      <c r="I234" s="74">
        <v>5.8300000000300187</v>
      </c>
      <c r="J234" s="92" t="s">
        <v>652</v>
      </c>
      <c r="K234" s="92" t="s">
        <v>127</v>
      </c>
      <c r="L234" s="93">
        <v>4.4999999999999998E-2</v>
      </c>
      <c r="M234" s="93">
        <v>8.1100000001571554E-2</v>
      </c>
      <c r="N234" s="74">
        <v>6198.0781580000012</v>
      </c>
      <c r="O234" s="103">
        <v>91.37</v>
      </c>
      <c r="P234" s="74">
        <v>5.6631842010000009</v>
      </c>
      <c r="Q234" s="94">
        <f t="shared" si="3"/>
        <v>7.8607668840676014E-5</v>
      </c>
      <c r="R234" s="94">
        <f>P234/'סכום נכסי הקרן'!$C$42</f>
        <v>5.1661994798699919E-6</v>
      </c>
    </row>
    <row r="235" spans="2:18">
      <c r="B235" s="91" t="s">
        <v>3002</v>
      </c>
      <c r="C235" s="92" t="s">
        <v>2716</v>
      </c>
      <c r="D235" s="67" t="s">
        <v>2878</v>
      </c>
      <c r="E235" s="67"/>
      <c r="F235" s="67" t="s">
        <v>2872</v>
      </c>
      <c r="G235" s="102">
        <v>43080</v>
      </c>
      <c r="H235" s="67" t="s">
        <v>125</v>
      </c>
      <c r="I235" s="74">
        <v>5.8300000003960157</v>
      </c>
      <c r="J235" s="92" t="s">
        <v>652</v>
      </c>
      <c r="K235" s="92" t="s">
        <v>127</v>
      </c>
      <c r="L235" s="93">
        <v>4.4999999999999998E-2</v>
      </c>
      <c r="M235" s="93">
        <v>8.1100000009929063E-2</v>
      </c>
      <c r="N235" s="74">
        <v>1920.3788320000003</v>
      </c>
      <c r="O235" s="103">
        <v>90.73</v>
      </c>
      <c r="P235" s="74">
        <v>1.7423598570000001</v>
      </c>
      <c r="Q235" s="94">
        <f t="shared" si="3"/>
        <v>2.4184776934530723E-5</v>
      </c>
      <c r="R235" s="94">
        <f>P235/'סכום נכסי הקרן'!$C$42</f>
        <v>1.5894553783700514E-6</v>
      </c>
    </row>
    <row r="236" spans="2:18">
      <c r="B236" s="91" t="s">
        <v>3002</v>
      </c>
      <c r="C236" s="92" t="s">
        <v>2716</v>
      </c>
      <c r="D236" s="67" t="s">
        <v>2879</v>
      </c>
      <c r="E236" s="67"/>
      <c r="F236" s="67" t="s">
        <v>2872</v>
      </c>
      <c r="G236" s="102">
        <v>43171</v>
      </c>
      <c r="H236" s="67" t="s">
        <v>125</v>
      </c>
      <c r="I236" s="74">
        <v>5.719999998535525</v>
      </c>
      <c r="J236" s="92" t="s">
        <v>652</v>
      </c>
      <c r="K236" s="92" t="s">
        <v>127</v>
      </c>
      <c r="L236" s="93">
        <v>4.4999999999999998E-2</v>
      </c>
      <c r="M236" s="93">
        <v>8.1799999977270124E-2</v>
      </c>
      <c r="N236" s="74">
        <v>1434.8788660000002</v>
      </c>
      <c r="O236" s="103">
        <v>91.37</v>
      </c>
      <c r="P236" s="74">
        <v>1.311048861</v>
      </c>
      <c r="Q236" s="94">
        <f t="shared" si="3"/>
        <v>1.8197976799206972E-5</v>
      </c>
      <c r="R236" s="94">
        <f>P236/'סכום נכסי הקרן'!$C$42</f>
        <v>1.1959949921082115E-6</v>
      </c>
    </row>
    <row r="237" spans="2:18">
      <c r="B237" s="91" t="s">
        <v>3002</v>
      </c>
      <c r="C237" s="92" t="s">
        <v>2716</v>
      </c>
      <c r="D237" s="67" t="s">
        <v>2880</v>
      </c>
      <c r="E237" s="67"/>
      <c r="F237" s="67" t="s">
        <v>2872</v>
      </c>
      <c r="G237" s="102">
        <v>43341</v>
      </c>
      <c r="H237" s="67" t="s">
        <v>125</v>
      </c>
      <c r="I237" s="74">
        <v>5.8700000007570452</v>
      </c>
      <c r="J237" s="92" t="s">
        <v>652</v>
      </c>
      <c r="K237" s="92" t="s">
        <v>127</v>
      </c>
      <c r="L237" s="93">
        <v>4.4999999999999998E-2</v>
      </c>
      <c r="M237" s="93">
        <v>7.8500000012009352E-2</v>
      </c>
      <c r="N237" s="74">
        <v>3599.7635810000006</v>
      </c>
      <c r="O237" s="103">
        <v>91.37</v>
      </c>
      <c r="P237" s="74">
        <v>3.2891039730000005</v>
      </c>
      <c r="Q237" s="94">
        <f t="shared" si="3"/>
        <v>4.5654315084167924E-5</v>
      </c>
      <c r="R237" s="94">
        <f>P237/'סכום נכסי הקרן'!$C$42</f>
        <v>3.0004616893002458E-6</v>
      </c>
    </row>
    <row r="238" spans="2:18">
      <c r="B238" s="91" t="s">
        <v>3002</v>
      </c>
      <c r="C238" s="92" t="s">
        <v>2716</v>
      </c>
      <c r="D238" s="67" t="s">
        <v>2881</v>
      </c>
      <c r="E238" s="67"/>
      <c r="F238" s="67" t="s">
        <v>2872</v>
      </c>
      <c r="G238" s="102">
        <v>43990</v>
      </c>
      <c r="H238" s="67" t="s">
        <v>125</v>
      </c>
      <c r="I238" s="74">
        <v>5.8300000003351444</v>
      </c>
      <c r="J238" s="92" t="s">
        <v>652</v>
      </c>
      <c r="K238" s="92" t="s">
        <v>127</v>
      </c>
      <c r="L238" s="93">
        <v>4.4999999999999998E-2</v>
      </c>
      <c r="M238" s="93">
        <v>8.1100000003112044E-2</v>
      </c>
      <c r="N238" s="74">
        <v>3712.7510420000008</v>
      </c>
      <c r="O238" s="103">
        <v>90.01</v>
      </c>
      <c r="P238" s="74">
        <v>3.3418474360000006</v>
      </c>
      <c r="Q238" s="94">
        <f t="shared" si="3"/>
        <v>4.6386419237213548E-5</v>
      </c>
      <c r="R238" s="94">
        <f>P238/'סכום נכסי הקרן'!$C$42</f>
        <v>3.0485765380224588E-6</v>
      </c>
    </row>
    <row r="239" spans="2:18">
      <c r="B239" s="91" t="s">
        <v>3002</v>
      </c>
      <c r="C239" s="92" t="s">
        <v>2716</v>
      </c>
      <c r="D239" s="67" t="s">
        <v>2882</v>
      </c>
      <c r="E239" s="67"/>
      <c r="F239" s="67" t="s">
        <v>2872</v>
      </c>
      <c r="G239" s="102">
        <v>41893</v>
      </c>
      <c r="H239" s="67" t="s">
        <v>125</v>
      </c>
      <c r="I239" s="74">
        <v>5.8299999999356205</v>
      </c>
      <c r="J239" s="92" t="s">
        <v>652</v>
      </c>
      <c r="K239" s="92" t="s">
        <v>127</v>
      </c>
      <c r="L239" s="93">
        <v>4.4999999999999998E-2</v>
      </c>
      <c r="M239" s="93">
        <v>8.1099999997834488E-2</v>
      </c>
      <c r="N239" s="74">
        <v>3800.2621090000002</v>
      </c>
      <c r="O239" s="103">
        <v>89.92</v>
      </c>
      <c r="P239" s="74">
        <v>3.4171957340000003</v>
      </c>
      <c r="Q239" s="94">
        <f t="shared" si="3"/>
        <v>4.7432289165980246E-5</v>
      </c>
      <c r="R239" s="94">
        <f>P239/'סכום נכסי הקרן'!$C$42</f>
        <v>3.1173124865843921E-6</v>
      </c>
    </row>
    <row r="240" spans="2:18">
      <c r="B240" s="91" t="s">
        <v>3002</v>
      </c>
      <c r="C240" s="92" t="s">
        <v>2716</v>
      </c>
      <c r="D240" s="67" t="s">
        <v>2883</v>
      </c>
      <c r="E240" s="67"/>
      <c r="F240" s="67" t="s">
        <v>2872</v>
      </c>
      <c r="G240" s="102">
        <v>42151</v>
      </c>
      <c r="H240" s="67" t="s">
        <v>125</v>
      </c>
      <c r="I240" s="74">
        <v>5.8300000001329169</v>
      </c>
      <c r="J240" s="92" t="s">
        <v>652</v>
      </c>
      <c r="K240" s="92" t="s">
        <v>127</v>
      </c>
      <c r="L240" s="93">
        <v>4.4999999999999998E-2</v>
      </c>
      <c r="M240" s="93">
        <v>8.1100000002025385E-2</v>
      </c>
      <c r="N240" s="74">
        <v>13917.207298000001</v>
      </c>
      <c r="O240" s="103">
        <v>90.82</v>
      </c>
      <c r="P240" s="74">
        <v>12.639608304000001</v>
      </c>
      <c r="Q240" s="94">
        <f t="shared" si="3"/>
        <v>1.7544372716346519E-4</v>
      </c>
      <c r="R240" s="94">
        <f>P240/'סכום נכסי הקרן'!$C$42</f>
        <v>1.1530392713405796E-5</v>
      </c>
    </row>
    <row r="241" spans="2:18">
      <c r="B241" s="91" t="s">
        <v>3002</v>
      </c>
      <c r="C241" s="92" t="s">
        <v>2716</v>
      </c>
      <c r="D241" s="67" t="s">
        <v>2884</v>
      </c>
      <c r="E241" s="67"/>
      <c r="F241" s="67" t="s">
        <v>2872</v>
      </c>
      <c r="G241" s="102">
        <v>42166</v>
      </c>
      <c r="H241" s="67" t="s">
        <v>125</v>
      </c>
      <c r="I241" s="74">
        <v>5.8299999999478658</v>
      </c>
      <c r="J241" s="92" t="s">
        <v>652</v>
      </c>
      <c r="K241" s="92" t="s">
        <v>127</v>
      </c>
      <c r="L241" s="93">
        <v>4.4999999999999998E-2</v>
      </c>
      <c r="M241" s="93">
        <v>8.1099999999545924E-2</v>
      </c>
      <c r="N241" s="74">
        <v>13094.562329000002</v>
      </c>
      <c r="O241" s="103">
        <v>90.82</v>
      </c>
      <c r="P241" s="74">
        <v>11.892482114000002</v>
      </c>
      <c r="Q241" s="94">
        <f t="shared" si="3"/>
        <v>1.6507326312040167E-4</v>
      </c>
      <c r="R241" s="94">
        <f>P241/'סכום נכסי הקרן'!$C$42</f>
        <v>1.0848832164219759E-5</v>
      </c>
    </row>
    <row r="242" spans="2:18">
      <c r="B242" s="91" t="s">
        <v>3002</v>
      </c>
      <c r="C242" s="92" t="s">
        <v>2716</v>
      </c>
      <c r="D242" s="67" t="s">
        <v>2885</v>
      </c>
      <c r="E242" s="67"/>
      <c r="F242" s="67" t="s">
        <v>2872</v>
      </c>
      <c r="G242" s="102">
        <v>42257</v>
      </c>
      <c r="H242" s="67" t="s">
        <v>125</v>
      </c>
      <c r="I242" s="74">
        <v>5.8299999999984067</v>
      </c>
      <c r="J242" s="92" t="s">
        <v>652</v>
      </c>
      <c r="K242" s="92" t="s">
        <v>127</v>
      </c>
      <c r="L242" s="93">
        <v>4.4999999999999998E-2</v>
      </c>
      <c r="M242" s="93">
        <v>8.1100000001322656E-2</v>
      </c>
      <c r="N242" s="74">
        <v>6958.5088730000007</v>
      </c>
      <c r="O242" s="103">
        <v>90.18</v>
      </c>
      <c r="P242" s="74">
        <v>6.2751832470000011</v>
      </c>
      <c r="Q242" s="94">
        <f t="shared" si="3"/>
        <v>8.7102504366294776E-5</v>
      </c>
      <c r="R242" s="94">
        <f>P242/'סכום נכסי הקרן'!$C$42</f>
        <v>5.7244912537041964E-6</v>
      </c>
    </row>
    <row r="243" spans="2:18">
      <c r="B243" s="91" t="s">
        <v>3002</v>
      </c>
      <c r="C243" s="92" t="s">
        <v>2716</v>
      </c>
      <c r="D243" s="67" t="s">
        <v>2886</v>
      </c>
      <c r="E243" s="67"/>
      <c r="F243" s="67" t="s">
        <v>2872</v>
      </c>
      <c r="G243" s="102">
        <v>42348</v>
      </c>
      <c r="H243" s="67" t="s">
        <v>125</v>
      </c>
      <c r="I243" s="74">
        <v>5.8299999997976579</v>
      </c>
      <c r="J243" s="92" t="s">
        <v>652</v>
      </c>
      <c r="K243" s="92" t="s">
        <v>127</v>
      </c>
      <c r="L243" s="93">
        <v>4.4999999999999998E-2</v>
      </c>
      <c r="M243" s="93">
        <v>8.1099999997646985E-2</v>
      </c>
      <c r="N243" s="74">
        <v>12049.962882</v>
      </c>
      <c r="O243" s="103">
        <v>90.64</v>
      </c>
      <c r="P243" s="74">
        <v>10.922086287000003</v>
      </c>
      <c r="Q243" s="94">
        <f t="shared" si="3"/>
        <v>1.5160371116768214E-4</v>
      </c>
      <c r="R243" s="94">
        <f>P243/'סכום נכסי הקרן'!$C$42</f>
        <v>9.9635954777933897E-6</v>
      </c>
    </row>
    <row r="244" spans="2:18">
      <c r="B244" s="91" t="s">
        <v>3002</v>
      </c>
      <c r="C244" s="92" t="s">
        <v>2716</v>
      </c>
      <c r="D244" s="67" t="s">
        <v>2887</v>
      </c>
      <c r="E244" s="67"/>
      <c r="F244" s="67" t="s">
        <v>2872</v>
      </c>
      <c r="G244" s="102">
        <v>42439</v>
      </c>
      <c r="H244" s="67" t="s">
        <v>125</v>
      </c>
      <c r="I244" s="74">
        <v>5.8300000000938779</v>
      </c>
      <c r="J244" s="92" t="s">
        <v>652</v>
      </c>
      <c r="K244" s="92" t="s">
        <v>127</v>
      </c>
      <c r="L244" s="93">
        <v>4.4999999999999998E-2</v>
      </c>
      <c r="M244" s="93">
        <v>8.1100000001457784E-2</v>
      </c>
      <c r="N244" s="74">
        <v>14311.564199000004</v>
      </c>
      <c r="O244" s="103">
        <v>91.55</v>
      </c>
      <c r="P244" s="74">
        <v>13.102237319000002</v>
      </c>
      <c r="Q244" s="94">
        <f t="shared" si="3"/>
        <v>1.8186523617968025E-4</v>
      </c>
      <c r="R244" s="94">
        <f>P244/'סכום נכסי הקרן'!$C$42</f>
        <v>1.195242273959561E-5</v>
      </c>
    </row>
    <row r="245" spans="2:18">
      <c r="B245" s="91" t="s">
        <v>3002</v>
      </c>
      <c r="C245" s="92" t="s">
        <v>2716</v>
      </c>
      <c r="D245" s="67" t="s">
        <v>2888</v>
      </c>
      <c r="E245" s="67"/>
      <c r="F245" s="67" t="s">
        <v>2872</v>
      </c>
      <c r="G245" s="102">
        <v>42549</v>
      </c>
      <c r="H245" s="67" t="s">
        <v>125</v>
      </c>
      <c r="I245" s="74">
        <v>5.8500000000108043</v>
      </c>
      <c r="J245" s="92" t="s">
        <v>652</v>
      </c>
      <c r="K245" s="92" t="s">
        <v>127</v>
      </c>
      <c r="L245" s="93">
        <v>4.4999999999999998E-2</v>
      </c>
      <c r="M245" s="93">
        <v>7.9900000000583393E-2</v>
      </c>
      <c r="N245" s="74">
        <v>10066.587223000002</v>
      </c>
      <c r="O245" s="103">
        <v>91.95</v>
      </c>
      <c r="P245" s="74">
        <v>9.2562274540000011</v>
      </c>
      <c r="Q245" s="94">
        <f t="shared" si="3"/>
        <v>1.2848080454270317E-4</v>
      </c>
      <c r="R245" s="94">
        <f>P245/'סכום נכסי הקרן'!$C$42</f>
        <v>8.4439276140742884E-6</v>
      </c>
    </row>
    <row r="246" spans="2:18">
      <c r="B246" s="91" t="s">
        <v>3002</v>
      </c>
      <c r="C246" s="92" t="s">
        <v>2716</v>
      </c>
      <c r="D246" s="67" t="s">
        <v>2889</v>
      </c>
      <c r="E246" s="67"/>
      <c r="F246" s="67" t="s">
        <v>2872</v>
      </c>
      <c r="G246" s="102">
        <v>42604</v>
      </c>
      <c r="H246" s="67" t="s">
        <v>125</v>
      </c>
      <c r="I246" s="74">
        <v>5.829999999834218</v>
      </c>
      <c r="J246" s="92" t="s">
        <v>652</v>
      </c>
      <c r="K246" s="92" t="s">
        <v>127</v>
      </c>
      <c r="L246" s="93">
        <v>4.4999999999999998E-2</v>
      </c>
      <c r="M246" s="93">
        <v>8.1099999997772829E-2</v>
      </c>
      <c r="N246" s="74">
        <v>13163.814950000002</v>
      </c>
      <c r="O246" s="103">
        <v>90.73</v>
      </c>
      <c r="P246" s="74">
        <v>11.943529506000003</v>
      </c>
      <c r="Q246" s="94">
        <f t="shared" si="3"/>
        <v>1.6578182500768897E-4</v>
      </c>
      <c r="R246" s="94">
        <f>P246/'סכום נכסי הקרן'!$C$42</f>
        <v>1.0895399784243943E-5</v>
      </c>
    </row>
    <row r="247" spans="2:18">
      <c r="B247" s="91" t="s">
        <v>3003</v>
      </c>
      <c r="C247" s="92" t="s">
        <v>2716</v>
      </c>
      <c r="D247" s="67" t="s">
        <v>2890</v>
      </c>
      <c r="E247" s="67"/>
      <c r="F247" s="67" t="s">
        <v>636</v>
      </c>
      <c r="G247" s="102">
        <v>44871</v>
      </c>
      <c r="H247" s="67"/>
      <c r="I247" s="74">
        <v>5.1899999999809614</v>
      </c>
      <c r="J247" s="92" t="s">
        <v>305</v>
      </c>
      <c r="K247" s="92" t="s">
        <v>127</v>
      </c>
      <c r="L247" s="93">
        <v>0.05</v>
      </c>
      <c r="M247" s="93">
        <v>6.3699999999793963E-2</v>
      </c>
      <c r="N247" s="74">
        <v>79164.176544999995</v>
      </c>
      <c r="O247" s="103">
        <v>96.87</v>
      </c>
      <c r="P247" s="74">
        <v>76.686330934000011</v>
      </c>
      <c r="Q247" s="94">
        <f t="shared" ref="Q247:Q310" si="4">IFERROR(P247/$P$10,0)</f>
        <v>1.0644424572313785E-3</v>
      </c>
      <c r="R247" s="94">
        <f>P247/'סכום נכסי הקרן'!$C$42</f>
        <v>6.9956559582577641E-5</v>
      </c>
    </row>
    <row r="248" spans="2:18">
      <c r="B248" s="91" t="s">
        <v>3003</v>
      </c>
      <c r="C248" s="92" t="s">
        <v>2716</v>
      </c>
      <c r="D248" s="67" t="s">
        <v>2891</v>
      </c>
      <c r="E248" s="67"/>
      <c r="F248" s="67" t="s">
        <v>636</v>
      </c>
      <c r="G248" s="102">
        <v>44969</v>
      </c>
      <c r="H248" s="67"/>
      <c r="I248" s="74">
        <v>5.1900000000351643</v>
      </c>
      <c r="J248" s="92" t="s">
        <v>305</v>
      </c>
      <c r="K248" s="92" t="s">
        <v>127</v>
      </c>
      <c r="L248" s="93">
        <v>0.05</v>
      </c>
      <c r="M248" s="93">
        <v>6.0200000000249096E-2</v>
      </c>
      <c r="N248" s="74">
        <v>55919.132220000007</v>
      </c>
      <c r="O248" s="103">
        <v>97.64</v>
      </c>
      <c r="P248" s="74">
        <v>54.59944053200001</v>
      </c>
      <c r="Q248" s="94">
        <f t="shared" si="4"/>
        <v>7.5786599691879592E-4</v>
      </c>
      <c r="R248" s="94">
        <f>P248/'סכום נכסי הקרן'!$C$42</f>
        <v>4.9807951015932521E-5</v>
      </c>
    </row>
    <row r="249" spans="2:18">
      <c r="B249" s="91" t="s">
        <v>3003</v>
      </c>
      <c r="C249" s="92" t="s">
        <v>2716</v>
      </c>
      <c r="D249" s="67" t="s">
        <v>2892</v>
      </c>
      <c r="E249" s="67"/>
      <c r="F249" s="67" t="s">
        <v>636</v>
      </c>
      <c r="G249" s="102">
        <v>45018</v>
      </c>
      <c r="H249" s="67"/>
      <c r="I249" s="74">
        <v>5.1900000000257345</v>
      </c>
      <c r="J249" s="92" t="s">
        <v>305</v>
      </c>
      <c r="K249" s="92" t="s">
        <v>127</v>
      </c>
      <c r="L249" s="93">
        <v>0.05</v>
      </c>
      <c r="M249" s="93">
        <v>4.1800000000021154E-2</v>
      </c>
      <c r="N249" s="74">
        <v>26740.527895000003</v>
      </c>
      <c r="O249" s="103">
        <v>106.08</v>
      </c>
      <c r="P249" s="74">
        <v>28.366350733000004</v>
      </c>
      <c r="Q249" s="94">
        <f t="shared" si="4"/>
        <v>3.9373833262290728E-4</v>
      </c>
      <c r="R249" s="94">
        <f>P249/'סכום נכסי הקרן'!$C$42</f>
        <v>2.587700155978634E-5</v>
      </c>
    </row>
    <row r="250" spans="2:18">
      <c r="B250" s="91" t="s">
        <v>3004</v>
      </c>
      <c r="C250" s="92" t="s">
        <v>2716</v>
      </c>
      <c r="D250" s="67" t="s">
        <v>2893</v>
      </c>
      <c r="E250" s="67"/>
      <c r="F250" s="67" t="s">
        <v>636</v>
      </c>
      <c r="G250" s="102">
        <v>41534</v>
      </c>
      <c r="H250" s="67"/>
      <c r="I250" s="74">
        <v>5.5399999999990364</v>
      </c>
      <c r="J250" s="92" t="s">
        <v>551</v>
      </c>
      <c r="K250" s="92" t="s">
        <v>127</v>
      </c>
      <c r="L250" s="93">
        <v>3.9842000000000002E-2</v>
      </c>
      <c r="M250" s="93">
        <v>3.1999999999994339E-2</v>
      </c>
      <c r="N250" s="74">
        <v>303497.79105399997</v>
      </c>
      <c r="O250" s="103">
        <v>116.26</v>
      </c>
      <c r="P250" s="74">
        <v>352.84654297100008</v>
      </c>
      <c r="Q250" s="94">
        <f t="shared" si="4"/>
        <v>4.8976765044202609E-3</v>
      </c>
      <c r="R250" s="94">
        <f>P250/'סכום נכסי הקרן'!$C$42</f>
        <v>3.2188174745381286E-4</v>
      </c>
    </row>
    <row r="251" spans="2:18">
      <c r="B251" s="95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74"/>
      <c r="O251" s="103"/>
      <c r="P251" s="67"/>
      <c r="Q251" s="94"/>
      <c r="R251" s="67"/>
    </row>
    <row r="252" spans="2:18">
      <c r="B252" s="84" t="s">
        <v>37</v>
      </c>
      <c r="C252" s="86"/>
      <c r="D252" s="85"/>
      <c r="E252" s="85"/>
      <c r="F252" s="85"/>
      <c r="G252" s="100"/>
      <c r="H252" s="85"/>
      <c r="I252" s="88">
        <v>2.1716609174961059</v>
      </c>
      <c r="J252" s="86"/>
      <c r="K252" s="86"/>
      <c r="L252" s="87"/>
      <c r="M252" s="87">
        <v>7.2221841143145601E-2</v>
      </c>
      <c r="N252" s="88"/>
      <c r="O252" s="101"/>
      <c r="P252" s="88">
        <v>9100.726263970002</v>
      </c>
      <c r="Q252" s="89">
        <f t="shared" si="4"/>
        <v>0.1263223746530219</v>
      </c>
      <c r="R252" s="89">
        <f>P252/'סכום נכסי הקרן'!$C$42</f>
        <v>8.3020727602430653E-3</v>
      </c>
    </row>
    <row r="253" spans="2:18">
      <c r="B253" s="90" t="s">
        <v>35</v>
      </c>
      <c r="C253" s="86"/>
      <c r="D253" s="85"/>
      <c r="E253" s="85"/>
      <c r="F253" s="85"/>
      <c r="G253" s="100"/>
      <c r="H253" s="85"/>
      <c r="I253" s="88">
        <v>2.1716609174961041</v>
      </c>
      <c r="J253" s="86"/>
      <c r="K253" s="86"/>
      <c r="L253" s="87"/>
      <c r="M253" s="87">
        <v>7.222184114314556E-2</v>
      </c>
      <c r="N253" s="88"/>
      <c r="O253" s="101"/>
      <c r="P253" s="88">
        <v>9100.7262639700057</v>
      </c>
      <c r="Q253" s="89">
        <f t="shared" si="4"/>
        <v>0.12632237465302196</v>
      </c>
      <c r="R253" s="89">
        <f>P253/'סכום נכסי הקרן'!$C$42</f>
        <v>8.3020727602430688E-3</v>
      </c>
    </row>
    <row r="254" spans="2:18">
      <c r="B254" s="91" t="s">
        <v>3005</v>
      </c>
      <c r="C254" s="92" t="s">
        <v>2716</v>
      </c>
      <c r="D254" s="67">
        <v>8763</v>
      </c>
      <c r="E254" s="67"/>
      <c r="F254" s="67" t="s">
        <v>2744</v>
      </c>
      <c r="G254" s="102">
        <v>44529</v>
      </c>
      <c r="H254" s="67" t="s">
        <v>2714</v>
      </c>
      <c r="I254" s="74">
        <v>2.7799999999944975</v>
      </c>
      <c r="J254" s="92" t="s">
        <v>1008</v>
      </c>
      <c r="K254" s="92" t="s">
        <v>2671</v>
      </c>
      <c r="L254" s="93">
        <v>6.7299999999999999E-2</v>
      </c>
      <c r="M254" s="93">
        <v>7.9099999999786785E-2</v>
      </c>
      <c r="N254" s="74">
        <v>420701.01895200007</v>
      </c>
      <c r="O254" s="103">
        <v>100.55</v>
      </c>
      <c r="P254" s="74">
        <v>145.39021881000002</v>
      </c>
      <c r="Q254" s="94">
        <f t="shared" si="4"/>
        <v>2.018084838362104E-3</v>
      </c>
      <c r="R254" s="94">
        <f>P254/'סכום נכסי הקרן'!$C$42</f>
        <v>1.3263119230022132E-4</v>
      </c>
    </row>
    <row r="255" spans="2:18">
      <c r="B255" s="91" t="s">
        <v>3005</v>
      </c>
      <c r="C255" s="92" t="s">
        <v>2716</v>
      </c>
      <c r="D255" s="67">
        <v>9327</v>
      </c>
      <c r="E255" s="67"/>
      <c r="F255" s="67" t="s">
        <v>2744</v>
      </c>
      <c r="G255" s="102">
        <v>44880</v>
      </c>
      <c r="H255" s="67" t="s">
        <v>2714</v>
      </c>
      <c r="I255" s="74">
        <v>1.0699999999698138</v>
      </c>
      <c r="J255" s="92" t="s">
        <v>1008</v>
      </c>
      <c r="K255" s="92" t="s">
        <v>132</v>
      </c>
      <c r="L255" s="93">
        <v>6.5689999999999998E-2</v>
      </c>
      <c r="M255" s="93">
        <v>7.1000000003521732E-2</v>
      </c>
      <c r="N255" s="74">
        <v>11532.108875000002</v>
      </c>
      <c r="O255" s="103">
        <v>101.12</v>
      </c>
      <c r="P255" s="74">
        <v>3.9753265160000004</v>
      </c>
      <c r="Q255" s="94">
        <f t="shared" si="4"/>
        <v>5.51794077699445E-5</v>
      </c>
      <c r="R255" s="94">
        <f>P255/'סכום נכסי הקרן'!$C$42</f>
        <v>3.6264633199898604E-6</v>
      </c>
    </row>
    <row r="256" spans="2:18">
      <c r="B256" s="91" t="s">
        <v>3005</v>
      </c>
      <c r="C256" s="92" t="s">
        <v>2716</v>
      </c>
      <c r="D256" s="67">
        <v>9474</v>
      </c>
      <c r="E256" s="67"/>
      <c r="F256" s="67" t="s">
        <v>2744</v>
      </c>
      <c r="G256" s="102">
        <v>44977</v>
      </c>
      <c r="H256" s="67" t="s">
        <v>2714</v>
      </c>
      <c r="I256" s="74">
        <v>1.0799999996667204</v>
      </c>
      <c r="J256" s="92" t="s">
        <v>1008</v>
      </c>
      <c r="K256" s="92" t="s">
        <v>132</v>
      </c>
      <c r="L256" s="93">
        <v>6.6449999999999995E-2</v>
      </c>
      <c r="M256" s="93">
        <v>5.329999999506492E-2</v>
      </c>
      <c r="N256" s="74">
        <v>4464.3614690000013</v>
      </c>
      <c r="O256" s="103">
        <v>102.52</v>
      </c>
      <c r="P256" s="74">
        <v>1.5602527690000001</v>
      </c>
      <c r="Q256" s="94">
        <f t="shared" si="4"/>
        <v>2.1657044627233335E-5</v>
      </c>
      <c r="R256" s="94">
        <f>P256/'סכום נכסי הקרן'!$C$42</f>
        <v>1.4233294834821342E-6</v>
      </c>
    </row>
    <row r="257" spans="2:18">
      <c r="B257" s="91" t="s">
        <v>3005</v>
      </c>
      <c r="C257" s="92" t="s">
        <v>2716</v>
      </c>
      <c r="D257" s="67">
        <v>9571</v>
      </c>
      <c r="E257" s="67"/>
      <c r="F257" s="67" t="s">
        <v>2744</v>
      </c>
      <c r="G257" s="102">
        <v>45069</v>
      </c>
      <c r="H257" s="67" t="s">
        <v>2714</v>
      </c>
      <c r="I257" s="74">
        <v>1.0800000000159118</v>
      </c>
      <c r="J257" s="92" t="s">
        <v>1008</v>
      </c>
      <c r="K257" s="92" t="s">
        <v>132</v>
      </c>
      <c r="L257" s="93">
        <v>6.6449999999999995E-2</v>
      </c>
      <c r="M257" s="93">
        <v>7.109999999574361E-2</v>
      </c>
      <c r="N257" s="74">
        <v>7325.1163730000007</v>
      </c>
      <c r="O257" s="103">
        <v>100.67</v>
      </c>
      <c r="P257" s="74">
        <v>2.5138628370000005</v>
      </c>
      <c r="Q257" s="94">
        <f t="shared" si="4"/>
        <v>3.4893602324798957E-5</v>
      </c>
      <c r="R257" s="94">
        <f>P257/'סכום נכסי הקרן'!$C$42</f>
        <v>2.2932534807327385E-6</v>
      </c>
    </row>
    <row r="258" spans="2:18">
      <c r="B258" s="91" t="s">
        <v>3006</v>
      </c>
      <c r="C258" s="92" t="s">
        <v>2716</v>
      </c>
      <c r="D258" s="67">
        <v>9382</v>
      </c>
      <c r="E258" s="67"/>
      <c r="F258" s="67" t="s">
        <v>2744</v>
      </c>
      <c r="G258" s="102">
        <v>44341</v>
      </c>
      <c r="H258" s="67" t="s">
        <v>2714</v>
      </c>
      <c r="I258" s="74">
        <v>0.72000000000351116</v>
      </c>
      <c r="J258" s="92" t="s">
        <v>1008</v>
      </c>
      <c r="K258" s="92" t="s">
        <v>126</v>
      </c>
      <c r="L258" s="93">
        <v>7.6565999999999995E-2</v>
      </c>
      <c r="M258" s="93">
        <v>8.9400000000226965E-2</v>
      </c>
      <c r="N258" s="74">
        <v>43238.214466000005</v>
      </c>
      <c r="O258" s="103">
        <v>99.69</v>
      </c>
      <c r="P258" s="74">
        <v>159.48545242700004</v>
      </c>
      <c r="Q258" s="94">
        <f t="shared" si="4"/>
        <v>2.213733331695846E-3</v>
      </c>
      <c r="R258" s="94">
        <f>P258/'סכום נכסי הקרן'!$C$42</f>
        <v>1.4548946884505509E-4</v>
      </c>
    </row>
    <row r="259" spans="2:18">
      <c r="B259" s="91" t="s">
        <v>3006</v>
      </c>
      <c r="C259" s="92" t="s">
        <v>2716</v>
      </c>
      <c r="D259" s="67">
        <v>9410</v>
      </c>
      <c r="E259" s="67"/>
      <c r="F259" s="67" t="s">
        <v>2744</v>
      </c>
      <c r="G259" s="102">
        <v>44946</v>
      </c>
      <c r="H259" s="67" t="s">
        <v>2714</v>
      </c>
      <c r="I259" s="74">
        <v>0.71999999829141914</v>
      </c>
      <c r="J259" s="92" t="s">
        <v>1008</v>
      </c>
      <c r="K259" s="92" t="s">
        <v>126</v>
      </c>
      <c r="L259" s="93">
        <v>7.6565999999999995E-2</v>
      </c>
      <c r="M259" s="93">
        <v>8.9399999909625064E-2</v>
      </c>
      <c r="N259" s="74">
        <v>120.59371200000001</v>
      </c>
      <c r="O259" s="103">
        <v>99.69</v>
      </c>
      <c r="P259" s="74">
        <v>0.44481358300000007</v>
      </c>
      <c r="Q259" s="94">
        <f t="shared" si="4"/>
        <v>6.1742224139776937E-6</v>
      </c>
      <c r="R259" s="94">
        <f>P259/'סכום נכסי הקרן'!$C$42</f>
        <v>4.0577802514845434E-7</v>
      </c>
    </row>
    <row r="260" spans="2:18">
      <c r="B260" s="91" t="s">
        <v>3006</v>
      </c>
      <c r="C260" s="92" t="s">
        <v>2716</v>
      </c>
      <c r="D260" s="67">
        <v>9460</v>
      </c>
      <c r="E260" s="67"/>
      <c r="F260" s="67" t="s">
        <v>2744</v>
      </c>
      <c r="G260" s="102">
        <v>44978</v>
      </c>
      <c r="H260" s="67" t="s">
        <v>2714</v>
      </c>
      <c r="I260" s="74">
        <v>0.72000000072432413</v>
      </c>
      <c r="J260" s="92" t="s">
        <v>1008</v>
      </c>
      <c r="K260" s="92" t="s">
        <v>126</v>
      </c>
      <c r="L260" s="93">
        <v>7.6565999999999995E-2</v>
      </c>
      <c r="M260" s="93">
        <v>8.9400000047410305E-2</v>
      </c>
      <c r="N260" s="74">
        <v>164.68970500000003</v>
      </c>
      <c r="O260" s="103">
        <v>99.69</v>
      </c>
      <c r="P260" s="74">
        <v>0.607462948</v>
      </c>
      <c r="Q260" s="94">
        <f t="shared" si="4"/>
        <v>8.4318723450550864E-6</v>
      </c>
      <c r="R260" s="94">
        <f>P260/'סכום נכסי הקרן'!$C$42</f>
        <v>5.5415375071920453E-7</v>
      </c>
    </row>
    <row r="261" spans="2:18">
      <c r="B261" s="91" t="s">
        <v>3006</v>
      </c>
      <c r="C261" s="92" t="s">
        <v>2716</v>
      </c>
      <c r="D261" s="67">
        <v>9511</v>
      </c>
      <c r="E261" s="67"/>
      <c r="F261" s="67" t="s">
        <v>2744</v>
      </c>
      <c r="G261" s="102">
        <v>45005</v>
      </c>
      <c r="H261" s="67" t="s">
        <v>2714</v>
      </c>
      <c r="I261" s="74">
        <v>0.71999999987318997</v>
      </c>
      <c r="J261" s="92" t="s">
        <v>1008</v>
      </c>
      <c r="K261" s="92" t="s">
        <v>126</v>
      </c>
      <c r="L261" s="93">
        <v>7.6501E-2</v>
      </c>
      <c r="M261" s="93">
        <v>8.9300000102716076E-2</v>
      </c>
      <c r="N261" s="74">
        <v>85.517157000000012</v>
      </c>
      <c r="O261" s="103">
        <v>99.69</v>
      </c>
      <c r="P261" s="74">
        <v>0.31543263200000005</v>
      </c>
      <c r="Q261" s="94">
        <f t="shared" si="4"/>
        <v>4.3783537666707845E-6</v>
      </c>
      <c r="R261" s="94">
        <f>P261/'סכום נכסי הקרן'!$C$42</f>
        <v>2.8775117346256743E-7</v>
      </c>
    </row>
    <row r="262" spans="2:18">
      <c r="B262" s="91" t="s">
        <v>3006</v>
      </c>
      <c r="C262" s="92" t="s">
        <v>2716</v>
      </c>
      <c r="D262" s="67">
        <v>9540</v>
      </c>
      <c r="E262" s="67"/>
      <c r="F262" s="67" t="s">
        <v>2744</v>
      </c>
      <c r="G262" s="102">
        <v>45036</v>
      </c>
      <c r="H262" s="67" t="s">
        <v>2714</v>
      </c>
      <c r="I262" s="74">
        <v>0.72000000003470566</v>
      </c>
      <c r="J262" s="92" t="s">
        <v>1008</v>
      </c>
      <c r="K262" s="92" t="s">
        <v>126</v>
      </c>
      <c r="L262" s="93">
        <v>7.6565999999999995E-2</v>
      </c>
      <c r="M262" s="93">
        <v>8.9400000018046932E-2</v>
      </c>
      <c r="N262" s="74">
        <v>312.46903200000008</v>
      </c>
      <c r="O262" s="103">
        <v>99.69</v>
      </c>
      <c r="P262" s="74">
        <v>1.152551418</v>
      </c>
      <c r="Q262" s="94">
        <f t="shared" si="4"/>
        <v>1.5997957504542691E-5</v>
      </c>
      <c r="R262" s="94">
        <f>P262/'סכום נכסי הקרן'!$C$42</f>
        <v>1.0514068278308189E-6</v>
      </c>
    </row>
    <row r="263" spans="2:18">
      <c r="B263" s="91" t="s">
        <v>3006</v>
      </c>
      <c r="C263" s="92" t="s">
        <v>2716</v>
      </c>
      <c r="D263" s="67">
        <v>9562</v>
      </c>
      <c r="E263" s="67"/>
      <c r="F263" s="67" t="s">
        <v>2744</v>
      </c>
      <c r="G263" s="102">
        <v>45068</v>
      </c>
      <c r="H263" s="67" t="s">
        <v>2714</v>
      </c>
      <c r="I263" s="74">
        <v>0.72000000070641756</v>
      </c>
      <c r="J263" s="92" t="s">
        <v>1008</v>
      </c>
      <c r="K263" s="92" t="s">
        <v>126</v>
      </c>
      <c r="L263" s="93">
        <v>7.6565999999999995E-2</v>
      </c>
      <c r="M263" s="93">
        <v>8.9400000014128359E-2</v>
      </c>
      <c r="N263" s="74">
        <v>168.864317</v>
      </c>
      <c r="O263" s="103">
        <v>99.69</v>
      </c>
      <c r="P263" s="74">
        <v>0.62286109800000011</v>
      </c>
      <c r="Q263" s="94">
        <f t="shared" si="4"/>
        <v>8.6456059325561489E-6</v>
      </c>
      <c r="R263" s="94">
        <f>P263/'סכום נכסי הקרן'!$C$42</f>
        <v>5.6820060346097363E-7</v>
      </c>
    </row>
    <row r="264" spans="2:18">
      <c r="B264" s="91" t="s">
        <v>3006</v>
      </c>
      <c r="C264" s="92" t="s">
        <v>2716</v>
      </c>
      <c r="D264" s="67">
        <v>9603</v>
      </c>
      <c r="E264" s="67"/>
      <c r="F264" s="67" t="s">
        <v>2744</v>
      </c>
      <c r="G264" s="102">
        <v>45097</v>
      </c>
      <c r="H264" s="67" t="s">
        <v>2714</v>
      </c>
      <c r="I264" s="74">
        <v>0.71999999983551044</v>
      </c>
      <c r="J264" s="92" t="s">
        <v>1008</v>
      </c>
      <c r="K264" s="92" t="s">
        <v>126</v>
      </c>
      <c r="L264" s="93">
        <v>7.6565999999999995E-2</v>
      </c>
      <c r="M264" s="93">
        <v>8.9499999952709283E-2</v>
      </c>
      <c r="N264" s="74">
        <v>131.86890300000002</v>
      </c>
      <c r="O264" s="103">
        <v>99.68</v>
      </c>
      <c r="P264" s="74">
        <v>0.4863536140000001</v>
      </c>
      <c r="Q264" s="94">
        <f t="shared" si="4"/>
        <v>6.7508176446083381E-6</v>
      </c>
      <c r="R264" s="94">
        <f>P264/'סכום נכסי הקרן'!$C$42</f>
        <v>4.4367262276865692E-7</v>
      </c>
    </row>
    <row r="265" spans="2:18">
      <c r="B265" s="91" t="s">
        <v>3007</v>
      </c>
      <c r="C265" s="92" t="s">
        <v>2716</v>
      </c>
      <c r="D265" s="67">
        <v>7770</v>
      </c>
      <c r="E265" s="67"/>
      <c r="F265" s="67" t="s">
        <v>2744</v>
      </c>
      <c r="G265" s="102">
        <v>44004</v>
      </c>
      <c r="H265" s="67" t="s">
        <v>2714</v>
      </c>
      <c r="I265" s="74">
        <v>1.8299999999981682</v>
      </c>
      <c r="J265" s="92" t="s">
        <v>1008</v>
      </c>
      <c r="K265" s="92" t="s">
        <v>130</v>
      </c>
      <c r="L265" s="93">
        <v>7.2027000000000008E-2</v>
      </c>
      <c r="M265" s="93">
        <v>7.9299999999958792E-2</v>
      </c>
      <c r="N265" s="74">
        <v>174769.12764700002</v>
      </c>
      <c r="O265" s="103">
        <v>101.92</v>
      </c>
      <c r="P265" s="74">
        <v>436.70830336000006</v>
      </c>
      <c r="Q265" s="94">
        <f t="shared" si="4"/>
        <v>6.0617173081593647E-3</v>
      </c>
      <c r="R265" s="94">
        <f>P265/'סכום נכסי הקרן'!$C$42</f>
        <v>3.9838404148587544E-4</v>
      </c>
    </row>
    <row r="266" spans="2:18">
      <c r="B266" s="91" t="s">
        <v>3007</v>
      </c>
      <c r="C266" s="92" t="s">
        <v>2716</v>
      </c>
      <c r="D266" s="67">
        <v>8789</v>
      </c>
      <c r="E266" s="67"/>
      <c r="F266" s="67" t="s">
        <v>2744</v>
      </c>
      <c r="G266" s="102">
        <v>44004</v>
      </c>
      <c r="H266" s="67" t="s">
        <v>2714</v>
      </c>
      <c r="I266" s="74">
        <v>1.830000000002391</v>
      </c>
      <c r="J266" s="92" t="s">
        <v>1008</v>
      </c>
      <c r="K266" s="92" t="s">
        <v>130</v>
      </c>
      <c r="L266" s="93">
        <v>7.2027000000000008E-2</v>
      </c>
      <c r="M266" s="93">
        <v>8.0599999999968114E-2</v>
      </c>
      <c r="N266" s="74">
        <v>20131.165251000002</v>
      </c>
      <c r="O266" s="103">
        <v>101.69</v>
      </c>
      <c r="P266" s="74">
        <v>50.189685836000002</v>
      </c>
      <c r="Q266" s="94">
        <f t="shared" si="4"/>
        <v>6.9665652102878775E-4</v>
      </c>
      <c r="R266" s="94">
        <f>P266/'סכום נכסי הקרן'!$C$42</f>
        <v>4.578518368076325E-5</v>
      </c>
    </row>
    <row r="267" spans="2:18">
      <c r="B267" s="91" t="s">
        <v>3007</v>
      </c>
      <c r="C267" s="92" t="s">
        <v>2716</v>
      </c>
      <c r="D267" s="67">
        <v>8980</v>
      </c>
      <c r="E267" s="67"/>
      <c r="F267" s="67" t="s">
        <v>2744</v>
      </c>
      <c r="G267" s="102">
        <v>44627</v>
      </c>
      <c r="H267" s="67" t="s">
        <v>2714</v>
      </c>
      <c r="I267" s="74">
        <v>1.8200000000211551</v>
      </c>
      <c r="J267" s="92" t="s">
        <v>1008</v>
      </c>
      <c r="K267" s="92" t="s">
        <v>130</v>
      </c>
      <c r="L267" s="93">
        <v>7.2027000000000008E-2</v>
      </c>
      <c r="M267" s="93">
        <v>8.120000000064248E-2</v>
      </c>
      <c r="N267" s="74">
        <v>20497.017818000004</v>
      </c>
      <c r="O267" s="103">
        <v>101.59</v>
      </c>
      <c r="P267" s="74">
        <v>51.051552606000001</v>
      </c>
      <c r="Q267" s="94">
        <f t="shared" si="4"/>
        <v>7.0861963846172952E-4</v>
      </c>
      <c r="R267" s="94">
        <f>P267/'סכום נכסי הקרן'!$C$42</f>
        <v>4.6571415507392692E-5</v>
      </c>
    </row>
    <row r="268" spans="2:18">
      <c r="B268" s="91" t="s">
        <v>3007</v>
      </c>
      <c r="C268" s="92" t="s">
        <v>2716</v>
      </c>
      <c r="D268" s="67">
        <v>9027</v>
      </c>
      <c r="E268" s="67"/>
      <c r="F268" s="67" t="s">
        <v>2744</v>
      </c>
      <c r="G268" s="102">
        <v>44658</v>
      </c>
      <c r="H268" s="67" t="s">
        <v>2714</v>
      </c>
      <c r="I268" s="74">
        <v>1.8200000000528567</v>
      </c>
      <c r="J268" s="92" t="s">
        <v>1008</v>
      </c>
      <c r="K268" s="92" t="s">
        <v>130</v>
      </c>
      <c r="L268" s="93">
        <v>7.2027000000000008E-2</v>
      </c>
      <c r="M268" s="93">
        <v>8.1200000004492831E-2</v>
      </c>
      <c r="N268" s="74">
        <v>3038.3756870000007</v>
      </c>
      <c r="O268" s="103">
        <v>101.59</v>
      </c>
      <c r="P268" s="74">
        <v>7.5676275300000011</v>
      </c>
      <c r="Q268" s="94">
        <f t="shared" si="4"/>
        <v>1.0504224084443179E-4</v>
      </c>
      <c r="R268" s="94">
        <f>P268/'סכום נכסי הקרן'!$C$42</f>
        <v>6.9035143519492649E-6</v>
      </c>
    </row>
    <row r="269" spans="2:18">
      <c r="B269" s="91" t="s">
        <v>3007</v>
      </c>
      <c r="C269" s="92" t="s">
        <v>2716</v>
      </c>
      <c r="D269" s="67">
        <v>9126</v>
      </c>
      <c r="E269" s="67"/>
      <c r="F269" s="67" t="s">
        <v>2744</v>
      </c>
      <c r="G269" s="102">
        <v>44741</v>
      </c>
      <c r="H269" s="67" t="s">
        <v>2714</v>
      </c>
      <c r="I269" s="74">
        <v>1.8199999999982273</v>
      </c>
      <c r="J269" s="92" t="s">
        <v>1008</v>
      </c>
      <c r="K269" s="92" t="s">
        <v>130</v>
      </c>
      <c r="L269" s="93">
        <v>7.2027000000000008E-2</v>
      </c>
      <c r="M269" s="93">
        <v>8.120000000001186E-2</v>
      </c>
      <c r="N269" s="74">
        <v>27168.758535000008</v>
      </c>
      <c r="O269" s="103">
        <v>101.59</v>
      </c>
      <c r="P269" s="74">
        <v>67.668736965999997</v>
      </c>
      <c r="Q269" s="94">
        <f t="shared" si="4"/>
        <v>9.3927399807176761E-4</v>
      </c>
      <c r="R269" s="94">
        <f>P269/'סכום נכסי הקרן'!$C$42</f>
        <v>6.1730323667642323E-5</v>
      </c>
    </row>
    <row r="270" spans="2:18">
      <c r="B270" s="91" t="s">
        <v>3007</v>
      </c>
      <c r="C270" s="92" t="s">
        <v>2716</v>
      </c>
      <c r="D270" s="67">
        <v>9261</v>
      </c>
      <c r="E270" s="67"/>
      <c r="F270" s="67" t="s">
        <v>2744</v>
      </c>
      <c r="G270" s="102">
        <v>44833</v>
      </c>
      <c r="H270" s="67" t="s">
        <v>2714</v>
      </c>
      <c r="I270" s="74">
        <v>1.8199999999816661</v>
      </c>
      <c r="J270" s="92" t="s">
        <v>1008</v>
      </c>
      <c r="K270" s="92" t="s">
        <v>130</v>
      </c>
      <c r="L270" s="93">
        <v>7.2027000000000008E-2</v>
      </c>
      <c r="M270" s="93">
        <v>8.1199999999258671E-2</v>
      </c>
      <c r="N270" s="74">
        <v>20147.618737000004</v>
      </c>
      <c r="O270" s="103">
        <v>101.59</v>
      </c>
      <c r="P270" s="74">
        <v>50.181310656000015</v>
      </c>
      <c r="Q270" s="94">
        <f t="shared" si="4"/>
        <v>6.9654026957862239E-4</v>
      </c>
      <c r="R270" s="94">
        <f>P270/'סכום נכסי הקרן'!$C$42</f>
        <v>4.5777543482418275E-5</v>
      </c>
    </row>
    <row r="271" spans="2:18">
      <c r="B271" s="91" t="s">
        <v>3007</v>
      </c>
      <c r="C271" s="92" t="s">
        <v>2716</v>
      </c>
      <c r="D271" s="67">
        <v>9285</v>
      </c>
      <c r="E271" s="67"/>
      <c r="F271" s="67" t="s">
        <v>2744</v>
      </c>
      <c r="G271" s="102">
        <v>44861</v>
      </c>
      <c r="H271" s="67" t="s">
        <v>2714</v>
      </c>
      <c r="I271" s="74">
        <v>1.8300000000244905</v>
      </c>
      <c r="J271" s="92" t="s">
        <v>1008</v>
      </c>
      <c r="K271" s="92" t="s">
        <v>130</v>
      </c>
      <c r="L271" s="93">
        <v>7.1577000000000002E-2</v>
      </c>
      <c r="M271" s="93">
        <v>8.0700000001206376E-2</v>
      </c>
      <c r="N271" s="74">
        <v>8852.7413290000022</v>
      </c>
      <c r="O271" s="103">
        <v>101.59</v>
      </c>
      <c r="P271" s="74">
        <v>22.049363962000005</v>
      </c>
      <c r="Q271" s="94">
        <f t="shared" si="4"/>
        <v>3.0605557561881472E-4</v>
      </c>
      <c r="R271" s="94">
        <f>P271/'סכום נכסי הקרן'!$C$42</f>
        <v>2.0114375338848094E-5</v>
      </c>
    </row>
    <row r="272" spans="2:18">
      <c r="B272" s="91" t="s">
        <v>3007</v>
      </c>
      <c r="C272" s="92" t="s">
        <v>2716</v>
      </c>
      <c r="D272" s="67">
        <v>9374</v>
      </c>
      <c r="E272" s="67"/>
      <c r="F272" s="67" t="s">
        <v>2744</v>
      </c>
      <c r="G272" s="102">
        <v>44910</v>
      </c>
      <c r="H272" s="67" t="s">
        <v>2714</v>
      </c>
      <c r="I272" s="74">
        <v>1.8299999999552821</v>
      </c>
      <c r="J272" s="92" t="s">
        <v>1008</v>
      </c>
      <c r="K272" s="92" t="s">
        <v>130</v>
      </c>
      <c r="L272" s="93">
        <v>7.1577000000000002E-2</v>
      </c>
      <c r="M272" s="93">
        <v>8.0699999999526512E-2</v>
      </c>
      <c r="N272" s="74">
        <v>6105.3389110000016</v>
      </c>
      <c r="O272" s="103">
        <v>101.59</v>
      </c>
      <c r="P272" s="74">
        <v>15.206458096000002</v>
      </c>
      <c r="Q272" s="94">
        <f t="shared" si="4"/>
        <v>2.1107281342515964E-4</v>
      </c>
      <c r="R272" s="94">
        <f>P272/'סכום נכסי הקרן'!$C$42</f>
        <v>1.3871983166704702E-5</v>
      </c>
    </row>
    <row r="273" spans="2:18">
      <c r="B273" s="91" t="s">
        <v>3007</v>
      </c>
      <c r="C273" s="92" t="s">
        <v>2716</v>
      </c>
      <c r="D273" s="67">
        <v>9557</v>
      </c>
      <c r="E273" s="67"/>
      <c r="F273" s="67" t="s">
        <v>2744</v>
      </c>
      <c r="G273" s="102">
        <v>45048</v>
      </c>
      <c r="H273" s="67" t="s">
        <v>2714</v>
      </c>
      <c r="I273" s="74">
        <v>1.830000000009693</v>
      </c>
      <c r="J273" s="92" t="s">
        <v>1008</v>
      </c>
      <c r="K273" s="92" t="s">
        <v>130</v>
      </c>
      <c r="L273" s="93">
        <v>7.0323999999999998E-2</v>
      </c>
      <c r="M273" s="93">
        <v>7.9600000000722537E-2</v>
      </c>
      <c r="N273" s="74">
        <v>9158.0086179999998</v>
      </c>
      <c r="O273" s="103">
        <v>101.09</v>
      </c>
      <c r="P273" s="74">
        <v>22.697424266000002</v>
      </c>
      <c r="Q273" s="94">
        <f t="shared" si="4"/>
        <v>3.1505095842070628E-4</v>
      </c>
      <c r="R273" s="94">
        <f>P273/'סכום נכסי הקרן'!$C$42</f>
        <v>2.0705563738628199E-5</v>
      </c>
    </row>
    <row r="274" spans="2:18">
      <c r="B274" s="91" t="s">
        <v>3008</v>
      </c>
      <c r="C274" s="92" t="s">
        <v>2715</v>
      </c>
      <c r="D274" s="67">
        <v>6211</v>
      </c>
      <c r="E274" s="67"/>
      <c r="F274" s="67" t="s">
        <v>452</v>
      </c>
      <c r="G274" s="102">
        <v>43186</v>
      </c>
      <c r="H274" s="67" t="s">
        <v>300</v>
      </c>
      <c r="I274" s="74">
        <v>3.5700000000035073</v>
      </c>
      <c r="J274" s="92" t="s">
        <v>652</v>
      </c>
      <c r="K274" s="92" t="s">
        <v>126</v>
      </c>
      <c r="L274" s="93">
        <v>4.8000000000000001E-2</v>
      </c>
      <c r="M274" s="93">
        <v>5.8700000000068711E-2</v>
      </c>
      <c r="N274" s="74">
        <v>114885.76423300002</v>
      </c>
      <c r="O274" s="103">
        <v>97.94</v>
      </c>
      <c r="P274" s="74">
        <v>416.32075162199999</v>
      </c>
      <c r="Q274" s="94">
        <f t="shared" si="4"/>
        <v>5.778728470323246E-3</v>
      </c>
      <c r="R274" s="94">
        <f>P274/'סכום נכסי הקרן'!$C$42</f>
        <v>3.7978564252048777E-4</v>
      </c>
    </row>
    <row r="275" spans="2:18">
      <c r="B275" s="91" t="s">
        <v>3008</v>
      </c>
      <c r="C275" s="92" t="s">
        <v>2715</v>
      </c>
      <c r="D275" s="67">
        <v>6831</v>
      </c>
      <c r="E275" s="67"/>
      <c r="F275" s="67" t="s">
        <v>452</v>
      </c>
      <c r="G275" s="102">
        <v>43552</v>
      </c>
      <c r="H275" s="67" t="s">
        <v>300</v>
      </c>
      <c r="I275" s="74">
        <v>3.5599999999940861</v>
      </c>
      <c r="J275" s="92" t="s">
        <v>652</v>
      </c>
      <c r="K275" s="92" t="s">
        <v>126</v>
      </c>
      <c r="L275" s="93">
        <v>4.5999999999999999E-2</v>
      </c>
      <c r="M275" s="93">
        <v>6.3299999999908832E-2</v>
      </c>
      <c r="N275" s="74">
        <v>57296.656940000008</v>
      </c>
      <c r="O275" s="103">
        <v>95.72</v>
      </c>
      <c r="P275" s="74">
        <v>202.92412334500003</v>
      </c>
      <c r="Q275" s="94">
        <f t="shared" si="4"/>
        <v>2.81668258024727E-3</v>
      </c>
      <c r="R275" s="94">
        <f>P275/'סכום נכסי הקרן'!$C$42</f>
        <v>1.8511608721695773E-4</v>
      </c>
    </row>
    <row r="276" spans="2:18">
      <c r="B276" s="91" t="s">
        <v>3008</v>
      </c>
      <c r="C276" s="92" t="s">
        <v>2715</v>
      </c>
      <c r="D276" s="67">
        <v>7598</v>
      </c>
      <c r="E276" s="67"/>
      <c r="F276" s="67" t="s">
        <v>452</v>
      </c>
      <c r="G276" s="102">
        <v>43942</v>
      </c>
      <c r="H276" s="67" t="s">
        <v>300</v>
      </c>
      <c r="I276" s="74">
        <v>3.4699999999947666</v>
      </c>
      <c r="J276" s="92" t="s">
        <v>652</v>
      </c>
      <c r="K276" s="92" t="s">
        <v>126</v>
      </c>
      <c r="L276" s="93">
        <v>5.4400000000000004E-2</v>
      </c>
      <c r="M276" s="93">
        <v>7.569999999989388E-2</v>
      </c>
      <c r="N276" s="74">
        <v>58223.233263000009</v>
      </c>
      <c r="O276" s="103">
        <v>94.91</v>
      </c>
      <c r="P276" s="74">
        <v>204.46078978100002</v>
      </c>
      <c r="Q276" s="94">
        <f t="shared" si="4"/>
        <v>2.8380122354434295E-3</v>
      </c>
      <c r="R276" s="94">
        <f>P276/'סכום נכסי הקרן'!$C$42</f>
        <v>1.8651790023603541E-4</v>
      </c>
    </row>
    <row r="277" spans="2:18">
      <c r="B277" s="91" t="s">
        <v>3009</v>
      </c>
      <c r="C277" s="92" t="s">
        <v>2716</v>
      </c>
      <c r="D277" s="67">
        <v>9047</v>
      </c>
      <c r="E277" s="67"/>
      <c r="F277" s="67" t="s">
        <v>281</v>
      </c>
      <c r="G277" s="102">
        <v>44677</v>
      </c>
      <c r="H277" s="67" t="s">
        <v>2714</v>
      </c>
      <c r="I277" s="74">
        <v>3.0000000000227467</v>
      </c>
      <c r="J277" s="92" t="s">
        <v>1008</v>
      </c>
      <c r="K277" s="92" t="s">
        <v>2671</v>
      </c>
      <c r="L277" s="93">
        <v>0.1114</v>
      </c>
      <c r="M277" s="93">
        <v>0.11890000000123742</v>
      </c>
      <c r="N277" s="74">
        <v>128279.24215600001</v>
      </c>
      <c r="O277" s="103">
        <v>99.71</v>
      </c>
      <c r="P277" s="74">
        <v>43.961717704000009</v>
      </c>
      <c r="Q277" s="94">
        <f t="shared" si="4"/>
        <v>6.1020938473678942E-4</v>
      </c>
      <c r="R277" s="94">
        <f>P277/'סכום נכסי הקרן'!$C$42</f>
        <v>4.0103764079666073E-5</v>
      </c>
    </row>
    <row r="278" spans="2:18">
      <c r="B278" s="91" t="s">
        <v>3009</v>
      </c>
      <c r="C278" s="92" t="s">
        <v>2716</v>
      </c>
      <c r="D278" s="67">
        <v>9048</v>
      </c>
      <c r="E278" s="67"/>
      <c r="F278" s="67" t="s">
        <v>281</v>
      </c>
      <c r="G278" s="102">
        <v>44677</v>
      </c>
      <c r="H278" s="67" t="s">
        <v>2714</v>
      </c>
      <c r="I278" s="74">
        <v>3.1900000000078039</v>
      </c>
      <c r="J278" s="92" t="s">
        <v>1008</v>
      </c>
      <c r="K278" s="92" t="s">
        <v>2671</v>
      </c>
      <c r="L278" s="93">
        <v>7.22E-2</v>
      </c>
      <c r="M278" s="93">
        <v>7.6700000000163179E-2</v>
      </c>
      <c r="N278" s="74">
        <v>411818.97690300003</v>
      </c>
      <c r="O278" s="103">
        <v>99.58</v>
      </c>
      <c r="P278" s="74">
        <v>140.94769891000004</v>
      </c>
      <c r="Q278" s="94">
        <f t="shared" si="4"/>
        <v>1.9564205659805614E-3</v>
      </c>
      <c r="R278" s="94">
        <f>P278/'סכום נכסי הקרן'!$C$42</f>
        <v>1.2857853514090814E-4</v>
      </c>
    </row>
    <row r="279" spans="2:18">
      <c r="B279" s="91" t="s">
        <v>3009</v>
      </c>
      <c r="C279" s="92" t="s">
        <v>2716</v>
      </c>
      <c r="D279" s="67">
        <v>9074</v>
      </c>
      <c r="E279" s="67"/>
      <c r="F279" s="67" t="s">
        <v>281</v>
      </c>
      <c r="G279" s="102">
        <v>44684</v>
      </c>
      <c r="H279" s="67" t="s">
        <v>2714</v>
      </c>
      <c r="I279" s="74">
        <v>3.1300000001148893</v>
      </c>
      <c r="J279" s="92" t="s">
        <v>1008</v>
      </c>
      <c r="K279" s="92" t="s">
        <v>2671</v>
      </c>
      <c r="L279" s="93">
        <v>6.9099999999999995E-2</v>
      </c>
      <c r="M279" s="93">
        <v>8.4900000004007145E-2</v>
      </c>
      <c r="N279" s="74">
        <v>20832.659367000004</v>
      </c>
      <c r="O279" s="103">
        <v>99.68</v>
      </c>
      <c r="P279" s="74">
        <v>7.1372725860000008</v>
      </c>
      <c r="Q279" s="94">
        <f t="shared" si="4"/>
        <v>9.9068711161973963E-5</v>
      </c>
      <c r="R279" s="94">
        <f>P279/'סכום נכסי הקרן'!$C$42</f>
        <v>6.5109261173197621E-6</v>
      </c>
    </row>
    <row r="280" spans="2:18">
      <c r="B280" s="91" t="s">
        <v>3009</v>
      </c>
      <c r="C280" s="92" t="s">
        <v>2716</v>
      </c>
      <c r="D280" s="67">
        <v>9220</v>
      </c>
      <c r="E280" s="67"/>
      <c r="F280" s="67" t="s">
        <v>281</v>
      </c>
      <c r="G280" s="102">
        <v>44811</v>
      </c>
      <c r="H280" s="67" t="s">
        <v>2714</v>
      </c>
      <c r="I280" s="74">
        <v>3.160000000087106</v>
      </c>
      <c r="J280" s="92" t="s">
        <v>1008</v>
      </c>
      <c r="K280" s="92" t="s">
        <v>2671</v>
      </c>
      <c r="L280" s="93">
        <v>7.2400000000000006E-2</v>
      </c>
      <c r="M280" s="93">
        <v>8.2000000003219137E-2</v>
      </c>
      <c r="N280" s="74">
        <v>30828.230319000002</v>
      </c>
      <c r="O280" s="103">
        <v>99.68</v>
      </c>
      <c r="P280" s="74">
        <v>10.561756288000002</v>
      </c>
      <c r="Q280" s="94">
        <f t="shared" si="4"/>
        <v>1.4660216076256701E-4</v>
      </c>
      <c r="R280" s="94">
        <f>P280/'סכום נכסי הקרן'!$C$42</f>
        <v>9.6348870008403271E-6</v>
      </c>
    </row>
    <row r="281" spans="2:18">
      <c r="B281" s="91" t="s">
        <v>3009</v>
      </c>
      <c r="C281" s="92" t="s">
        <v>2716</v>
      </c>
      <c r="D281" s="67">
        <v>9599</v>
      </c>
      <c r="E281" s="67"/>
      <c r="F281" s="67" t="s">
        <v>281</v>
      </c>
      <c r="G281" s="102">
        <v>45089</v>
      </c>
      <c r="H281" s="67" t="s">
        <v>2714</v>
      </c>
      <c r="I281" s="74">
        <v>3.1799999999026238</v>
      </c>
      <c r="J281" s="92" t="s">
        <v>1008</v>
      </c>
      <c r="K281" s="92" t="s">
        <v>2671</v>
      </c>
      <c r="L281" s="93">
        <v>6.9199999999999998E-2</v>
      </c>
      <c r="M281" s="93">
        <v>7.7299999996989305E-2</v>
      </c>
      <c r="N281" s="74">
        <v>29375.567635000003</v>
      </c>
      <c r="O281" s="103">
        <v>99.68</v>
      </c>
      <c r="P281" s="74">
        <v>10.064074411000002</v>
      </c>
      <c r="Q281" s="94">
        <f t="shared" si="4"/>
        <v>1.3969410148236314E-4</v>
      </c>
      <c r="R281" s="94">
        <f>P281/'סכום נכסי הקרן'!$C$42</f>
        <v>9.1808802507783892E-6</v>
      </c>
    </row>
    <row r="282" spans="2:18">
      <c r="B282" s="91" t="s">
        <v>3010</v>
      </c>
      <c r="C282" s="92" t="s">
        <v>2716</v>
      </c>
      <c r="D282" s="67">
        <v>9040</v>
      </c>
      <c r="E282" s="67"/>
      <c r="F282" s="67" t="s">
        <v>893</v>
      </c>
      <c r="G282" s="102">
        <v>44665</v>
      </c>
      <c r="H282" s="67" t="s">
        <v>2714</v>
      </c>
      <c r="I282" s="74">
        <v>4.1199999999962769</v>
      </c>
      <c r="J282" s="92" t="s">
        <v>1008</v>
      </c>
      <c r="K282" s="92" t="s">
        <v>128</v>
      </c>
      <c r="L282" s="93">
        <v>6.8680000000000005E-2</v>
      </c>
      <c r="M282" s="93">
        <v>7.2699999999948334E-2</v>
      </c>
      <c r="N282" s="74">
        <v>76431.500000000015</v>
      </c>
      <c r="O282" s="103">
        <v>101.45</v>
      </c>
      <c r="P282" s="74">
        <v>311.5935022430001</v>
      </c>
      <c r="Q282" s="94">
        <f t="shared" si="4"/>
        <v>4.3250648341791754E-3</v>
      </c>
      <c r="R282" s="94">
        <f>P282/'סכום נכסי הקרן'!$C$42</f>
        <v>2.842489546666003E-4</v>
      </c>
    </row>
    <row r="283" spans="2:18">
      <c r="B283" s="91" t="s">
        <v>3011</v>
      </c>
      <c r="C283" s="92" t="s">
        <v>2716</v>
      </c>
      <c r="D283" s="67" t="s">
        <v>2894</v>
      </c>
      <c r="E283" s="67"/>
      <c r="F283" s="67" t="s">
        <v>866</v>
      </c>
      <c r="G283" s="102">
        <v>43185</v>
      </c>
      <c r="H283" s="67" t="s">
        <v>282</v>
      </c>
      <c r="I283" s="74">
        <v>4.0900000000288337</v>
      </c>
      <c r="J283" s="92" t="s">
        <v>872</v>
      </c>
      <c r="K283" s="92" t="s">
        <v>134</v>
      </c>
      <c r="L283" s="93">
        <v>4.2199999999999994E-2</v>
      </c>
      <c r="M283" s="93">
        <v>7.2400000000468534E-2</v>
      </c>
      <c r="N283" s="74">
        <v>26852.015515000006</v>
      </c>
      <c r="O283" s="103">
        <v>88.89</v>
      </c>
      <c r="P283" s="74">
        <v>66.589058412000014</v>
      </c>
      <c r="Q283" s="94">
        <f t="shared" si="4"/>
        <v>9.2428755030405697E-4</v>
      </c>
      <c r="R283" s="94">
        <f>P283/'סכום נכסי הקרן'!$C$42</f>
        <v>6.0745394591325762E-5</v>
      </c>
    </row>
    <row r="284" spans="2:18">
      <c r="B284" s="91" t="s">
        <v>3012</v>
      </c>
      <c r="C284" s="92" t="s">
        <v>2716</v>
      </c>
      <c r="D284" s="67">
        <v>6812</v>
      </c>
      <c r="E284" s="67"/>
      <c r="F284" s="67" t="s">
        <v>636</v>
      </c>
      <c r="G284" s="102">
        <v>43536</v>
      </c>
      <c r="H284" s="67"/>
      <c r="I284" s="74">
        <v>2.6399999999841612</v>
      </c>
      <c r="J284" s="92" t="s">
        <v>872</v>
      </c>
      <c r="K284" s="92" t="s">
        <v>126</v>
      </c>
      <c r="L284" s="93">
        <v>7.4524999999999994E-2</v>
      </c>
      <c r="M284" s="93">
        <v>7.3299999999570098E-2</v>
      </c>
      <c r="N284" s="74">
        <v>23478.780204000002</v>
      </c>
      <c r="O284" s="103">
        <v>101.75</v>
      </c>
      <c r="P284" s="74">
        <v>88.391738960000012</v>
      </c>
      <c r="Q284" s="94">
        <f t="shared" si="4"/>
        <v>1.2269190437408414E-3</v>
      </c>
      <c r="R284" s="94">
        <f>P284/'סכום נכסי הקרן'!$C$42</f>
        <v>8.0634734741511909E-5</v>
      </c>
    </row>
    <row r="285" spans="2:18">
      <c r="B285" s="91" t="s">
        <v>3012</v>
      </c>
      <c r="C285" s="92" t="s">
        <v>2716</v>
      </c>
      <c r="D285" s="67">
        <v>6872</v>
      </c>
      <c r="E285" s="67"/>
      <c r="F285" s="67" t="s">
        <v>636</v>
      </c>
      <c r="G285" s="102">
        <v>43570</v>
      </c>
      <c r="H285" s="67"/>
      <c r="I285" s="74">
        <v>2.6400000000112134</v>
      </c>
      <c r="J285" s="92" t="s">
        <v>872</v>
      </c>
      <c r="K285" s="92" t="s">
        <v>126</v>
      </c>
      <c r="L285" s="93">
        <v>7.4524999999999994E-2</v>
      </c>
      <c r="M285" s="93">
        <v>7.3200000000476578E-2</v>
      </c>
      <c r="N285" s="74">
        <v>18944.313975000005</v>
      </c>
      <c r="O285" s="103">
        <v>101.78</v>
      </c>
      <c r="P285" s="74">
        <v>71.341635180000011</v>
      </c>
      <c r="Q285" s="94">
        <f t="shared" si="4"/>
        <v>9.9025555831143658E-4</v>
      </c>
      <c r="R285" s="94">
        <f>P285/'סכום נכסי הקרן'!$C$42</f>
        <v>6.5080898921654324E-5</v>
      </c>
    </row>
    <row r="286" spans="2:18">
      <c r="B286" s="91" t="s">
        <v>3012</v>
      </c>
      <c r="C286" s="92" t="s">
        <v>2716</v>
      </c>
      <c r="D286" s="67">
        <v>7258</v>
      </c>
      <c r="E286" s="67"/>
      <c r="F286" s="67" t="s">
        <v>636</v>
      </c>
      <c r="G286" s="102">
        <v>43774</v>
      </c>
      <c r="H286" s="67"/>
      <c r="I286" s="74">
        <v>2.639999999988949</v>
      </c>
      <c r="J286" s="92" t="s">
        <v>872</v>
      </c>
      <c r="K286" s="92" t="s">
        <v>126</v>
      </c>
      <c r="L286" s="93">
        <v>7.4524999999999994E-2</v>
      </c>
      <c r="M286" s="93">
        <v>7.1499999999700692E-2</v>
      </c>
      <c r="N286" s="74">
        <v>17301.071853000005</v>
      </c>
      <c r="O286" s="103">
        <v>101.78</v>
      </c>
      <c r="P286" s="74">
        <v>65.153415373000016</v>
      </c>
      <c r="Q286" s="94">
        <f t="shared" si="4"/>
        <v>9.0436014752538589E-4</v>
      </c>
      <c r="R286" s="94">
        <f>P286/'סכום נכסי הקרן'!$C$42</f>
        <v>5.9435739447131248E-5</v>
      </c>
    </row>
    <row r="287" spans="2:18">
      <c r="B287" s="91" t="s">
        <v>3013</v>
      </c>
      <c r="C287" s="92" t="s">
        <v>2716</v>
      </c>
      <c r="D287" s="67">
        <v>6861</v>
      </c>
      <c r="E287" s="67"/>
      <c r="F287" s="67" t="s">
        <v>636</v>
      </c>
      <c r="G287" s="102">
        <v>43563</v>
      </c>
      <c r="H287" s="67"/>
      <c r="I287" s="74">
        <v>0.7499999999994813</v>
      </c>
      <c r="J287" s="92" t="s">
        <v>921</v>
      </c>
      <c r="K287" s="92" t="s">
        <v>126</v>
      </c>
      <c r="L287" s="93">
        <v>7.8602999999999992E-2</v>
      </c>
      <c r="M287" s="93">
        <v>6.8899999999953734E-2</v>
      </c>
      <c r="N287" s="74">
        <v>128216.51188900002</v>
      </c>
      <c r="O287" s="103">
        <v>101.59</v>
      </c>
      <c r="P287" s="74">
        <v>481.94407930700004</v>
      </c>
      <c r="Q287" s="94">
        <f t="shared" si="4"/>
        <v>6.6896112224637764E-3</v>
      </c>
      <c r="R287" s="94">
        <f>P287/'סכום נכסי הקרן'!$C$42</f>
        <v>4.3965005612965852E-4</v>
      </c>
    </row>
    <row r="288" spans="2:18">
      <c r="B288" s="91" t="s">
        <v>3014</v>
      </c>
      <c r="C288" s="92" t="s">
        <v>2716</v>
      </c>
      <c r="D288" s="67">
        <v>6932</v>
      </c>
      <c r="E288" s="67"/>
      <c r="F288" s="67" t="s">
        <v>636</v>
      </c>
      <c r="G288" s="102">
        <v>43098</v>
      </c>
      <c r="H288" s="67"/>
      <c r="I288" s="74">
        <v>1.7899999999920087</v>
      </c>
      <c r="J288" s="92" t="s">
        <v>872</v>
      </c>
      <c r="K288" s="92" t="s">
        <v>126</v>
      </c>
      <c r="L288" s="93">
        <v>7.9162999999999997E-2</v>
      </c>
      <c r="M288" s="93">
        <v>6.7999999999831764E-2</v>
      </c>
      <c r="N288" s="74">
        <v>31492.903590000005</v>
      </c>
      <c r="O288" s="103">
        <v>102.02</v>
      </c>
      <c r="P288" s="74">
        <v>118.87752260500002</v>
      </c>
      <c r="Q288" s="94">
        <f t="shared" si="4"/>
        <v>1.6500761052207593E-3</v>
      </c>
      <c r="R288" s="94">
        <f>P288/'סכום נכסי הקרן'!$C$42</f>
        <v>1.0844517389028933E-4</v>
      </c>
    </row>
    <row r="289" spans="2:18">
      <c r="B289" s="91" t="s">
        <v>3014</v>
      </c>
      <c r="C289" s="92" t="s">
        <v>2716</v>
      </c>
      <c r="D289" s="67">
        <v>9335</v>
      </c>
      <c r="E289" s="67"/>
      <c r="F289" s="67" t="s">
        <v>636</v>
      </c>
      <c r="G289" s="102">
        <v>44064</v>
      </c>
      <c r="H289" s="67"/>
      <c r="I289" s="74">
        <v>2.5500000000002387</v>
      </c>
      <c r="J289" s="92" t="s">
        <v>872</v>
      </c>
      <c r="K289" s="92" t="s">
        <v>126</v>
      </c>
      <c r="L289" s="93">
        <v>8.666299999999999E-2</v>
      </c>
      <c r="M289" s="93">
        <v>0.10260000000000766</v>
      </c>
      <c r="N289" s="74">
        <v>116354.02265700001</v>
      </c>
      <c r="O289" s="103">
        <v>97.25</v>
      </c>
      <c r="P289" s="74">
        <v>418.67087531800001</v>
      </c>
      <c r="Q289" s="94">
        <f t="shared" si="4"/>
        <v>5.8113492961118854E-3</v>
      </c>
      <c r="R289" s="94">
        <f>P289/'סכום נכסי הקרן'!$C$42</f>
        <v>3.819295261352502E-4</v>
      </c>
    </row>
    <row r="290" spans="2:18">
      <c r="B290" s="91" t="s">
        <v>3014</v>
      </c>
      <c r="C290" s="92" t="s">
        <v>2716</v>
      </c>
      <c r="D290" s="67" t="s">
        <v>2895</v>
      </c>
      <c r="E290" s="67"/>
      <c r="F290" s="67" t="s">
        <v>636</v>
      </c>
      <c r="G290" s="102">
        <v>42817</v>
      </c>
      <c r="H290" s="67"/>
      <c r="I290" s="74">
        <v>1.8299999999871759</v>
      </c>
      <c r="J290" s="92" t="s">
        <v>872</v>
      </c>
      <c r="K290" s="92" t="s">
        <v>126</v>
      </c>
      <c r="L290" s="93">
        <v>5.7820000000000003E-2</v>
      </c>
      <c r="M290" s="93">
        <v>8.3099999999707228E-2</v>
      </c>
      <c r="N290" s="74">
        <v>11621.110193000002</v>
      </c>
      <c r="O290" s="103">
        <v>96.12</v>
      </c>
      <c r="P290" s="74">
        <v>41.329781591000007</v>
      </c>
      <c r="Q290" s="94">
        <f t="shared" si="4"/>
        <v>5.7367686962912475E-4</v>
      </c>
      <c r="R290" s="94">
        <f>P290/'סכום נכסי הקרן'!$C$42</f>
        <v>3.7702799093284265E-5</v>
      </c>
    </row>
    <row r="291" spans="2:18">
      <c r="B291" s="91" t="s">
        <v>3014</v>
      </c>
      <c r="C291" s="92" t="s">
        <v>2716</v>
      </c>
      <c r="D291" s="67">
        <v>7291</v>
      </c>
      <c r="E291" s="67"/>
      <c r="F291" s="67" t="s">
        <v>636</v>
      </c>
      <c r="G291" s="102">
        <v>43798</v>
      </c>
      <c r="H291" s="67"/>
      <c r="I291" s="74">
        <v>1.7900000001791694</v>
      </c>
      <c r="J291" s="92" t="s">
        <v>872</v>
      </c>
      <c r="K291" s="92" t="s">
        <v>126</v>
      </c>
      <c r="L291" s="93">
        <v>7.9162999999999997E-2</v>
      </c>
      <c r="M291" s="93">
        <v>7.7500000005779668E-2</v>
      </c>
      <c r="N291" s="74">
        <v>1852.5237830000003</v>
      </c>
      <c r="O291" s="103">
        <v>100.97</v>
      </c>
      <c r="P291" s="74">
        <v>6.9208250440000008</v>
      </c>
      <c r="Q291" s="94">
        <f t="shared" si="4"/>
        <v>9.60643171498721E-5</v>
      </c>
      <c r="R291" s="94">
        <f>P291/'סכום נכסי הקרן'!$C$42</f>
        <v>6.3134733876871842E-6</v>
      </c>
    </row>
    <row r="292" spans="2:18">
      <c r="B292" s="91" t="s">
        <v>3015</v>
      </c>
      <c r="C292" s="92" t="s">
        <v>2716</v>
      </c>
      <c r="D292" s="67" t="s">
        <v>2896</v>
      </c>
      <c r="E292" s="67"/>
      <c r="F292" s="67" t="s">
        <v>636</v>
      </c>
      <c r="G292" s="102">
        <v>43083</v>
      </c>
      <c r="H292" s="67"/>
      <c r="I292" s="74">
        <v>0.77000000000113866</v>
      </c>
      <c r="J292" s="92" t="s">
        <v>872</v>
      </c>
      <c r="K292" s="92" t="s">
        <v>134</v>
      </c>
      <c r="L292" s="93">
        <v>7.145E-2</v>
      </c>
      <c r="M292" s="93">
        <v>7.0300000001582763E-2</v>
      </c>
      <c r="N292" s="74">
        <v>3140.9961039999998</v>
      </c>
      <c r="O292" s="103">
        <v>100.22</v>
      </c>
      <c r="P292" s="74">
        <v>8.7820285870000028</v>
      </c>
      <c r="Q292" s="94">
        <f t="shared" si="4"/>
        <v>1.2189870052158066E-4</v>
      </c>
      <c r="R292" s="94">
        <f>P292/'סכום נכסי הקרן'!$C$42</f>
        <v>8.011343072745446E-6</v>
      </c>
    </row>
    <row r="293" spans="2:18">
      <c r="B293" s="91" t="s">
        <v>3015</v>
      </c>
      <c r="C293" s="92" t="s">
        <v>2716</v>
      </c>
      <c r="D293" s="67" t="s">
        <v>2897</v>
      </c>
      <c r="E293" s="67"/>
      <c r="F293" s="67" t="s">
        <v>636</v>
      </c>
      <c r="G293" s="102">
        <v>43083</v>
      </c>
      <c r="H293" s="67"/>
      <c r="I293" s="74">
        <v>5.2199999999140552</v>
      </c>
      <c r="J293" s="92" t="s">
        <v>872</v>
      </c>
      <c r="K293" s="92" t="s">
        <v>134</v>
      </c>
      <c r="L293" s="93">
        <v>7.195E-2</v>
      </c>
      <c r="M293" s="93">
        <v>7.2999999998637474E-2</v>
      </c>
      <c r="N293" s="74">
        <v>6809.2995930000006</v>
      </c>
      <c r="O293" s="103">
        <v>100.45</v>
      </c>
      <c r="P293" s="74">
        <v>19.082069112000006</v>
      </c>
      <c r="Q293" s="94">
        <f t="shared" si="4"/>
        <v>2.648681230050968E-4</v>
      </c>
      <c r="R293" s="94">
        <f>P293/'סכום נכסי הקרן'!$C$42</f>
        <v>1.740748173154074E-5</v>
      </c>
    </row>
    <row r="294" spans="2:18">
      <c r="B294" s="91" t="s">
        <v>3015</v>
      </c>
      <c r="C294" s="92" t="s">
        <v>2716</v>
      </c>
      <c r="D294" s="67" t="s">
        <v>2898</v>
      </c>
      <c r="E294" s="67"/>
      <c r="F294" s="67" t="s">
        <v>636</v>
      </c>
      <c r="G294" s="102">
        <v>43083</v>
      </c>
      <c r="H294" s="67"/>
      <c r="I294" s="74">
        <v>5.5399999999820571</v>
      </c>
      <c r="J294" s="92" t="s">
        <v>872</v>
      </c>
      <c r="K294" s="92" t="s">
        <v>134</v>
      </c>
      <c r="L294" s="93">
        <v>4.4999999999999998E-2</v>
      </c>
      <c r="M294" s="93">
        <v>6.659999999979703E-2</v>
      </c>
      <c r="N294" s="74">
        <v>27237.198342000003</v>
      </c>
      <c r="O294" s="103">
        <v>89.48</v>
      </c>
      <c r="P294" s="74">
        <v>67.992572493000011</v>
      </c>
      <c r="Q294" s="94">
        <f t="shared" si="4"/>
        <v>9.4376898798588125E-4</v>
      </c>
      <c r="R294" s="94">
        <f>P294/'סכום נכסי הקרן'!$C$42</f>
        <v>6.2025740322261383E-5</v>
      </c>
    </row>
    <row r="295" spans="2:18">
      <c r="B295" s="91" t="s">
        <v>3016</v>
      </c>
      <c r="C295" s="92" t="s">
        <v>2716</v>
      </c>
      <c r="D295" s="67">
        <v>9186</v>
      </c>
      <c r="E295" s="67"/>
      <c r="F295" s="67" t="s">
        <v>636</v>
      </c>
      <c r="G295" s="102">
        <v>44778</v>
      </c>
      <c r="H295" s="67"/>
      <c r="I295" s="74">
        <v>3.6400000000070221</v>
      </c>
      <c r="J295" s="92" t="s">
        <v>906</v>
      </c>
      <c r="K295" s="92" t="s">
        <v>128</v>
      </c>
      <c r="L295" s="93">
        <v>7.1870000000000003E-2</v>
      </c>
      <c r="M295" s="93">
        <v>7.2100000000118625E-2</v>
      </c>
      <c r="N295" s="74">
        <v>45773.735880000007</v>
      </c>
      <c r="O295" s="103">
        <v>102.2</v>
      </c>
      <c r="P295" s="74">
        <v>187.98846813700001</v>
      </c>
      <c r="Q295" s="94">
        <f t="shared" si="4"/>
        <v>2.6093686386838523E-3</v>
      </c>
      <c r="R295" s="94">
        <f>P295/'סכום נכסי הקרן'!$C$42</f>
        <v>1.7149114205740202E-4</v>
      </c>
    </row>
    <row r="296" spans="2:18">
      <c r="B296" s="91" t="s">
        <v>3016</v>
      </c>
      <c r="C296" s="92" t="s">
        <v>2716</v>
      </c>
      <c r="D296" s="67">
        <v>9187</v>
      </c>
      <c r="E296" s="67"/>
      <c r="F296" s="67" t="s">
        <v>636</v>
      </c>
      <c r="G296" s="102">
        <v>44778</v>
      </c>
      <c r="H296" s="67"/>
      <c r="I296" s="74">
        <v>3.5600000000016263</v>
      </c>
      <c r="J296" s="92" t="s">
        <v>906</v>
      </c>
      <c r="K296" s="92" t="s">
        <v>126</v>
      </c>
      <c r="L296" s="93">
        <v>8.2722999999999991E-2</v>
      </c>
      <c r="M296" s="93">
        <v>9.0300000000013494E-2</v>
      </c>
      <c r="N296" s="74">
        <v>126046.20554100002</v>
      </c>
      <c r="O296" s="103">
        <v>100.2</v>
      </c>
      <c r="P296" s="74">
        <v>467.30371797900006</v>
      </c>
      <c r="Q296" s="94">
        <f t="shared" si="4"/>
        <v>6.4863960992869512E-3</v>
      </c>
      <c r="R296" s="94">
        <f>P296/'סכום נכסי הקרן'!$C$42</f>
        <v>4.262944907103902E-4</v>
      </c>
    </row>
    <row r="297" spans="2:18">
      <c r="B297" s="91" t="s">
        <v>3017</v>
      </c>
      <c r="C297" s="92" t="s">
        <v>2716</v>
      </c>
      <c r="D297" s="67" t="s">
        <v>2899</v>
      </c>
      <c r="E297" s="67"/>
      <c r="F297" s="67" t="s">
        <v>636</v>
      </c>
      <c r="G297" s="102">
        <v>42870</v>
      </c>
      <c r="H297" s="67"/>
      <c r="I297" s="74">
        <v>0.96999999999769893</v>
      </c>
      <c r="J297" s="92" t="s">
        <v>872</v>
      </c>
      <c r="K297" s="92" t="s">
        <v>126</v>
      </c>
      <c r="L297" s="93">
        <v>7.9430000000000001E-2</v>
      </c>
      <c r="M297" s="93">
        <v>9.0699999998957934E-2</v>
      </c>
      <c r="N297" s="74">
        <v>8269.7416430000012</v>
      </c>
      <c r="O297" s="103">
        <v>99.42</v>
      </c>
      <c r="P297" s="74">
        <v>30.420576631000003</v>
      </c>
      <c r="Q297" s="94">
        <f t="shared" si="4"/>
        <v>4.2225195735815966E-4</v>
      </c>
      <c r="R297" s="94">
        <f>P297/'סכום נכסי הקרן'!$C$42</f>
        <v>2.7750954514364281E-5</v>
      </c>
    </row>
    <row r="298" spans="2:18">
      <c r="B298" s="91" t="s">
        <v>3018</v>
      </c>
      <c r="C298" s="92" t="s">
        <v>2716</v>
      </c>
      <c r="D298" s="67">
        <v>8702</v>
      </c>
      <c r="E298" s="67"/>
      <c r="F298" s="67" t="s">
        <v>636</v>
      </c>
      <c r="G298" s="102">
        <v>44497</v>
      </c>
      <c r="H298" s="67"/>
      <c r="I298" s="74">
        <v>4.9999998806578169E-2</v>
      </c>
      <c r="J298" s="92" t="s">
        <v>921</v>
      </c>
      <c r="K298" s="92" t="s">
        <v>126</v>
      </c>
      <c r="L298" s="93">
        <v>7.0890000000000009E-2</v>
      </c>
      <c r="M298" s="93">
        <v>5.4900000042167572E-2</v>
      </c>
      <c r="N298" s="74">
        <v>101.51410200000001</v>
      </c>
      <c r="O298" s="103">
        <v>100.39</v>
      </c>
      <c r="P298" s="74">
        <v>0.37706700900000006</v>
      </c>
      <c r="Q298" s="94">
        <f t="shared" si="4"/>
        <v>5.2338680011471875E-6</v>
      </c>
      <c r="R298" s="94">
        <f>P298/'סכום נכסי הקרן'!$C$42</f>
        <v>3.4397669520054756E-7</v>
      </c>
    </row>
    <row r="299" spans="2:18">
      <c r="B299" s="91" t="s">
        <v>3018</v>
      </c>
      <c r="C299" s="92" t="s">
        <v>2716</v>
      </c>
      <c r="D299" s="67">
        <v>9118</v>
      </c>
      <c r="E299" s="67"/>
      <c r="F299" s="67" t="s">
        <v>636</v>
      </c>
      <c r="G299" s="102">
        <v>44733</v>
      </c>
      <c r="H299" s="67"/>
      <c r="I299" s="74">
        <v>5.0000000066598375E-2</v>
      </c>
      <c r="J299" s="92" t="s">
        <v>921</v>
      </c>
      <c r="K299" s="92" t="s">
        <v>126</v>
      </c>
      <c r="L299" s="93">
        <v>7.0890000000000009E-2</v>
      </c>
      <c r="M299" s="93">
        <v>5.4899999979887287E-2</v>
      </c>
      <c r="N299" s="74">
        <v>404.24459800000005</v>
      </c>
      <c r="O299" s="103">
        <v>100.39</v>
      </c>
      <c r="P299" s="74">
        <v>1.5015381980000002</v>
      </c>
      <c r="Q299" s="94">
        <f t="shared" si="4"/>
        <v>2.0842058677725396E-5</v>
      </c>
      <c r="R299" s="94">
        <f>P299/'סכום נכסי הקרן'!$C$42</f>
        <v>1.3697675339860491E-6</v>
      </c>
    </row>
    <row r="300" spans="2:18">
      <c r="B300" s="91" t="s">
        <v>3018</v>
      </c>
      <c r="C300" s="92" t="s">
        <v>2716</v>
      </c>
      <c r="D300" s="67">
        <v>9233</v>
      </c>
      <c r="E300" s="67"/>
      <c r="F300" s="67" t="s">
        <v>636</v>
      </c>
      <c r="G300" s="102">
        <v>44819</v>
      </c>
      <c r="H300" s="67"/>
      <c r="I300" s="74">
        <v>5.0000000339292097E-2</v>
      </c>
      <c r="J300" s="92" t="s">
        <v>921</v>
      </c>
      <c r="K300" s="92" t="s">
        <v>126</v>
      </c>
      <c r="L300" s="93">
        <v>7.0890000000000009E-2</v>
      </c>
      <c r="M300" s="93">
        <v>5.4900000033250622E-2</v>
      </c>
      <c r="N300" s="74">
        <v>79.347667000000015</v>
      </c>
      <c r="O300" s="103">
        <v>100.39</v>
      </c>
      <c r="P300" s="74">
        <v>0.29473129800000003</v>
      </c>
      <c r="Q300" s="94">
        <f t="shared" si="4"/>
        <v>4.0910094829823098E-6</v>
      </c>
      <c r="R300" s="94">
        <f>P300/'סכום נכסי הקרן'!$C$42</f>
        <v>2.6886652886200325E-7</v>
      </c>
    </row>
    <row r="301" spans="2:18">
      <c r="B301" s="91" t="s">
        <v>3018</v>
      </c>
      <c r="C301" s="92" t="s">
        <v>2716</v>
      </c>
      <c r="D301" s="67">
        <v>9276</v>
      </c>
      <c r="E301" s="67"/>
      <c r="F301" s="67" t="s">
        <v>636</v>
      </c>
      <c r="G301" s="102">
        <v>44854</v>
      </c>
      <c r="H301" s="67"/>
      <c r="I301" s="74">
        <v>4.9999996464695433E-2</v>
      </c>
      <c r="J301" s="92" t="s">
        <v>921</v>
      </c>
      <c r="K301" s="92" t="s">
        <v>126</v>
      </c>
      <c r="L301" s="93">
        <v>7.0890000000000009E-2</v>
      </c>
      <c r="M301" s="93">
        <v>5.4899999596975287E-2</v>
      </c>
      <c r="N301" s="74">
        <v>19.037986000000004</v>
      </c>
      <c r="O301" s="103">
        <v>100.39</v>
      </c>
      <c r="P301" s="74">
        <v>7.0715264999999999E-2</v>
      </c>
      <c r="Q301" s="94">
        <f t="shared" si="4"/>
        <v>9.8156124466498637E-7</v>
      </c>
      <c r="R301" s="94">
        <f>P301/'סכום נכסי הקרן'!$C$42</f>
        <v>6.4509497183114589E-8</v>
      </c>
    </row>
    <row r="302" spans="2:18">
      <c r="B302" s="91" t="s">
        <v>3018</v>
      </c>
      <c r="C302" s="92" t="s">
        <v>2716</v>
      </c>
      <c r="D302" s="67">
        <v>9430</v>
      </c>
      <c r="E302" s="67"/>
      <c r="F302" s="67" t="s">
        <v>636</v>
      </c>
      <c r="G302" s="102">
        <v>44950</v>
      </c>
      <c r="H302" s="67"/>
      <c r="I302" s="74">
        <v>5.0000000776318131E-2</v>
      </c>
      <c r="J302" s="92" t="s">
        <v>921</v>
      </c>
      <c r="K302" s="92" t="s">
        <v>126</v>
      </c>
      <c r="L302" s="93">
        <v>7.0890000000000009E-2</v>
      </c>
      <c r="M302" s="93">
        <v>5.4899999951868263E-2</v>
      </c>
      <c r="N302" s="74">
        <v>104.03736500000001</v>
      </c>
      <c r="O302" s="103">
        <v>100.39</v>
      </c>
      <c r="P302" s="74">
        <v>0.38643951400000004</v>
      </c>
      <c r="Q302" s="94">
        <f t="shared" si="4"/>
        <v>5.3639627928930543E-6</v>
      </c>
      <c r="R302" s="94">
        <f>P302/'סכום נכסי הקרן'!$C$42</f>
        <v>3.5252669617835944E-7</v>
      </c>
    </row>
    <row r="303" spans="2:18">
      <c r="B303" s="91" t="s">
        <v>3018</v>
      </c>
      <c r="C303" s="92" t="s">
        <v>2716</v>
      </c>
      <c r="D303" s="67">
        <v>9539</v>
      </c>
      <c r="E303" s="67"/>
      <c r="F303" s="67" t="s">
        <v>636</v>
      </c>
      <c r="G303" s="102">
        <v>45029</v>
      </c>
      <c r="H303" s="67"/>
      <c r="I303" s="74">
        <v>5.0000001164476789E-2</v>
      </c>
      <c r="J303" s="92" t="s">
        <v>921</v>
      </c>
      <c r="K303" s="92" t="s">
        <v>126</v>
      </c>
      <c r="L303" s="93">
        <v>7.0890000000000009E-2</v>
      </c>
      <c r="M303" s="93">
        <v>5.4900000052013301E-2</v>
      </c>
      <c r="N303" s="74">
        <v>34.679127000000008</v>
      </c>
      <c r="O303" s="103">
        <v>100.39</v>
      </c>
      <c r="P303" s="74">
        <v>0.12881321700000001</v>
      </c>
      <c r="Q303" s="94">
        <f t="shared" si="4"/>
        <v>1.787988231505899E-6</v>
      </c>
      <c r="R303" s="94">
        <f>P303/'סכום נכסי הקרן'!$C$42</f>
        <v>1.1750894038521144E-7</v>
      </c>
    </row>
    <row r="304" spans="2:18">
      <c r="B304" s="91" t="s">
        <v>3018</v>
      </c>
      <c r="C304" s="92" t="s">
        <v>2716</v>
      </c>
      <c r="D304" s="67">
        <v>8060</v>
      </c>
      <c r="E304" s="67"/>
      <c r="F304" s="67" t="s">
        <v>636</v>
      </c>
      <c r="G304" s="102">
        <v>44150</v>
      </c>
      <c r="H304" s="67"/>
      <c r="I304" s="74">
        <v>5.0000000000197664E-2</v>
      </c>
      <c r="J304" s="92" t="s">
        <v>921</v>
      </c>
      <c r="K304" s="92" t="s">
        <v>126</v>
      </c>
      <c r="L304" s="93">
        <v>7.0890000000000009E-2</v>
      </c>
      <c r="M304" s="93">
        <v>5.4899999999979826E-2</v>
      </c>
      <c r="N304" s="74">
        <v>136192.415397</v>
      </c>
      <c r="O304" s="103">
        <v>100.39</v>
      </c>
      <c r="P304" s="74">
        <v>505.87716999800017</v>
      </c>
      <c r="Q304" s="94">
        <f t="shared" si="4"/>
        <v>7.021813813903377E-3</v>
      </c>
      <c r="R304" s="94">
        <f>P304/'סכום נכסי הקרן'!$C$42</f>
        <v>4.614828477696856E-4</v>
      </c>
    </row>
    <row r="305" spans="2:18">
      <c r="B305" s="91" t="s">
        <v>3018</v>
      </c>
      <c r="C305" s="92" t="s">
        <v>2716</v>
      </c>
      <c r="D305" s="67">
        <v>8119</v>
      </c>
      <c r="E305" s="67"/>
      <c r="F305" s="67" t="s">
        <v>636</v>
      </c>
      <c r="G305" s="102">
        <v>44169</v>
      </c>
      <c r="H305" s="67"/>
      <c r="I305" s="74">
        <v>5.0000000166752927E-2</v>
      </c>
      <c r="J305" s="92" t="s">
        <v>921</v>
      </c>
      <c r="K305" s="92" t="s">
        <v>126</v>
      </c>
      <c r="L305" s="93">
        <v>7.0890000000000009E-2</v>
      </c>
      <c r="M305" s="93">
        <v>5.4899999979656139E-2</v>
      </c>
      <c r="N305" s="74">
        <v>322.89726900000005</v>
      </c>
      <c r="O305" s="103">
        <v>100.39</v>
      </c>
      <c r="P305" s="74">
        <v>1.1993792560000001</v>
      </c>
      <c r="Q305" s="94">
        <f t="shared" si="4"/>
        <v>1.6647949991345228E-5</v>
      </c>
      <c r="R305" s="94">
        <f>P305/'סכום נכסי הקרן'!$C$42</f>
        <v>1.0941251897510118E-6</v>
      </c>
    </row>
    <row r="306" spans="2:18">
      <c r="B306" s="91" t="s">
        <v>3018</v>
      </c>
      <c r="C306" s="92" t="s">
        <v>2716</v>
      </c>
      <c r="D306" s="67">
        <v>8418</v>
      </c>
      <c r="E306" s="67"/>
      <c r="F306" s="67" t="s">
        <v>636</v>
      </c>
      <c r="G306" s="102">
        <v>44326</v>
      </c>
      <c r="H306" s="67"/>
      <c r="I306" s="74">
        <v>5.0000000197022672E-2</v>
      </c>
      <c r="J306" s="92" t="s">
        <v>921</v>
      </c>
      <c r="K306" s="92" t="s">
        <v>126</v>
      </c>
      <c r="L306" s="93">
        <v>7.0890000000000009E-2</v>
      </c>
      <c r="M306" s="93">
        <v>5.4899999972022766E-2</v>
      </c>
      <c r="N306" s="74">
        <v>68.322164000000015</v>
      </c>
      <c r="O306" s="103">
        <v>100.39</v>
      </c>
      <c r="P306" s="74">
        <v>0.2537778790000001</v>
      </c>
      <c r="Q306" s="94">
        <f t="shared" si="4"/>
        <v>3.522556703700119E-6</v>
      </c>
      <c r="R306" s="94">
        <f>P306/'סכום נכסי הקרן'!$C$42</f>
        <v>2.315070638636128E-7</v>
      </c>
    </row>
    <row r="307" spans="2:18">
      <c r="B307" s="91" t="s">
        <v>3019</v>
      </c>
      <c r="C307" s="92" t="s">
        <v>2716</v>
      </c>
      <c r="D307" s="67">
        <v>8718</v>
      </c>
      <c r="E307" s="67"/>
      <c r="F307" s="67" t="s">
        <v>636</v>
      </c>
      <c r="G307" s="102">
        <v>44508</v>
      </c>
      <c r="H307" s="67"/>
      <c r="I307" s="74">
        <v>3.169999999999173</v>
      </c>
      <c r="J307" s="92" t="s">
        <v>872</v>
      </c>
      <c r="K307" s="92" t="s">
        <v>126</v>
      </c>
      <c r="L307" s="93">
        <v>8.5919000000000009E-2</v>
      </c>
      <c r="M307" s="93">
        <v>9.0700000000003542E-2</v>
      </c>
      <c r="N307" s="74">
        <v>114540.37158400001</v>
      </c>
      <c r="O307" s="103">
        <v>99.86</v>
      </c>
      <c r="P307" s="74">
        <v>423.20604005500007</v>
      </c>
      <c r="Q307" s="94">
        <f t="shared" si="4"/>
        <v>5.874299522544757E-3</v>
      </c>
      <c r="R307" s="94">
        <f>P307/'סכום נכסי הקרן'!$C$42</f>
        <v>3.8606669788772072E-4</v>
      </c>
    </row>
    <row r="308" spans="2:18">
      <c r="B308" s="91" t="s">
        <v>3020</v>
      </c>
      <c r="C308" s="92" t="s">
        <v>2716</v>
      </c>
      <c r="D308" s="67">
        <v>8806</v>
      </c>
      <c r="E308" s="67"/>
      <c r="F308" s="67" t="s">
        <v>636</v>
      </c>
      <c r="G308" s="102">
        <v>44137</v>
      </c>
      <c r="H308" s="67"/>
      <c r="I308" s="74">
        <v>0.2200000000004794</v>
      </c>
      <c r="J308" s="92" t="s">
        <v>921</v>
      </c>
      <c r="K308" s="92" t="s">
        <v>126</v>
      </c>
      <c r="L308" s="93">
        <v>7.2756000000000001E-2</v>
      </c>
      <c r="M308" s="93">
        <v>5.609999999998528E-2</v>
      </c>
      <c r="N308" s="74">
        <v>156317.75734800004</v>
      </c>
      <c r="O308" s="103">
        <v>100.99</v>
      </c>
      <c r="P308" s="74">
        <v>584.10160712600009</v>
      </c>
      <c r="Q308" s="94">
        <f t="shared" si="4"/>
        <v>8.1076059108512923E-3</v>
      </c>
      <c r="R308" s="94">
        <f>P308/'סכום נכסי הקרן'!$C$42</f>
        <v>5.3284253378032892E-4</v>
      </c>
    </row>
    <row r="309" spans="2:18">
      <c r="B309" s="91" t="s">
        <v>3020</v>
      </c>
      <c r="C309" s="92" t="s">
        <v>2716</v>
      </c>
      <c r="D309" s="67">
        <v>9044</v>
      </c>
      <c r="E309" s="67"/>
      <c r="F309" s="67" t="s">
        <v>636</v>
      </c>
      <c r="G309" s="102">
        <v>44679</v>
      </c>
      <c r="H309" s="67"/>
      <c r="I309" s="74">
        <v>0.21999999992047464</v>
      </c>
      <c r="J309" s="92" t="s">
        <v>921</v>
      </c>
      <c r="K309" s="92" t="s">
        <v>126</v>
      </c>
      <c r="L309" s="93">
        <v>7.2756000000000001E-2</v>
      </c>
      <c r="M309" s="93">
        <v>5.6099999999602364E-2</v>
      </c>
      <c r="N309" s="74">
        <v>1346.0909720000002</v>
      </c>
      <c r="O309" s="103">
        <v>100.99</v>
      </c>
      <c r="P309" s="74">
        <v>5.0298438200000009</v>
      </c>
      <c r="Q309" s="94">
        <f t="shared" si="4"/>
        <v>6.981660551550915E-5</v>
      </c>
      <c r="R309" s="94">
        <f>P309/'סכום נכסי הקרן'!$C$42</f>
        <v>4.5884392250781552E-6</v>
      </c>
    </row>
    <row r="310" spans="2:18">
      <c r="B310" s="91" t="s">
        <v>3020</v>
      </c>
      <c r="C310" s="92" t="s">
        <v>2716</v>
      </c>
      <c r="D310" s="67">
        <v>9224</v>
      </c>
      <c r="E310" s="67"/>
      <c r="F310" s="67" t="s">
        <v>636</v>
      </c>
      <c r="G310" s="102">
        <v>44810</v>
      </c>
      <c r="H310" s="67"/>
      <c r="I310" s="74">
        <v>0.21999999998681588</v>
      </c>
      <c r="J310" s="92" t="s">
        <v>921</v>
      </c>
      <c r="K310" s="92" t="s">
        <v>126</v>
      </c>
      <c r="L310" s="93">
        <v>7.2756000000000001E-2</v>
      </c>
      <c r="M310" s="93">
        <v>5.6099999998286056E-2</v>
      </c>
      <c r="N310" s="74">
        <v>2435.8547690000005</v>
      </c>
      <c r="O310" s="103">
        <v>100.99</v>
      </c>
      <c r="P310" s="74">
        <v>9.1018877960000033</v>
      </c>
      <c r="Q310" s="94">
        <f t="shared" si="4"/>
        <v>1.2633849726565846E-4</v>
      </c>
      <c r="R310" s="94">
        <f>P310/'סכום נכסי הקרן'!$C$42</f>
        <v>8.3031323595702746E-6</v>
      </c>
    </row>
    <row r="311" spans="2:18">
      <c r="B311" s="91" t="s">
        <v>3021</v>
      </c>
      <c r="C311" s="92" t="s">
        <v>2716</v>
      </c>
      <c r="D311" s="67" t="s">
        <v>2900</v>
      </c>
      <c r="E311" s="67"/>
      <c r="F311" s="67" t="s">
        <v>636</v>
      </c>
      <c r="G311" s="102">
        <v>42921</v>
      </c>
      <c r="H311" s="67"/>
      <c r="I311" s="74">
        <v>7.209999999746679</v>
      </c>
      <c r="J311" s="92" t="s">
        <v>872</v>
      </c>
      <c r="K311" s="92" t="s">
        <v>126</v>
      </c>
      <c r="L311" s="93">
        <v>7.8939999999999996E-2</v>
      </c>
      <c r="M311" s="93">
        <v>0</v>
      </c>
      <c r="N311" s="74">
        <v>17451.286211000002</v>
      </c>
      <c r="O311" s="103">
        <v>14.370590999999999</v>
      </c>
      <c r="P311" s="74">
        <v>9.2767861350000018</v>
      </c>
      <c r="Q311" s="94">
        <f t="shared" ref="Q311:Q340" si="5">IFERROR(P311/$P$10,0)</f>
        <v>1.2876616873544193E-4</v>
      </c>
      <c r="R311" s="94">
        <f>P311/'סכום נכסי הקרן'!$C$42</f>
        <v>8.4626821244909312E-6</v>
      </c>
    </row>
    <row r="312" spans="2:18">
      <c r="B312" s="91" t="s">
        <v>3021</v>
      </c>
      <c r="C312" s="92" t="s">
        <v>2716</v>
      </c>
      <c r="D312" s="67">
        <v>6497</v>
      </c>
      <c r="E312" s="67"/>
      <c r="F312" s="67" t="s">
        <v>636</v>
      </c>
      <c r="G312" s="102">
        <v>43342</v>
      </c>
      <c r="H312" s="67"/>
      <c r="I312" s="74">
        <v>1.0599999999659238</v>
      </c>
      <c r="J312" s="92" t="s">
        <v>872</v>
      </c>
      <c r="K312" s="92" t="s">
        <v>126</v>
      </c>
      <c r="L312" s="93">
        <v>7.8939999999999996E-2</v>
      </c>
      <c r="M312" s="93">
        <v>0</v>
      </c>
      <c r="N312" s="74">
        <v>3312.3009400000005</v>
      </c>
      <c r="O312" s="103">
        <v>14.370590999999999</v>
      </c>
      <c r="P312" s="74">
        <v>1.7607589010000002</v>
      </c>
      <c r="Q312" s="94">
        <f t="shared" si="5"/>
        <v>2.4440164346701009E-5</v>
      </c>
      <c r="R312" s="94">
        <f>P312/'סכום נכסי הקרן'!$C$42</f>
        <v>1.6062397753045748E-6</v>
      </c>
    </row>
    <row r="313" spans="2:18">
      <c r="B313" s="91" t="s">
        <v>3022</v>
      </c>
      <c r="C313" s="92" t="s">
        <v>2716</v>
      </c>
      <c r="D313" s="67">
        <v>9405</v>
      </c>
      <c r="E313" s="67"/>
      <c r="F313" s="67" t="s">
        <v>636</v>
      </c>
      <c r="G313" s="102">
        <v>43866</v>
      </c>
      <c r="H313" s="67"/>
      <c r="I313" s="74">
        <v>1.2899999999995955</v>
      </c>
      <c r="J313" s="92" t="s">
        <v>921</v>
      </c>
      <c r="K313" s="92" t="s">
        <v>126</v>
      </c>
      <c r="L313" s="93">
        <v>7.5109000000000009E-2</v>
      </c>
      <c r="M313" s="93">
        <v>7.9199999999927218E-2</v>
      </c>
      <c r="N313" s="74">
        <v>133157.21378800002</v>
      </c>
      <c r="O313" s="103">
        <v>100.39</v>
      </c>
      <c r="P313" s="74">
        <v>494.60313488000014</v>
      </c>
      <c r="Q313" s="94">
        <f t="shared" si="5"/>
        <v>6.8653248868970097E-3</v>
      </c>
      <c r="R313" s="94">
        <f>P313/'סכום נכסי הקרן'!$C$42</f>
        <v>4.5119818947579447E-4</v>
      </c>
    </row>
    <row r="314" spans="2:18">
      <c r="B314" s="91" t="s">
        <v>3022</v>
      </c>
      <c r="C314" s="92" t="s">
        <v>2716</v>
      </c>
      <c r="D314" s="67">
        <v>9439</v>
      </c>
      <c r="E314" s="67"/>
      <c r="F314" s="67" t="s">
        <v>636</v>
      </c>
      <c r="G314" s="102">
        <v>44953</v>
      </c>
      <c r="H314" s="67"/>
      <c r="I314" s="74">
        <v>1.2899999994368023</v>
      </c>
      <c r="J314" s="92" t="s">
        <v>921</v>
      </c>
      <c r="K314" s="92" t="s">
        <v>126</v>
      </c>
      <c r="L314" s="93">
        <v>7.5109000000000009E-2</v>
      </c>
      <c r="M314" s="93">
        <v>7.9199999976064112E-2</v>
      </c>
      <c r="N314" s="74">
        <v>382.41678600000006</v>
      </c>
      <c r="O314" s="103">
        <v>100.39</v>
      </c>
      <c r="P314" s="74">
        <v>1.4204603200000001</v>
      </c>
      <c r="Q314" s="94">
        <f t="shared" si="5"/>
        <v>1.9716659475099542E-5</v>
      </c>
      <c r="R314" s="94">
        <f>P314/'סכום נכסי הקרן'!$C$42</f>
        <v>1.2958048168491777E-6</v>
      </c>
    </row>
    <row r="315" spans="2:18">
      <c r="B315" s="91" t="s">
        <v>3022</v>
      </c>
      <c r="C315" s="92" t="s">
        <v>2716</v>
      </c>
      <c r="D315" s="67">
        <v>9447</v>
      </c>
      <c r="E315" s="67"/>
      <c r="F315" s="67" t="s">
        <v>636</v>
      </c>
      <c r="G315" s="102">
        <v>44959</v>
      </c>
      <c r="H315" s="67"/>
      <c r="I315" s="74">
        <v>1.2899999994239166</v>
      </c>
      <c r="J315" s="92" t="s">
        <v>921</v>
      </c>
      <c r="K315" s="92" t="s">
        <v>126</v>
      </c>
      <c r="L315" s="93">
        <v>7.5109000000000009E-2</v>
      </c>
      <c r="M315" s="93">
        <v>7.9199999986474576E-2</v>
      </c>
      <c r="N315" s="74">
        <v>214.97114500000004</v>
      </c>
      <c r="O315" s="103">
        <v>100.39</v>
      </c>
      <c r="P315" s="74">
        <v>0.79849527400000009</v>
      </c>
      <c r="Q315" s="94">
        <f t="shared" si="5"/>
        <v>1.1083491167098779E-5</v>
      </c>
      <c r="R315" s="94">
        <f>P315/'סכום נכסי הקרן'!$C$42</f>
        <v>7.2842163044758893E-7</v>
      </c>
    </row>
    <row r="316" spans="2:18">
      <c r="B316" s="91" t="s">
        <v>3022</v>
      </c>
      <c r="C316" s="92" t="s">
        <v>2716</v>
      </c>
      <c r="D316" s="67">
        <v>9467</v>
      </c>
      <c r="E316" s="67"/>
      <c r="F316" s="67" t="s">
        <v>636</v>
      </c>
      <c r="G316" s="102">
        <v>44966</v>
      </c>
      <c r="H316" s="67"/>
      <c r="I316" s="74">
        <v>1.2900000006523349</v>
      </c>
      <c r="J316" s="92" t="s">
        <v>921</v>
      </c>
      <c r="K316" s="92" t="s">
        <v>126</v>
      </c>
      <c r="L316" s="93">
        <v>7.5109000000000009E-2</v>
      </c>
      <c r="M316" s="93">
        <v>7.9700000021242709E-2</v>
      </c>
      <c r="N316" s="74">
        <v>322.10057800000004</v>
      </c>
      <c r="O316" s="103">
        <v>100.33</v>
      </c>
      <c r="P316" s="74">
        <v>1.1957049180000001</v>
      </c>
      <c r="Q316" s="94">
        <f t="shared" si="5"/>
        <v>1.6596948446196528E-5</v>
      </c>
      <c r="R316" s="94">
        <f>P316/'סכום נכסי הקרן'!$C$42</f>
        <v>1.0907733010624689E-6</v>
      </c>
    </row>
    <row r="317" spans="2:18">
      <c r="B317" s="91" t="s">
        <v>3022</v>
      </c>
      <c r="C317" s="92" t="s">
        <v>2716</v>
      </c>
      <c r="D317" s="67">
        <v>9491</v>
      </c>
      <c r="E317" s="67"/>
      <c r="F317" s="67" t="s">
        <v>636</v>
      </c>
      <c r="G317" s="102">
        <v>44986</v>
      </c>
      <c r="H317" s="67"/>
      <c r="I317" s="74">
        <v>1.2899999999441016</v>
      </c>
      <c r="J317" s="92" t="s">
        <v>921</v>
      </c>
      <c r="K317" s="92" t="s">
        <v>126</v>
      </c>
      <c r="L317" s="93">
        <v>7.5109000000000009E-2</v>
      </c>
      <c r="M317" s="93">
        <v>7.9699999995313131E-2</v>
      </c>
      <c r="N317" s="74">
        <v>1252.9717090000001</v>
      </c>
      <c r="O317" s="103">
        <v>100.33</v>
      </c>
      <c r="P317" s="74">
        <v>4.6512939940000004</v>
      </c>
      <c r="Q317" s="94">
        <f t="shared" si="5"/>
        <v>6.4562155314745924E-5</v>
      </c>
      <c r="R317" s="94">
        <f>P317/'סכום נכסי הקרן'!$C$42</f>
        <v>4.2431098406232496E-6</v>
      </c>
    </row>
    <row r="318" spans="2:18">
      <c r="B318" s="91" t="s">
        <v>3022</v>
      </c>
      <c r="C318" s="92" t="s">
        <v>2716</v>
      </c>
      <c r="D318" s="67">
        <v>9510</v>
      </c>
      <c r="E318" s="67"/>
      <c r="F318" s="67" t="s">
        <v>636</v>
      </c>
      <c r="G318" s="102">
        <v>44994</v>
      </c>
      <c r="H318" s="67"/>
      <c r="I318" s="74">
        <v>1.2900000001101479</v>
      </c>
      <c r="J318" s="92" t="s">
        <v>921</v>
      </c>
      <c r="K318" s="92" t="s">
        <v>126</v>
      </c>
      <c r="L318" s="93">
        <v>7.5109000000000009E-2</v>
      </c>
      <c r="M318" s="93">
        <v>7.9700000014319261E-2</v>
      </c>
      <c r="N318" s="74">
        <v>244.56294600000004</v>
      </c>
      <c r="O318" s="103">
        <v>100.33</v>
      </c>
      <c r="P318" s="74">
        <v>0.90786901000000009</v>
      </c>
      <c r="Q318" s="94">
        <f t="shared" si="5"/>
        <v>1.2601650229952035E-5</v>
      </c>
      <c r="R318" s="94">
        <f>P318/'סכום נכסי הקרן'!$C$42</f>
        <v>8.2819704265029677E-7</v>
      </c>
    </row>
    <row r="319" spans="2:18">
      <c r="B319" s="91" t="s">
        <v>3022</v>
      </c>
      <c r="C319" s="92" t="s">
        <v>2716</v>
      </c>
      <c r="D319" s="67">
        <v>9560</v>
      </c>
      <c r="E319" s="67"/>
      <c r="F319" s="67" t="s">
        <v>636</v>
      </c>
      <c r="G319" s="102">
        <v>45058</v>
      </c>
      <c r="H319" s="67"/>
      <c r="I319" s="74">
        <v>1.2899999999307334</v>
      </c>
      <c r="J319" s="92" t="s">
        <v>921</v>
      </c>
      <c r="K319" s="92" t="s">
        <v>126</v>
      </c>
      <c r="L319" s="93">
        <v>7.5109000000000009E-2</v>
      </c>
      <c r="M319" s="93">
        <v>7.9699999992625128E-2</v>
      </c>
      <c r="N319" s="74">
        <v>1322.276644</v>
      </c>
      <c r="O319" s="103">
        <v>100.33</v>
      </c>
      <c r="P319" s="74">
        <v>4.9085684460000012</v>
      </c>
      <c r="Q319" s="94">
        <f t="shared" si="5"/>
        <v>6.8133246101517671E-5</v>
      </c>
      <c r="R319" s="94">
        <f>P319/'סכום נכסי הקרן'!$C$42</f>
        <v>4.4778066283193912E-6</v>
      </c>
    </row>
    <row r="320" spans="2:18">
      <c r="B320" s="91" t="s">
        <v>3023</v>
      </c>
      <c r="C320" s="92" t="s">
        <v>2716</v>
      </c>
      <c r="D320" s="67">
        <v>9606</v>
      </c>
      <c r="E320" s="67"/>
      <c r="F320" s="67" t="s">
        <v>636</v>
      </c>
      <c r="G320" s="102">
        <v>44136</v>
      </c>
      <c r="H320" s="67"/>
      <c r="I320" s="74">
        <v>4.9999999999300174E-2</v>
      </c>
      <c r="J320" s="92" t="s">
        <v>921</v>
      </c>
      <c r="K320" s="92" t="s">
        <v>126</v>
      </c>
      <c r="L320" s="93">
        <v>7.0095999999999992E-2</v>
      </c>
      <c r="M320" s="93">
        <v>0</v>
      </c>
      <c r="N320" s="74">
        <v>90871.686021000016</v>
      </c>
      <c r="O320" s="103">
        <v>84.997694999999993</v>
      </c>
      <c r="P320" s="74">
        <v>285.78369478400003</v>
      </c>
      <c r="Q320" s="94">
        <f t="shared" si="5"/>
        <v>3.9668125284850683E-3</v>
      </c>
      <c r="R320" s="94">
        <f>P320/'סכום נכסי הקרן'!$C$42</f>
        <v>2.6070414151242353E-4</v>
      </c>
    </row>
    <row r="321" spans="2:18">
      <c r="B321" s="91" t="s">
        <v>3024</v>
      </c>
      <c r="C321" s="92" t="s">
        <v>2716</v>
      </c>
      <c r="D321" s="67">
        <v>6588</v>
      </c>
      <c r="E321" s="67"/>
      <c r="F321" s="67" t="s">
        <v>636</v>
      </c>
      <c r="G321" s="102">
        <v>43397</v>
      </c>
      <c r="H321" s="67"/>
      <c r="I321" s="74">
        <v>2.9999999999967993E-2</v>
      </c>
      <c r="J321" s="92" t="s">
        <v>921</v>
      </c>
      <c r="K321" s="92" t="s">
        <v>126</v>
      </c>
      <c r="L321" s="93">
        <v>7.0457000000000006E-2</v>
      </c>
      <c r="M321" s="93">
        <v>6.1200000000030723E-2</v>
      </c>
      <c r="N321" s="74">
        <v>84074.65</v>
      </c>
      <c r="O321" s="103">
        <v>100.44</v>
      </c>
      <c r="P321" s="74">
        <v>312.44493256700002</v>
      </c>
      <c r="Q321" s="94">
        <f t="shared" si="5"/>
        <v>4.336883088817277E-3</v>
      </c>
      <c r="R321" s="94">
        <f>P321/'סכום נכסי הקרן'!$C$42</f>
        <v>2.8502566591964717E-4</v>
      </c>
    </row>
    <row r="322" spans="2:18">
      <c r="B322" s="91" t="s">
        <v>3025</v>
      </c>
      <c r="C322" s="92" t="s">
        <v>2716</v>
      </c>
      <c r="D322" s="67" t="s">
        <v>2901</v>
      </c>
      <c r="E322" s="67"/>
      <c r="F322" s="67" t="s">
        <v>636</v>
      </c>
      <c r="G322" s="102">
        <v>44144</v>
      </c>
      <c r="H322" s="67"/>
      <c r="I322" s="74">
        <v>2.9999999999370586E-2</v>
      </c>
      <c r="J322" s="92" t="s">
        <v>921</v>
      </c>
      <c r="K322" s="92" t="s">
        <v>126</v>
      </c>
      <c r="L322" s="93">
        <v>7.8763E-2</v>
      </c>
      <c r="M322" s="93">
        <v>0</v>
      </c>
      <c r="N322" s="74">
        <v>102807.78826500001</v>
      </c>
      <c r="O322" s="103">
        <v>75.180498</v>
      </c>
      <c r="P322" s="74">
        <v>285.97820440599997</v>
      </c>
      <c r="Q322" s="94">
        <f t="shared" si="5"/>
        <v>3.9695124138163273E-3</v>
      </c>
      <c r="R322" s="94">
        <f>P322/'סכום נכסי הקרן'!$C$42</f>
        <v>2.6088158153067835E-4</v>
      </c>
    </row>
    <row r="323" spans="2:18">
      <c r="B323" s="91" t="s">
        <v>3026</v>
      </c>
      <c r="C323" s="92" t="s">
        <v>2716</v>
      </c>
      <c r="D323" s="67">
        <v>6826</v>
      </c>
      <c r="E323" s="67"/>
      <c r="F323" s="67" t="s">
        <v>636</v>
      </c>
      <c r="G323" s="102">
        <v>43550</v>
      </c>
      <c r="H323" s="67"/>
      <c r="I323" s="74">
        <v>2.1499999999965382</v>
      </c>
      <c r="J323" s="92" t="s">
        <v>872</v>
      </c>
      <c r="K323" s="92" t="s">
        <v>126</v>
      </c>
      <c r="L323" s="93">
        <v>8.2025000000000001E-2</v>
      </c>
      <c r="M323" s="93">
        <v>8.4999999999779696E-2</v>
      </c>
      <c r="N323" s="74">
        <v>42784.87623300001</v>
      </c>
      <c r="O323" s="103">
        <v>100.36</v>
      </c>
      <c r="P323" s="74">
        <v>158.87378921700002</v>
      </c>
      <c r="Q323" s="94">
        <f t="shared" si="5"/>
        <v>2.2052431577323684E-3</v>
      </c>
      <c r="R323" s="94">
        <f>P323/'סכום נכסי הקרן'!$C$42</f>
        <v>1.4493148343522159E-4</v>
      </c>
    </row>
    <row r="324" spans="2:18">
      <c r="B324" s="91" t="s">
        <v>3027</v>
      </c>
      <c r="C324" s="92" t="s">
        <v>2716</v>
      </c>
      <c r="D324" s="67">
        <v>6528</v>
      </c>
      <c r="E324" s="67"/>
      <c r="F324" s="67" t="s">
        <v>636</v>
      </c>
      <c r="G324" s="102">
        <v>43373</v>
      </c>
      <c r="H324" s="67"/>
      <c r="I324" s="74">
        <v>4.3800000000075041</v>
      </c>
      <c r="J324" s="92" t="s">
        <v>872</v>
      </c>
      <c r="K324" s="92" t="s">
        <v>129</v>
      </c>
      <c r="L324" s="93">
        <v>3.032E-2</v>
      </c>
      <c r="M324" s="93">
        <v>8.0900000000121305E-2</v>
      </c>
      <c r="N324" s="74">
        <v>72975.128067000012</v>
      </c>
      <c r="O324" s="103">
        <v>80.540000000000006</v>
      </c>
      <c r="P324" s="74">
        <v>274.51649646300007</v>
      </c>
      <c r="Q324" s="94">
        <f t="shared" si="5"/>
        <v>3.8104184994469537E-3</v>
      </c>
      <c r="R324" s="94">
        <f>P324/'סכום נכסי הקרן'!$C$42</f>
        <v>2.5042572003793507E-4</v>
      </c>
    </row>
    <row r="325" spans="2:18">
      <c r="B325" s="91" t="s">
        <v>3028</v>
      </c>
      <c r="C325" s="92" t="s">
        <v>2716</v>
      </c>
      <c r="D325" s="67">
        <v>8860</v>
      </c>
      <c r="E325" s="67"/>
      <c r="F325" s="67" t="s">
        <v>636</v>
      </c>
      <c r="G325" s="102">
        <v>44585</v>
      </c>
      <c r="H325" s="67"/>
      <c r="I325" s="74">
        <v>2.5899999999909658</v>
      </c>
      <c r="J325" s="92" t="s">
        <v>1008</v>
      </c>
      <c r="K325" s="92" t="s">
        <v>128</v>
      </c>
      <c r="L325" s="93">
        <v>6.1120000000000001E-2</v>
      </c>
      <c r="M325" s="93">
        <v>6.9599999999977416E-2</v>
      </c>
      <c r="N325" s="74">
        <v>4400.6015170000001</v>
      </c>
      <c r="O325" s="103">
        <v>100.15</v>
      </c>
      <c r="P325" s="74">
        <v>17.710342724</v>
      </c>
      <c r="Q325" s="94">
        <f t="shared" si="5"/>
        <v>2.4582791350089581E-4</v>
      </c>
      <c r="R325" s="94">
        <f>P325/'סכום נכסי הקרן'!$C$42</f>
        <v>1.6156134097296702E-5</v>
      </c>
    </row>
    <row r="326" spans="2:18">
      <c r="B326" s="91" t="s">
        <v>3028</v>
      </c>
      <c r="C326" s="92" t="s">
        <v>2716</v>
      </c>
      <c r="D326" s="67">
        <v>8977</v>
      </c>
      <c r="E326" s="67"/>
      <c r="F326" s="67" t="s">
        <v>636</v>
      </c>
      <c r="G326" s="102">
        <v>44553</v>
      </c>
      <c r="H326" s="67"/>
      <c r="I326" s="74">
        <v>2.5899999997433154</v>
      </c>
      <c r="J326" s="92" t="s">
        <v>1008</v>
      </c>
      <c r="K326" s="92" t="s">
        <v>128</v>
      </c>
      <c r="L326" s="93">
        <v>6.1120000000000001E-2</v>
      </c>
      <c r="M326" s="93">
        <v>6.9499999990996889E-2</v>
      </c>
      <c r="N326" s="74">
        <v>648.50969000000009</v>
      </c>
      <c r="O326" s="103">
        <v>100.16</v>
      </c>
      <c r="P326" s="74">
        <v>2.6102058130000003</v>
      </c>
      <c r="Q326" s="94">
        <f t="shared" si="5"/>
        <v>3.6230888290386285E-5</v>
      </c>
      <c r="R326" s="94">
        <f>P326/'סכום נכסי הקרן'!$C$42</f>
        <v>2.3811416748713713E-6</v>
      </c>
    </row>
    <row r="327" spans="2:18">
      <c r="B327" s="91" t="s">
        <v>3028</v>
      </c>
      <c r="C327" s="92" t="s">
        <v>2716</v>
      </c>
      <c r="D327" s="67">
        <v>8978</v>
      </c>
      <c r="E327" s="67"/>
      <c r="F327" s="67" t="s">
        <v>636</v>
      </c>
      <c r="G327" s="102">
        <v>44553</v>
      </c>
      <c r="H327" s="67"/>
      <c r="I327" s="74">
        <v>2.5899999997699839</v>
      </c>
      <c r="J327" s="92" t="s">
        <v>1008</v>
      </c>
      <c r="K327" s="92" t="s">
        <v>128</v>
      </c>
      <c r="L327" s="93">
        <v>6.1120000000000001E-2</v>
      </c>
      <c r="M327" s="93">
        <v>7.0599999993487858E-2</v>
      </c>
      <c r="N327" s="74">
        <v>833.79818900000009</v>
      </c>
      <c r="O327" s="103">
        <v>99.91</v>
      </c>
      <c r="P327" s="74">
        <v>3.3476024030000007</v>
      </c>
      <c r="Q327" s="94">
        <f t="shared" si="5"/>
        <v>4.646630089461137E-5</v>
      </c>
      <c r="R327" s="94">
        <f>P327/'סכום נכסי הקרן'!$C$42</f>
        <v>3.0538264657074564E-6</v>
      </c>
    </row>
    <row r="328" spans="2:18">
      <c r="B328" s="91" t="s">
        <v>3028</v>
      </c>
      <c r="C328" s="92" t="s">
        <v>2716</v>
      </c>
      <c r="D328" s="67">
        <v>8979</v>
      </c>
      <c r="E328" s="67"/>
      <c r="F328" s="67" t="s">
        <v>636</v>
      </c>
      <c r="G328" s="102">
        <v>44553</v>
      </c>
      <c r="H328" s="67"/>
      <c r="I328" s="74">
        <v>2.5899999999393466</v>
      </c>
      <c r="J328" s="92" t="s">
        <v>1008</v>
      </c>
      <c r="K328" s="92" t="s">
        <v>128</v>
      </c>
      <c r="L328" s="93">
        <v>6.1120000000000001E-2</v>
      </c>
      <c r="M328" s="93">
        <v>6.9499999998882706E-2</v>
      </c>
      <c r="N328" s="74">
        <v>3891.0581120000006</v>
      </c>
      <c r="O328" s="103">
        <v>100.17</v>
      </c>
      <c r="P328" s="74">
        <v>15.662798405000002</v>
      </c>
      <c r="Q328" s="94">
        <f t="shared" si="5"/>
        <v>2.1740703223481614E-4</v>
      </c>
      <c r="R328" s="94">
        <f>P328/'סכום נכסי הקרן'!$C$42</f>
        <v>1.4288276365605635E-5</v>
      </c>
    </row>
    <row r="329" spans="2:18">
      <c r="B329" s="91" t="s">
        <v>3028</v>
      </c>
      <c r="C329" s="92" t="s">
        <v>2716</v>
      </c>
      <c r="D329" s="67">
        <v>8918</v>
      </c>
      <c r="E329" s="67"/>
      <c r="F329" s="67" t="s">
        <v>636</v>
      </c>
      <c r="G329" s="102">
        <v>44553</v>
      </c>
      <c r="H329" s="67"/>
      <c r="I329" s="74">
        <v>2.5899999996378873</v>
      </c>
      <c r="J329" s="92" t="s">
        <v>1008</v>
      </c>
      <c r="K329" s="92" t="s">
        <v>128</v>
      </c>
      <c r="L329" s="93">
        <v>6.1120000000000001E-2</v>
      </c>
      <c r="M329" s="93">
        <v>6.9599999988197811E-2</v>
      </c>
      <c r="N329" s="74">
        <v>555.86544900000013</v>
      </c>
      <c r="O329" s="103">
        <v>100.14</v>
      </c>
      <c r="P329" s="74">
        <v>2.2368725590000005</v>
      </c>
      <c r="Q329" s="94">
        <f t="shared" si="5"/>
        <v>3.1048846570383265E-5</v>
      </c>
      <c r="R329" s="94">
        <f>P329/'סכום נכסי הקרן'!$C$42</f>
        <v>2.0405710710947184E-6</v>
      </c>
    </row>
    <row r="330" spans="2:18">
      <c r="B330" s="91" t="s">
        <v>3028</v>
      </c>
      <c r="C330" s="92" t="s">
        <v>2716</v>
      </c>
      <c r="D330" s="67">
        <v>9037</v>
      </c>
      <c r="E330" s="67"/>
      <c r="F330" s="67" t="s">
        <v>636</v>
      </c>
      <c r="G330" s="102">
        <v>44671</v>
      </c>
      <c r="H330" s="67"/>
      <c r="I330" s="74">
        <v>2.5899999994707423</v>
      </c>
      <c r="J330" s="92" t="s">
        <v>1008</v>
      </c>
      <c r="K330" s="92" t="s">
        <v>128</v>
      </c>
      <c r="L330" s="93">
        <v>6.1120000000000001E-2</v>
      </c>
      <c r="M330" s="93">
        <v>6.9599999981690544E-2</v>
      </c>
      <c r="N330" s="74">
        <v>347.41591300000005</v>
      </c>
      <c r="O330" s="103">
        <v>100.15</v>
      </c>
      <c r="P330" s="74">
        <v>1.3981849860000002</v>
      </c>
      <c r="Q330" s="94">
        <f t="shared" si="5"/>
        <v>1.9407467328731027E-5</v>
      </c>
      <c r="R330" s="94">
        <f>P330/'סכום נכסי הקרן'!$C$42</f>
        <v>1.2754843019514971E-6</v>
      </c>
    </row>
    <row r="331" spans="2:18">
      <c r="B331" s="91" t="s">
        <v>3028</v>
      </c>
      <c r="C331" s="92" t="s">
        <v>2716</v>
      </c>
      <c r="D331" s="67">
        <v>9130</v>
      </c>
      <c r="E331" s="67"/>
      <c r="F331" s="67" t="s">
        <v>636</v>
      </c>
      <c r="G331" s="102">
        <v>44742</v>
      </c>
      <c r="H331" s="67"/>
      <c r="I331" s="74">
        <v>2.5899999999999994</v>
      </c>
      <c r="J331" s="92" t="s">
        <v>1008</v>
      </c>
      <c r="K331" s="92" t="s">
        <v>128</v>
      </c>
      <c r="L331" s="93">
        <v>6.1120000000000001E-2</v>
      </c>
      <c r="M331" s="93">
        <v>6.9600000001192014E-2</v>
      </c>
      <c r="N331" s="74">
        <v>2084.4954490000005</v>
      </c>
      <c r="O331" s="103">
        <v>100.15</v>
      </c>
      <c r="P331" s="74">
        <v>8.3891097000000023</v>
      </c>
      <c r="Q331" s="94">
        <f t="shared" si="5"/>
        <v>1.1644480097420427E-4</v>
      </c>
      <c r="R331" s="94">
        <f>P331/'סכום נכסי הקרן'!$C$42</f>
        <v>7.6529056146645213E-6</v>
      </c>
    </row>
    <row r="332" spans="2:18">
      <c r="B332" s="91" t="s">
        <v>3028</v>
      </c>
      <c r="C332" s="92" t="s">
        <v>2716</v>
      </c>
      <c r="D332" s="67">
        <v>9313</v>
      </c>
      <c r="E332" s="67"/>
      <c r="F332" s="67" t="s">
        <v>636</v>
      </c>
      <c r="G332" s="102">
        <v>44886</v>
      </c>
      <c r="H332" s="67"/>
      <c r="I332" s="74">
        <v>2.5900000003846069</v>
      </c>
      <c r="J332" s="92" t="s">
        <v>1008</v>
      </c>
      <c r="K332" s="92" t="s">
        <v>128</v>
      </c>
      <c r="L332" s="93">
        <v>6.1120000000000001E-2</v>
      </c>
      <c r="M332" s="93">
        <v>6.9500000008764842E-2</v>
      </c>
      <c r="N332" s="74">
        <v>949.6034830000001</v>
      </c>
      <c r="O332" s="103">
        <v>100.16</v>
      </c>
      <c r="P332" s="74">
        <v>3.8220871670000007</v>
      </c>
      <c r="Q332" s="94">
        <f t="shared" si="5"/>
        <v>5.3052373300992263E-5</v>
      </c>
      <c r="R332" s="94">
        <f>P332/'סכום נכסי הקרן'!$C$42</f>
        <v>3.4866718145396892E-6</v>
      </c>
    </row>
    <row r="333" spans="2:18">
      <c r="B333" s="91" t="s">
        <v>3028</v>
      </c>
      <c r="C333" s="92" t="s">
        <v>2716</v>
      </c>
      <c r="D333" s="67">
        <v>9496</v>
      </c>
      <c r="E333" s="67"/>
      <c r="F333" s="67" t="s">
        <v>636</v>
      </c>
      <c r="G333" s="102">
        <v>44985</v>
      </c>
      <c r="H333" s="67"/>
      <c r="I333" s="74">
        <v>2.5899999999212309</v>
      </c>
      <c r="J333" s="92" t="s">
        <v>1008</v>
      </c>
      <c r="K333" s="92" t="s">
        <v>128</v>
      </c>
      <c r="L333" s="93">
        <v>6.1120000000000001E-2</v>
      </c>
      <c r="M333" s="93">
        <v>6.9499999997737483E-2</v>
      </c>
      <c r="N333" s="74">
        <v>1482.3078790000002</v>
      </c>
      <c r="O333" s="103">
        <v>100.17</v>
      </c>
      <c r="P333" s="74">
        <v>5.9667804330000003</v>
      </c>
      <c r="Q333" s="94">
        <f t="shared" si="5"/>
        <v>8.2821727790430635E-5</v>
      </c>
      <c r="R333" s="94">
        <f>P333/'סכום נכסי הקרן'!$C$42</f>
        <v>5.4431529816776732E-6</v>
      </c>
    </row>
    <row r="334" spans="2:18">
      <c r="B334" s="91" t="s">
        <v>3028</v>
      </c>
      <c r="C334" s="92" t="s">
        <v>2716</v>
      </c>
      <c r="D334" s="67">
        <v>9547</v>
      </c>
      <c r="E334" s="67"/>
      <c r="F334" s="67" t="s">
        <v>636</v>
      </c>
      <c r="G334" s="102">
        <v>45036</v>
      </c>
      <c r="H334" s="67"/>
      <c r="I334" s="74">
        <v>2.5899999994638048</v>
      </c>
      <c r="J334" s="92" t="s">
        <v>1008</v>
      </c>
      <c r="K334" s="92" t="s">
        <v>128</v>
      </c>
      <c r="L334" s="93">
        <v>6.1120000000000001E-2</v>
      </c>
      <c r="M334" s="93">
        <v>6.9399999989276095E-2</v>
      </c>
      <c r="N334" s="74">
        <v>347.41591300000005</v>
      </c>
      <c r="O334" s="103">
        <v>100.19</v>
      </c>
      <c r="P334" s="74">
        <v>1.3987434249999999</v>
      </c>
      <c r="Q334" s="94">
        <f t="shared" si="5"/>
        <v>1.941521872554626E-5</v>
      </c>
      <c r="R334" s="94">
        <f>P334/'סכום נכסי הקרן'!$C$42</f>
        <v>1.275993733954579E-6</v>
      </c>
    </row>
    <row r="335" spans="2:18">
      <c r="B335" s="91" t="s">
        <v>3028</v>
      </c>
      <c r="C335" s="92" t="s">
        <v>2716</v>
      </c>
      <c r="D335" s="67">
        <v>8829</v>
      </c>
      <c r="E335" s="67"/>
      <c r="F335" s="67" t="s">
        <v>636</v>
      </c>
      <c r="G335" s="102">
        <v>44553</v>
      </c>
      <c r="H335" s="67"/>
      <c r="I335" s="74">
        <v>2.6000000000011823</v>
      </c>
      <c r="J335" s="92" t="s">
        <v>1008</v>
      </c>
      <c r="K335" s="92" t="s">
        <v>128</v>
      </c>
      <c r="L335" s="93">
        <v>6.1180000000000005E-2</v>
      </c>
      <c r="M335" s="93">
        <v>6.9300000000024231E-2</v>
      </c>
      <c r="N335" s="74">
        <v>42037.325091999999</v>
      </c>
      <c r="O335" s="103">
        <v>100.15</v>
      </c>
      <c r="P335" s="74">
        <v>169.18038886299999</v>
      </c>
      <c r="Q335" s="94">
        <f t="shared" si="5"/>
        <v>2.3483036239102359E-3</v>
      </c>
      <c r="R335" s="94">
        <f>P335/'סכום נכסי הקרן'!$C$42</f>
        <v>1.543336056054648E-4</v>
      </c>
    </row>
    <row r="336" spans="2:18">
      <c r="B336" s="91" t="s">
        <v>3029</v>
      </c>
      <c r="C336" s="92" t="s">
        <v>2716</v>
      </c>
      <c r="D336" s="67">
        <v>7382</v>
      </c>
      <c r="E336" s="67"/>
      <c r="F336" s="67" t="s">
        <v>636</v>
      </c>
      <c r="G336" s="102">
        <v>43860</v>
      </c>
      <c r="H336" s="67"/>
      <c r="I336" s="74">
        <v>2.7900000000007243</v>
      </c>
      <c r="J336" s="92" t="s">
        <v>872</v>
      </c>
      <c r="K336" s="92" t="s">
        <v>126</v>
      </c>
      <c r="L336" s="93">
        <v>7.9430000000000001E-2</v>
      </c>
      <c r="M336" s="93">
        <v>8.5400000000035836E-2</v>
      </c>
      <c r="N336" s="74">
        <v>70711.433142000009</v>
      </c>
      <c r="O336" s="103">
        <v>100.28</v>
      </c>
      <c r="P336" s="74">
        <v>262.36488323900005</v>
      </c>
      <c r="Q336" s="94">
        <f t="shared" si="5"/>
        <v>3.6417483742506901E-3</v>
      </c>
      <c r="R336" s="94">
        <f>P336/'סכום נכסי הקרן'!$C$42</f>
        <v>2.3934049736297337E-4</v>
      </c>
    </row>
    <row r="337" spans="2:18">
      <c r="B337" s="91" t="s">
        <v>3030</v>
      </c>
      <c r="C337" s="92" t="s">
        <v>2716</v>
      </c>
      <c r="D337" s="67">
        <v>9158</v>
      </c>
      <c r="E337" s="67"/>
      <c r="F337" s="67" t="s">
        <v>636</v>
      </c>
      <c r="G337" s="102">
        <v>44179</v>
      </c>
      <c r="H337" s="67"/>
      <c r="I337" s="74">
        <v>2.6800000000037127</v>
      </c>
      <c r="J337" s="92" t="s">
        <v>872</v>
      </c>
      <c r="K337" s="92" t="s">
        <v>126</v>
      </c>
      <c r="L337" s="93">
        <v>7.8274999999999997E-2</v>
      </c>
      <c r="M337" s="93">
        <v>8.2499999999957788E-2</v>
      </c>
      <c r="N337" s="74">
        <v>32014.322462000004</v>
      </c>
      <c r="O337" s="103">
        <v>100.05</v>
      </c>
      <c r="P337" s="74">
        <v>118.51222314200002</v>
      </c>
      <c r="Q337" s="94">
        <f t="shared" si="5"/>
        <v>1.6450055763105201E-3</v>
      </c>
      <c r="R337" s="94">
        <f>P337/'סכום נכסי הקרן'!$C$42</f>
        <v>1.0811193205517223E-4</v>
      </c>
    </row>
    <row r="338" spans="2:18">
      <c r="B338" s="91" t="s">
        <v>3031</v>
      </c>
      <c r="C338" s="92" t="s">
        <v>2716</v>
      </c>
      <c r="D338" s="67">
        <v>7823</v>
      </c>
      <c r="E338" s="67"/>
      <c r="F338" s="67" t="s">
        <v>636</v>
      </c>
      <c r="G338" s="102">
        <v>44027</v>
      </c>
      <c r="H338" s="67"/>
      <c r="I338" s="74">
        <v>3.6100000000011159</v>
      </c>
      <c r="J338" s="92" t="s">
        <v>1008</v>
      </c>
      <c r="K338" s="92" t="s">
        <v>128</v>
      </c>
      <c r="L338" s="93">
        <v>2.35E-2</v>
      </c>
      <c r="M338" s="93">
        <v>2.4299999999992893E-2</v>
      </c>
      <c r="N338" s="74">
        <v>49069.023489000007</v>
      </c>
      <c r="O338" s="103">
        <v>99.88</v>
      </c>
      <c r="P338" s="74">
        <v>196.94724589800006</v>
      </c>
      <c r="Q338" s="94">
        <f t="shared" si="5"/>
        <v>2.7337207011383195E-3</v>
      </c>
      <c r="R338" s="94">
        <f>P338/'סכום נכסי הקרן'!$C$42</f>
        <v>1.7966372330612367E-4</v>
      </c>
    </row>
    <row r="339" spans="2:18">
      <c r="B339" s="91" t="s">
        <v>3031</v>
      </c>
      <c r="C339" s="92" t="s">
        <v>2716</v>
      </c>
      <c r="D339" s="67">
        <v>7993</v>
      </c>
      <c r="E339" s="67"/>
      <c r="F339" s="67" t="s">
        <v>636</v>
      </c>
      <c r="G339" s="102">
        <v>44119</v>
      </c>
      <c r="H339" s="67"/>
      <c r="I339" s="74">
        <v>3.6100000000091401</v>
      </c>
      <c r="J339" s="92" t="s">
        <v>1008</v>
      </c>
      <c r="K339" s="92" t="s">
        <v>128</v>
      </c>
      <c r="L339" s="93">
        <v>2.35E-2</v>
      </c>
      <c r="M339" s="93">
        <v>2.4300000000071088E-2</v>
      </c>
      <c r="N339" s="74">
        <v>49069.02352000001</v>
      </c>
      <c r="O339" s="103">
        <v>99.88</v>
      </c>
      <c r="P339" s="74">
        <v>196.94724602000002</v>
      </c>
      <c r="Q339" s="94">
        <f t="shared" si="5"/>
        <v>2.7337207028317366E-3</v>
      </c>
      <c r="R339" s="94">
        <f>P339/'סכום נכסי הקרן'!$C$42</f>
        <v>1.7966372341741727E-4</v>
      </c>
    </row>
    <row r="340" spans="2:18">
      <c r="B340" s="91" t="s">
        <v>3031</v>
      </c>
      <c r="C340" s="92" t="s">
        <v>2716</v>
      </c>
      <c r="D340" s="67">
        <v>8187</v>
      </c>
      <c r="E340" s="67"/>
      <c r="F340" s="67" t="s">
        <v>636</v>
      </c>
      <c r="G340" s="102">
        <v>44211</v>
      </c>
      <c r="H340" s="67"/>
      <c r="I340" s="74">
        <v>3.6100000000011159</v>
      </c>
      <c r="J340" s="92" t="s">
        <v>1008</v>
      </c>
      <c r="K340" s="92" t="s">
        <v>128</v>
      </c>
      <c r="L340" s="93">
        <v>2.35E-2</v>
      </c>
      <c r="M340" s="93">
        <v>2.4299999999992893E-2</v>
      </c>
      <c r="N340" s="74">
        <v>49069.023489000007</v>
      </c>
      <c r="O340" s="103">
        <v>99.88</v>
      </c>
      <c r="P340" s="74">
        <v>196.94724589800006</v>
      </c>
      <c r="Q340" s="94">
        <f t="shared" si="5"/>
        <v>2.7337207011383195E-3</v>
      </c>
      <c r="R340" s="94">
        <f>P340/'סכום נכסי הקרן'!$C$42</f>
        <v>1.7966372330612367E-4</v>
      </c>
    </row>
    <row r="344" spans="2:18">
      <c r="B344" s="109" t="s">
        <v>212</v>
      </c>
    </row>
    <row r="345" spans="2:18">
      <c r="B345" s="109" t="s">
        <v>106</v>
      </c>
    </row>
    <row r="346" spans="2:18">
      <c r="B346" s="109" t="s">
        <v>195</v>
      </c>
    </row>
    <row r="347" spans="2:18">
      <c r="B347" s="109" t="s">
        <v>203</v>
      </c>
    </row>
  </sheetData>
  <sheetProtection sheet="1" objects="1" scenarios="1"/>
  <mergeCells count="1">
    <mergeCell ref="B6:R6"/>
  </mergeCells>
  <phoneticPr fontId="3" type="noConversion"/>
  <conditionalFormatting sqref="B58:B340">
    <cfRule type="cellIs" dxfId="4" priority="3" operator="equal">
      <formula>2958465</formula>
    </cfRule>
    <cfRule type="cellIs" dxfId="3" priority="4" operator="equal">
      <formula>"NR3"</formula>
    </cfRule>
    <cfRule type="cellIs" dxfId="2" priority="5" operator="equal">
      <formula>"דירוג פנימי"</formula>
    </cfRule>
  </conditionalFormatting>
  <conditionalFormatting sqref="B58:B340">
    <cfRule type="cellIs" dxfId="1" priority="2" operator="equal">
      <formula>2958465</formula>
    </cfRule>
  </conditionalFormatting>
  <conditionalFormatting sqref="B11:B43">
    <cfRule type="cellIs" dxfId="0" priority="1" operator="equal">
      <formula>"NR3"</formula>
    </cfRule>
  </conditionalFormatting>
  <dataValidations count="1">
    <dataValidation allowBlank="1" showInputMessage="1" showErrorMessage="1" sqref="C5 D1:R5 C7:R9 B1:B9 B341:R1048576 A1:A1048576 S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B1:O109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2.7109375" style="2" bestFit="1" customWidth="1"/>
    <col min="4" max="4" width="11.7109375" style="2" bestFit="1" customWidth="1"/>
    <col min="5" max="6" width="5.42578125" style="1" bestFit="1" customWidth="1"/>
    <col min="7" max="8" width="6" style="1" bestFit="1" customWidth="1"/>
    <col min="9" max="9" width="7.28515625" style="1" bestFit="1" customWidth="1"/>
    <col min="10" max="10" width="7.42578125" style="1" customWidth="1"/>
    <col min="11" max="11" width="8.140625" style="1" bestFit="1" customWidth="1"/>
    <col min="12" max="12" width="7.42578125" style="1" customWidth="1"/>
    <col min="13" max="13" width="8.28515625" style="1" bestFit="1" customWidth="1"/>
    <col min="14" max="14" width="8.85546875" style="1" bestFit="1" customWidth="1"/>
    <col min="15" max="15" width="10" style="1" bestFit="1" customWidth="1"/>
    <col min="16" max="16384" width="9.140625" style="1"/>
  </cols>
  <sheetData>
    <row r="1" spans="2:15">
      <c r="B1" s="46" t="s">
        <v>140</v>
      </c>
      <c r="C1" s="46" t="s" vm="1">
        <v>221</v>
      </c>
    </row>
    <row r="2" spans="2:15">
      <c r="B2" s="46" t="s">
        <v>139</v>
      </c>
      <c r="C2" s="46" t="s">
        <v>2902</v>
      </c>
    </row>
    <row r="3" spans="2:15">
      <c r="B3" s="46" t="s">
        <v>141</v>
      </c>
      <c r="C3" s="46" t="s">
        <v>2903</v>
      </c>
    </row>
    <row r="4" spans="2:15">
      <c r="B4" s="46" t="s">
        <v>142</v>
      </c>
      <c r="C4" s="46" t="s">
        <v>2904</v>
      </c>
    </row>
    <row r="6" spans="2:15" ht="26.25" customHeight="1">
      <c r="B6" s="131" t="s">
        <v>170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3"/>
    </row>
    <row r="7" spans="2:15" s="3" customFormat="1" ht="63">
      <c r="B7" s="47" t="s">
        <v>110</v>
      </c>
      <c r="C7" s="48" t="s">
        <v>43</v>
      </c>
      <c r="D7" s="48" t="s">
        <v>111</v>
      </c>
      <c r="E7" s="48" t="s">
        <v>14</v>
      </c>
      <c r="F7" s="48" t="s">
        <v>64</v>
      </c>
      <c r="G7" s="48" t="s">
        <v>17</v>
      </c>
      <c r="H7" s="48" t="s">
        <v>97</v>
      </c>
      <c r="I7" s="48" t="s">
        <v>51</v>
      </c>
      <c r="J7" s="48" t="s">
        <v>18</v>
      </c>
      <c r="K7" s="48" t="s">
        <v>197</v>
      </c>
      <c r="L7" s="48" t="s">
        <v>196</v>
      </c>
      <c r="M7" s="48" t="s">
        <v>105</v>
      </c>
      <c r="N7" s="48" t="s">
        <v>143</v>
      </c>
      <c r="O7" s="50" t="s">
        <v>145</v>
      </c>
    </row>
    <row r="8" spans="2:15" s="3" customFormat="1" ht="24.75" customHeight="1">
      <c r="B8" s="14"/>
      <c r="C8" s="31"/>
      <c r="D8" s="31"/>
      <c r="E8" s="31"/>
      <c r="F8" s="31"/>
      <c r="G8" s="31" t="s">
        <v>20</v>
      </c>
      <c r="H8" s="31"/>
      <c r="I8" s="31" t="s">
        <v>19</v>
      </c>
      <c r="J8" s="31" t="s">
        <v>19</v>
      </c>
      <c r="K8" s="31" t="s">
        <v>204</v>
      </c>
      <c r="L8" s="31"/>
      <c r="M8" s="31" t="s">
        <v>200</v>
      </c>
      <c r="N8" s="31" t="s">
        <v>19</v>
      </c>
      <c r="O8" s="16" t="s">
        <v>19</v>
      </c>
    </row>
    <row r="9" spans="2:15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9" t="s">
        <v>12</v>
      </c>
    </row>
    <row r="10" spans="2:15" s="4" customFormat="1" ht="18" customHeight="1">
      <c r="B10" s="107" t="s">
        <v>2907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108">
        <v>0</v>
      </c>
      <c r="N10" s="69">
        <v>0</v>
      </c>
      <c r="O10" s="69">
        <v>0</v>
      </c>
    </row>
    <row r="11" spans="2:15" ht="20.25" customHeight="1">
      <c r="B11" s="109" t="s">
        <v>212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</row>
    <row r="12" spans="2:15">
      <c r="B12" s="109" t="s">
        <v>106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</row>
    <row r="13" spans="2:15">
      <c r="B13" s="109" t="s">
        <v>195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</row>
    <row r="14" spans="2:15">
      <c r="B14" s="109" t="s">
        <v>203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</row>
    <row r="15" spans="2:15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</row>
    <row r="16" spans="2:15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2:15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</row>
    <row r="18" spans="2:15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</row>
    <row r="19" spans="2:15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2:1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2:1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spans="2:15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2:15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2:15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2:15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2:15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2:15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2: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2:1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2:15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2:15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2:15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2:15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2:15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2:15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2:15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2:15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2:15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2:15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15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15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2:15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2:15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2:15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2:1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2:1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2:1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2:1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2:1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2:1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2:1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2:1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2:1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2:1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2:15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2:15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2:15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2:15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spans="2:15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  <row r="60" spans="2:15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2:1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2:1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2:15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2:15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2:15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2:15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2:15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2:15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2:15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5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2:15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2:15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2:15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5" spans="2:15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2:15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2:15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5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2:15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2:15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5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2:15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2:15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2:15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2:15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2:15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2:15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2:15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2:15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2:15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</row>
    <row r="98" spans="2:15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</row>
    <row r="99" spans="2:15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2:15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</row>
    <row r="101" spans="2:15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</row>
    <row r="102" spans="2:15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</row>
    <row r="103" spans="2:15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</row>
    <row r="104" spans="2:15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</row>
    <row r="105" spans="2:15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</row>
    <row r="106" spans="2:15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2:15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</row>
    <row r="108" spans="2:15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</row>
    <row r="109" spans="2:15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</row>
  </sheetData>
  <sheetProtection sheet="1" objects="1" scenarios="1"/>
  <mergeCells count="1">
    <mergeCell ref="B6:O6"/>
  </mergeCells>
  <phoneticPr fontId="3" type="noConversion"/>
  <dataValidations count="1">
    <dataValidation allowBlank="1" showInputMessage="1" showErrorMessage="1" sqref="C5:C1048576 A1:B1048576 D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J862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2.7109375" style="2" bestFit="1" customWidth="1"/>
    <col min="4" max="4" width="5.5703125" style="1" bestFit="1" customWidth="1"/>
    <col min="5" max="5" width="7.85546875" style="1" bestFit="1" customWidth="1"/>
    <col min="6" max="6" width="6" style="1" bestFit="1" customWidth="1"/>
    <col min="7" max="7" width="7.85546875" style="1" bestFit="1" customWidth="1"/>
    <col min="8" max="8" width="8.85546875" style="1" bestFit="1" customWidth="1"/>
    <col min="9" max="9" width="7.5703125" style="1" bestFit="1" customWidth="1"/>
    <col min="10" max="10" width="7" style="1" bestFit="1" customWidth="1"/>
    <col min="11" max="16384" width="9.140625" style="1"/>
  </cols>
  <sheetData>
    <row r="1" spans="2:10">
      <c r="B1" s="46" t="s">
        <v>140</v>
      </c>
      <c r="C1" s="46" t="s" vm="1">
        <v>221</v>
      </c>
    </row>
    <row r="2" spans="2:10">
      <c r="B2" s="46" t="s">
        <v>139</v>
      </c>
      <c r="C2" s="46" t="s">
        <v>2902</v>
      </c>
    </row>
    <row r="3" spans="2:10">
      <c r="B3" s="46" t="s">
        <v>141</v>
      </c>
      <c r="C3" s="46" t="s">
        <v>2903</v>
      </c>
    </row>
    <row r="4" spans="2:10">
      <c r="B4" s="46" t="s">
        <v>142</v>
      </c>
      <c r="C4" s="46" t="s">
        <v>2904</v>
      </c>
    </row>
    <row r="6" spans="2:10" ht="26.25" customHeight="1">
      <c r="B6" s="131" t="s">
        <v>171</v>
      </c>
      <c r="C6" s="132"/>
      <c r="D6" s="132"/>
      <c r="E6" s="132"/>
      <c r="F6" s="132"/>
      <c r="G6" s="132"/>
      <c r="H6" s="132"/>
      <c r="I6" s="132"/>
      <c r="J6" s="133"/>
    </row>
    <row r="7" spans="2:10" s="3" customFormat="1" ht="63">
      <c r="B7" s="47" t="s">
        <v>110</v>
      </c>
      <c r="C7" s="49" t="s">
        <v>53</v>
      </c>
      <c r="D7" s="49" t="s">
        <v>82</v>
      </c>
      <c r="E7" s="49" t="s">
        <v>54</v>
      </c>
      <c r="F7" s="49" t="s">
        <v>97</v>
      </c>
      <c r="G7" s="49" t="s">
        <v>182</v>
      </c>
      <c r="H7" s="49" t="s">
        <v>143</v>
      </c>
      <c r="I7" s="49" t="s">
        <v>144</v>
      </c>
      <c r="J7" s="64" t="s">
        <v>207</v>
      </c>
    </row>
    <row r="8" spans="2:10" s="3" customFormat="1" ht="22.5" customHeight="1">
      <c r="B8" s="14"/>
      <c r="C8" s="15" t="s">
        <v>21</v>
      </c>
      <c r="D8" s="15"/>
      <c r="E8" s="15" t="s">
        <v>19</v>
      </c>
      <c r="F8" s="15"/>
      <c r="G8" s="15" t="s">
        <v>201</v>
      </c>
      <c r="H8" s="31" t="s">
        <v>19</v>
      </c>
      <c r="I8" s="31" t="s">
        <v>19</v>
      </c>
      <c r="J8" s="16"/>
    </row>
    <row r="9" spans="2:10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9" t="s">
        <v>7</v>
      </c>
    </row>
    <row r="10" spans="2:10" s="4" customFormat="1" ht="18" customHeight="1">
      <c r="B10" s="107" t="s">
        <v>2908</v>
      </c>
      <c r="C10" s="67"/>
      <c r="D10" s="67"/>
      <c r="E10" s="67"/>
      <c r="F10" s="67"/>
      <c r="G10" s="108">
        <v>0</v>
      </c>
      <c r="H10" s="69">
        <v>0</v>
      </c>
      <c r="I10" s="69">
        <v>0</v>
      </c>
      <c r="J10" s="67"/>
    </row>
    <row r="11" spans="2:10" ht="22.5" customHeight="1">
      <c r="B11" s="123"/>
      <c r="C11" s="67"/>
      <c r="D11" s="67"/>
      <c r="E11" s="67"/>
      <c r="F11" s="67"/>
      <c r="G11" s="67"/>
      <c r="H11" s="67"/>
      <c r="I11" s="67"/>
      <c r="J11" s="67"/>
    </row>
    <row r="12" spans="2:10">
      <c r="B12" s="123"/>
      <c r="C12" s="67"/>
      <c r="D12" s="67"/>
      <c r="E12" s="67"/>
      <c r="F12" s="67"/>
      <c r="G12" s="67"/>
      <c r="H12" s="67"/>
      <c r="I12" s="67"/>
      <c r="J12" s="67"/>
    </row>
    <row r="13" spans="2:10">
      <c r="B13" s="67"/>
      <c r="C13" s="67"/>
      <c r="D13" s="67"/>
      <c r="E13" s="67"/>
      <c r="F13" s="67"/>
      <c r="G13" s="67"/>
      <c r="H13" s="67"/>
      <c r="I13" s="67"/>
      <c r="J13" s="67"/>
    </row>
    <row r="14" spans="2:10">
      <c r="B14" s="67"/>
      <c r="C14" s="67"/>
      <c r="D14" s="67"/>
      <c r="E14" s="67"/>
      <c r="F14" s="67"/>
      <c r="G14" s="67"/>
      <c r="H14" s="67"/>
      <c r="I14" s="67"/>
      <c r="J14" s="67"/>
    </row>
    <row r="15" spans="2:10">
      <c r="B15" s="67"/>
      <c r="C15" s="67"/>
      <c r="D15" s="67"/>
      <c r="E15" s="67"/>
      <c r="F15" s="67"/>
      <c r="G15" s="67"/>
      <c r="H15" s="67"/>
      <c r="I15" s="67"/>
      <c r="J15" s="67"/>
    </row>
    <row r="16" spans="2:10">
      <c r="B16" s="67"/>
      <c r="C16" s="67"/>
      <c r="D16" s="67"/>
      <c r="E16" s="67"/>
      <c r="F16" s="67"/>
      <c r="G16" s="67"/>
      <c r="H16" s="67"/>
      <c r="I16" s="67"/>
      <c r="J16" s="67"/>
    </row>
    <row r="17" spans="2:10">
      <c r="B17" s="67"/>
      <c r="C17" s="67"/>
      <c r="D17" s="67"/>
      <c r="E17" s="67"/>
      <c r="F17" s="67"/>
      <c r="G17" s="67"/>
      <c r="H17" s="67"/>
      <c r="I17" s="67"/>
      <c r="J17" s="67"/>
    </row>
    <row r="18" spans="2:10">
      <c r="B18" s="67"/>
      <c r="C18" s="67"/>
      <c r="D18" s="67"/>
      <c r="E18" s="67"/>
      <c r="F18" s="67"/>
      <c r="G18" s="67"/>
      <c r="H18" s="67"/>
      <c r="I18" s="67"/>
      <c r="J18" s="67"/>
    </row>
    <row r="19" spans="2:10">
      <c r="B19" s="67"/>
      <c r="C19" s="67"/>
      <c r="D19" s="67"/>
      <c r="E19" s="67"/>
      <c r="F19" s="67"/>
      <c r="G19" s="67"/>
      <c r="H19" s="67"/>
      <c r="I19" s="67"/>
      <c r="J19" s="67"/>
    </row>
    <row r="20" spans="2:10">
      <c r="B20" s="67"/>
      <c r="C20" s="67"/>
      <c r="D20" s="67"/>
      <c r="E20" s="67"/>
      <c r="F20" s="67"/>
      <c r="G20" s="67"/>
      <c r="H20" s="67"/>
      <c r="I20" s="67"/>
      <c r="J20" s="67"/>
    </row>
    <row r="21" spans="2:10">
      <c r="B21" s="67"/>
      <c r="C21" s="67"/>
      <c r="D21" s="67"/>
      <c r="E21" s="67"/>
      <c r="F21" s="67"/>
      <c r="G21" s="67"/>
      <c r="H21" s="67"/>
      <c r="I21" s="67"/>
      <c r="J21" s="67"/>
    </row>
    <row r="22" spans="2:10">
      <c r="B22" s="67"/>
      <c r="C22" s="67"/>
      <c r="D22" s="67"/>
      <c r="E22" s="67"/>
      <c r="F22" s="67"/>
      <c r="G22" s="67"/>
      <c r="H22" s="67"/>
      <c r="I22" s="67"/>
      <c r="J22" s="67"/>
    </row>
    <row r="23" spans="2:10">
      <c r="B23" s="67"/>
      <c r="C23" s="67"/>
      <c r="D23" s="67"/>
      <c r="E23" s="67"/>
      <c r="F23" s="67"/>
      <c r="G23" s="67"/>
      <c r="H23" s="67"/>
      <c r="I23" s="67"/>
      <c r="J23" s="67"/>
    </row>
    <row r="24" spans="2:10">
      <c r="B24" s="67"/>
      <c r="C24" s="67"/>
      <c r="D24" s="67"/>
      <c r="E24" s="67"/>
      <c r="F24" s="67"/>
      <c r="G24" s="67"/>
      <c r="H24" s="67"/>
      <c r="I24" s="67"/>
      <c r="J24" s="67"/>
    </row>
    <row r="25" spans="2:10">
      <c r="B25" s="67"/>
      <c r="C25" s="67"/>
      <c r="D25" s="67"/>
      <c r="E25" s="67"/>
      <c r="F25" s="67"/>
      <c r="G25" s="67"/>
      <c r="H25" s="67"/>
      <c r="I25" s="67"/>
      <c r="J25" s="67"/>
    </row>
    <row r="26" spans="2:10">
      <c r="B26" s="67"/>
      <c r="C26" s="67"/>
      <c r="D26" s="67"/>
      <c r="E26" s="67"/>
      <c r="F26" s="67"/>
      <c r="G26" s="67"/>
      <c r="H26" s="67"/>
      <c r="I26" s="67"/>
      <c r="J26" s="67"/>
    </row>
    <row r="27" spans="2:10">
      <c r="B27" s="67"/>
      <c r="C27" s="67"/>
      <c r="D27" s="67"/>
      <c r="E27" s="67"/>
      <c r="F27" s="67"/>
      <c r="G27" s="67"/>
      <c r="H27" s="67"/>
      <c r="I27" s="67"/>
      <c r="J27" s="67"/>
    </row>
    <row r="28" spans="2:10">
      <c r="B28" s="67"/>
      <c r="C28" s="67"/>
      <c r="D28" s="67"/>
      <c r="E28" s="67"/>
      <c r="F28" s="67"/>
      <c r="G28" s="67"/>
      <c r="H28" s="67"/>
      <c r="I28" s="67"/>
      <c r="J28" s="67"/>
    </row>
    <row r="29" spans="2:10">
      <c r="B29" s="67"/>
      <c r="C29" s="67"/>
      <c r="D29" s="67"/>
      <c r="E29" s="67"/>
      <c r="F29" s="67"/>
      <c r="G29" s="67"/>
      <c r="H29" s="67"/>
      <c r="I29" s="67"/>
      <c r="J29" s="67"/>
    </row>
    <row r="30" spans="2:10">
      <c r="B30" s="67"/>
      <c r="C30" s="67"/>
      <c r="D30" s="67"/>
      <c r="E30" s="67"/>
      <c r="F30" s="67"/>
      <c r="G30" s="67"/>
      <c r="H30" s="67"/>
      <c r="I30" s="67"/>
      <c r="J30" s="67"/>
    </row>
    <row r="31" spans="2:10">
      <c r="B31" s="67"/>
      <c r="C31" s="67"/>
      <c r="D31" s="67"/>
      <c r="E31" s="67"/>
      <c r="F31" s="67"/>
      <c r="G31" s="67"/>
      <c r="H31" s="67"/>
      <c r="I31" s="67"/>
      <c r="J31" s="67"/>
    </row>
    <row r="32" spans="2:10">
      <c r="B32" s="67"/>
      <c r="C32" s="67"/>
      <c r="D32" s="67"/>
      <c r="E32" s="67"/>
      <c r="F32" s="67"/>
      <c r="G32" s="67"/>
      <c r="H32" s="67"/>
      <c r="I32" s="67"/>
      <c r="J32" s="67"/>
    </row>
    <row r="33" spans="2:10">
      <c r="B33" s="67"/>
      <c r="C33" s="67"/>
      <c r="D33" s="67"/>
      <c r="E33" s="67"/>
      <c r="F33" s="67"/>
      <c r="G33" s="67"/>
      <c r="H33" s="67"/>
      <c r="I33" s="67"/>
      <c r="J33" s="67"/>
    </row>
    <row r="34" spans="2:10">
      <c r="B34" s="67"/>
      <c r="C34" s="67"/>
      <c r="D34" s="67"/>
      <c r="E34" s="67"/>
      <c r="F34" s="67"/>
      <c r="G34" s="67"/>
      <c r="H34" s="67"/>
      <c r="I34" s="67"/>
      <c r="J34" s="67"/>
    </row>
    <row r="35" spans="2:10">
      <c r="B35" s="67"/>
      <c r="C35" s="67"/>
      <c r="D35" s="67"/>
      <c r="E35" s="67"/>
      <c r="F35" s="67"/>
      <c r="G35" s="67"/>
      <c r="H35" s="67"/>
      <c r="I35" s="67"/>
      <c r="J35" s="67"/>
    </row>
    <row r="36" spans="2:10">
      <c r="B36" s="67"/>
      <c r="C36" s="67"/>
      <c r="D36" s="67"/>
      <c r="E36" s="67"/>
      <c r="F36" s="67"/>
      <c r="G36" s="67"/>
      <c r="H36" s="67"/>
      <c r="I36" s="67"/>
      <c r="J36" s="67"/>
    </row>
    <row r="37" spans="2:10">
      <c r="B37" s="67"/>
      <c r="C37" s="67"/>
      <c r="D37" s="67"/>
      <c r="E37" s="67"/>
      <c r="F37" s="67"/>
      <c r="G37" s="67"/>
      <c r="H37" s="67"/>
      <c r="I37" s="67"/>
      <c r="J37" s="67"/>
    </row>
    <row r="38" spans="2:10">
      <c r="B38" s="67"/>
      <c r="C38" s="67"/>
      <c r="D38" s="67"/>
      <c r="E38" s="67"/>
      <c r="F38" s="67"/>
      <c r="G38" s="67"/>
      <c r="H38" s="67"/>
      <c r="I38" s="67"/>
      <c r="J38" s="67"/>
    </row>
    <row r="39" spans="2:10">
      <c r="B39" s="67"/>
      <c r="C39" s="67"/>
      <c r="D39" s="67"/>
      <c r="E39" s="67"/>
      <c r="F39" s="67"/>
      <c r="G39" s="67"/>
      <c r="H39" s="67"/>
      <c r="I39" s="67"/>
      <c r="J39" s="67"/>
    </row>
    <row r="40" spans="2:10">
      <c r="B40" s="67"/>
      <c r="C40" s="67"/>
      <c r="D40" s="67"/>
      <c r="E40" s="67"/>
      <c r="F40" s="67"/>
      <c r="G40" s="67"/>
      <c r="H40" s="67"/>
      <c r="I40" s="67"/>
      <c r="J40" s="67"/>
    </row>
    <row r="41" spans="2:10">
      <c r="B41" s="67"/>
      <c r="C41" s="67"/>
      <c r="D41" s="67"/>
      <c r="E41" s="67"/>
      <c r="F41" s="67"/>
      <c r="G41" s="67"/>
      <c r="H41" s="67"/>
      <c r="I41" s="67"/>
      <c r="J41" s="67"/>
    </row>
    <row r="42" spans="2:10">
      <c r="B42" s="67"/>
      <c r="C42" s="67"/>
      <c r="D42" s="67"/>
      <c r="E42" s="67"/>
      <c r="F42" s="67"/>
      <c r="G42" s="67"/>
      <c r="H42" s="67"/>
      <c r="I42" s="67"/>
      <c r="J42" s="67"/>
    </row>
    <row r="43" spans="2:10">
      <c r="B43" s="67"/>
      <c r="C43" s="67"/>
      <c r="D43" s="67"/>
      <c r="E43" s="67"/>
      <c r="F43" s="67"/>
      <c r="G43" s="67"/>
      <c r="H43" s="67"/>
      <c r="I43" s="67"/>
      <c r="J43" s="67"/>
    </row>
    <row r="44" spans="2:10">
      <c r="B44" s="67"/>
      <c r="C44" s="67"/>
      <c r="D44" s="67"/>
      <c r="E44" s="67"/>
      <c r="F44" s="67"/>
      <c r="G44" s="67"/>
      <c r="H44" s="67"/>
      <c r="I44" s="67"/>
      <c r="J44" s="67"/>
    </row>
    <row r="45" spans="2:10">
      <c r="B45" s="67"/>
      <c r="C45" s="67"/>
      <c r="D45" s="67"/>
      <c r="E45" s="67"/>
      <c r="F45" s="67"/>
      <c r="G45" s="67"/>
      <c r="H45" s="67"/>
      <c r="I45" s="67"/>
      <c r="J45" s="67"/>
    </row>
    <row r="46" spans="2:10">
      <c r="B46" s="67"/>
      <c r="C46" s="67"/>
      <c r="D46" s="67"/>
      <c r="E46" s="67"/>
      <c r="F46" s="67"/>
      <c r="G46" s="67"/>
      <c r="H46" s="67"/>
      <c r="I46" s="67"/>
      <c r="J46" s="67"/>
    </row>
    <row r="47" spans="2:10">
      <c r="B47" s="67"/>
      <c r="C47" s="67"/>
      <c r="D47" s="67"/>
      <c r="E47" s="67"/>
      <c r="F47" s="67"/>
      <c r="G47" s="67"/>
      <c r="H47" s="67"/>
      <c r="I47" s="67"/>
      <c r="J47" s="67"/>
    </row>
    <row r="48" spans="2:10">
      <c r="B48" s="67"/>
      <c r="C48" s="67"/>
      <c r="D48" s="67"/>
      <c r="E48" s="67"/>
      <c r="F48" s="67"/>
      <c r="G48" s="67"/>
      <c r="H48" s="67"/>
      <c r="I48" s="67"/>
      <c r="J48" s="67"/>
    </row>
    <row r="49" spans="2:10">
      <c r="B49" s="67"/>
      <c r="C49" s="67"/>
      <c r="D49" s="67"/>
      <c r="E49" s="67"/>
      <c r="F49" s="67"/>
      <c r="G49" s="67"/>
      <c r="H49" s="67"/>
      <c r="I49" s="67"/>
      <c r="J49" s="67"/>
    </row>
    <row r="50" spans="2:10">
      <c r="B50" s="67"/>
      <c r="C50" s="67"/>
      <c r="D50" s="67"/>
      <c r="E50" s="67"/>
      <c r="F50" s="67"/>
      <c r="G50" s="67"/>
      <c r="H50" s="67"/>
      <c r="I50" s="67"/>
      <c r="J50" s="67"/>
    </row>
    <row r="51" spans="2:10">
      <c r="B51" s="67"/>
      <c r="C51" s="67"/>
      <c r="D51" s="67"/>
      <c r="E51" s="67"/>
      <c r="F51" s="67"/>
      <c r="G51" s="67"/>
      <c r="H51" s="67"/>
      <c r="I51" s="67"/>
      <c r="J51" s="67"/>
    </row>
    <row r="52" spans="2:10">
      <c r="B52" s="67"/>
      <c r="C52" s="67"/>
      <c r="D52" s="67"/>
      <c r="E52" s="67"/>
      <c r="F52" s="67"/>
      <c r="G52" s="67"/>
      <c r="H52" s="67"/>
      <c r="I52" s="67"/>
      <c r="J52" s="67"/>
    </row>
    <row r="53" spans="2:10">
      <c r="B53" s="67"/>
      <c r="C53" s="67"/>
      <c r="D53" s="67"/>
      <c r="E53" s="67"/>
      <c r="F53" s="67"/>
      <c r="G53" s="67"/>
      <c r="H53" s="67"/>
      <c r="I53" s="67"/>
      <c r="J53" s="67"/>
    </row>
    <row r="54" spans="2:10">
      <c r="B54" s="67"/>
      <c r="C54" s="67"/>
      <c r="D54" s="67"/>
      <c r="E54" s="67"/>
      <c r="F54" s="67"/>
      <c r="G54" s="67"/>
      <c r="H54" s="67"/>
      <c r="I54" s="67"/>
      <c r="J54" s="67"/>
    </row>
    <row r="55" spans="2:10">
      <c r="B55" s="67"/>
      <c r="C55" s="67"/>
      <c r="D55" s="67"/>
      <c r="E55" s="67"/>
      <c r="F55" s="67"/>
      <c r="G55" s="67"/>
      <c r="H55" s="67"/>
      <c r="I55" s="67"/>
      <c r="J55" s="67"/>
    </row>
    <row r="56" spans="2:10">
      <c r="B56" s="67"/>
      <c r="C56" s="67"/>
      <c r="D56" s="67"/>
      <c r="E56" s="67"/>
      <c r="F56" s="67"/>
      <c r="G56" s="67"/>
      <c r="H56" s="67"/>
      <c r="I56" s="67"/>
      <c r="J56" s="67"/>
    </row>
    <row r="57" spans="2:10">
      <c r="B57" s="67"/>
      <c r="C57" s="67"/>
      <c r="D57" s="67"/>
      <c r="E57" s="67"/>
      <c r="F57" s="67"/>
      <c r="G57" s="67"/>
      <c r="H57" s="67"/>
      <c r="I57" s="67"/>
      <c r="J57" s="67"/>
    </row>
    <row r="58" spans="2:10">
      <c r="B58" s="67"/>
      <c r="C58" s="67"/>
      <c r="D58" s="67"/>
      <c r="E58" s="67"/>
      <c r="F58" s="67"/>
      <c r="G58" s="67"/>
      <c r="H58" s="67"/>
      <c r="I58" s="67"/>
      <c r="J58" s="67"/>
    </row>
    <row r="59" spans="2:10">
      <c r="B59" s="67"/>
      <c r="C59" s="67"/>
      <c r="D59" s="67"/>
      <c r="E59" s="67"/>
      <c r="F59" s="67"/>
      <c r="G59" s="67"/>
      <c r="H59" s="67"/>
      <c r="I59" s="67"/>
      <c r="J59" s="67"/>
    </row>
    <row r="60" spans="2:10">
      <c r="B60" s="67"/>
      <c r="C60" s="67"/>
      <c r="D60" s="67"/>
      <c r="E60" s="67"/>
      <c r="F60" s="67"/>
      <c r="G60" s="67"/>
      <c r="H60" s="67"/>
      <c r="I60" s="67"/>
      <c r="J60" s="67"/>
    </row>
    <row r="61" spans="2:10">
      <c r="B61" s="67"/>
      <c r="C61" s="67"/>
      <c r="D61" s="67"/>
      <c r="E61" s="67"/>
      <c r="F61" s="67"/>
      <c r="G61" s="67"/>
      <c r="H61" s="67"/>
      <c r="I61" s="67"/>
      <c r="J61" s="67"/>
    </row>
    <row r="62" spans="2:10">
      <c r="B62" s="67"/>
      <c r="C62" s="67"/>
      <c r="D62" s="67"/>
      <c r="E62" s="67"/>
      <c r="F62" s="67"/>
      <c r="G62" s="67"/>
      <c r="H62" s="67"/>
      <c r="I62" s="67"/>
      <c r="J62" s="67"/>
    </row>
    <row r="63" spans="2:10">
      <c r="B63" s="67"/>
      <c r="C63" s="67"/>
      <c r="D63" s="67"/>
      <c r="E63" s="67"/>
      <c r="F63" s="67"/>
      <c r="G63" s="67"/>
      <c r="H63" s="67"/>
      <c r="I63" s="67"/>
      <c r="J63" s="67"/>
    </row>
    <row r="64" spans="2:10">
      <c r="B64" s="67"/>
      <c r="C64" s="67"/>
      <c r="D64" s="67"/>
      <c r="E64" s="67"/>
      <c r="F64" s="67"/>
      <c r="G64" s="67"/>
      <c r="H64" s="67"/>
      <c r="I64" s="67"/>
      <c r="J64" s="67"/>
    </row>
    <row r="65" spans="2:10">
      <c r="B65" s="67"/>
      <c r="C65" s="67"/>
      <c r="D65" s="67"/>
      <c r="E65" s="67"/>
      <c r="F65" s="67"/>
      <c r="G65" s="67"/>
      <c r="H65" s="67"/>
      <c r="I65" s="67"/>
      <c r="J65" s="67"/>
    </row>
    <row r="66" spans="2:10">
      <c r="B66" s="67"/>
      <c r="C66" s="67"/>
      <c r="D66" s="67"/>
      <c r="E66" s="67"/>
      <c r="F66" s="67"/>
      <c r="G66" s="67"/>
      <c r="H66" s="67"/>
      <c r="I66" s="67"/>
      <c r="J66" s="67"/>
    </row>
    <row r="67" spans="2:10">
      <c r="B67" s="67"/>
      <c r="C67" s="67"/>
      <c r="D67" s="67"/>
      <c r="E67" s="67"/>
      <c r="F67" s="67"/>
      <c r="G67" s="67"/>
      <c r="H67" s="67"/>
      <c r="I67" s="67"/>
      <c r="J67" s="67"/>
    </row>
    <row r="68" spans="2:10">
      <c r="B68" s="67"/>
      <c r="C68" s="67"/>
      <c r="D68" s="67"/>
      <c r="E68" s="67"/>
      <c r="F68" s="67"/>
      <c r="G68" s="67"/>
      <c r="H68" s="67"/>
      <c r="I68" s="67"/>
      <c r="J68" s="67"/>
    </row>
    <row r="69" spans="2:10">
      <c r="B69" s="67"/>
      <c r="C69" s="67"/>
      <c r="D69" s="67"/>
      <c r="E69" s="67"/>
      <c r="F69" s="67"/>
      <c r="G69" s="67"/>
      <c r="H69" s="67"/>
      <c r="I69" s="67"/>
      <c r="J69" s="67"/>
    </row>
    <row r="70" spans="2:10">
      <c r="B70" s="67"/>
      <c r="C70" s="67"/>
      <c r="D70" s="67"/>
      <c r="E70" s="67"/>
      <c r="F70" s="67"/>
      <c r="G70" s="67"/>
      <c r="H70" s="67"/>
      <c r="I70" s="67"/>
      <c r="J70" s="67"/>
    </row>
    <row r="71" spans="2:10">
      <c r="B71" s="67"/>
      <c r="C71" s="67"/>
      <c r="D71" s="67"/>
      <c r="E71" s="67"/>
      <c r="F71" s="67"/>
      <c r="G71" s="67"/>
      <c r="H71" s="67"/>
      <c r="I71" s="67"/>
      <c r="J71" s="67"/>
    </row>
    <row r="72" spans="2:10">
      <c r="B72" s="67"/>
      <c r="C72" s="67"/>
      <c r="D72" s="67"/>
      <c r="E72" s="67"/>
      <c r="F72" s="67"/>
      <c r="G72" s="67"/>
      <c r="H72" s="67"/>
      <c r="I72" s="67"/>
      <c r="J72" s="67"/>
    </row>
    <row r="73" spans="2:10">
      <c r="B73" s="67"/>
      <c r="C73" s="67"/>
      <c r="D73" s="67"/>
      <c r="E73" s="67"/>
      <c r="F73" s="67"/>
      <c r="G73" s="67"/>
      <c r="H73" s="67"/>
      <c r="I73" s="67"/>
      <c r="J73" s="67"/>
    </row>
    <row r="74" spans="2:10">
      <c r="B74" s="67"/>
      <c r="C74" s="67"/>
      <c r="D74" s="67"/>
      <c r="E74" s="67"/>
      <c r="F74" s="67"/>
      <c r="G74" s="67"/>
      <c r="H74" s="67"/>
      <c r="I74" s="67"/>
      <c r="J74" s="67"/>
    </row>
    <row r="75" spans="2:10">
      <c r="B75" s="67"/>
      <c r="C75" s="67"/>
      <c r="D75" s="67"/>
      <c r="E75" s="67"/>
      <c r="F75" s="67"/>
      <c r="G75" s="67"/>
      <c r="H75" s="67"/>
      <c r="I75" s="67"/>
      <c r="J75" s="67"/>
    </row>
    <row r="76" spans="2:10">
      <c r="B76" s="67"/>
      <c r="C76" s="67"/>
      <c r="D76" s="67"/>
      <c r="E76" s="67"/>
      <c r="F76" s="67"/>
      <c r="G76" s="67"/>
      <c r="H76" s="67"/>
      <c r="I76" s="67"/>
      <c r="J76" s="67"/>
    </row>
    <row r="77" spans="2:10">
      <c r="B77" s="67"/>
      <c r="C77" s="67"/>
      <c r="D77" s="67"/>
      <c r="E77" s="67"/>
      <c r="F77" s="67"/>
      <c r="G77" s="67"/>
      <c r="H77" s="67"/>
      <c r="I77" s="67"/>
      <c r="J77" s="67"/>
    </row>
    <row r="78" spans="2:10">
      <c r="B78" s="67"/>
      <c r="C78" s="67"/>
      <c r="D78" s="67"/>
      <c r="E78" s="67"/>
      <c r="F78" s="67"/>
      <c r="G78" s="67"/>
      <c r="H78" s="67"/>
      <c r="I78" s="67"/>
      <c r="J78" s="67"/>
    </row>
    <row r="79" spans="2:10">
      <c r="B79" s="67"/>
      <c r="C79" s="67"/>
      <c r="D79" s="67"/>
      <c r="E79" s="67"/>
      <c r="F79" s="67"/>
      <c r="G79" s="67"/>
      <c r="H79" s="67"/>
      <c r="I79" s="67"/>
      <c r="J79" s="67"/>
    </row>
    <row r="80" spans="2:10">
      <c r="B80" s="67"/>
      <c r="C80" s="67"/>
      <c r="D80" s="67"/>
      <c r="E80" s="67"/>
      <c r="F80" s="67"/>
      <c r="G80" s="67"/>
      <c r="H80" s="67"/>
      <c r="I80" s="67"/>
      <c r="J80" s="67"/>
    </row>
    <row r="81" spans="2:10">
      <c r="B81" s="67"/>
      <c r="C81" s="67"/>
      <c r="D81" s="67"/>
      <c r="E81" s="67"/>
      <c r="F81" s="67"/>
      <c r="G81" s="67"/>
      <c r="H81" s="67"/>
      <c r="I81" s="67"/>
      <c r="J81" s="67"/>
    </row>
    <row r="82" spans="2:10">
      <c r="B82" s="67"/>
      <c r="C82" s="67"/>
      <c r="D82" s="67"/>
      <c r="E82" s="67"/>
      <c r="F82" s="67"/>
      <c r="G82" s="67"/>
      <c r="H82" s="67"/>
      <c r="I82" s="67"/>
      <c r="J82" s="67"/>
    </row>
    <row r="83" spans="2:10">
      <c r="B83" s="67"/>
      <c r="C83" s="67"/>
      <c r="D83" s="67"/>
      <c r="E83" s="67"/>
      <c r="F83" s="67"/>
      <c r="G83" s="67"/>
      <c r="H83" s="67"/>
      <c r="I83" s="67"/>
      <c r="J83" s="67"/>
    </row>
    <row r="84" spans="2:10">
      <c r="B84" s="67"/>
      <c r="C84" s="67"/>
      <c r="D84" s="67"/>
      <c r="E84" s="67"/>
      <c r="F84" s="67"/>
      <c r="G84" s="67"/>
      <c r="H84" s="67"/>
      <c r="I84" s="67"/>
      <c r="J84" s="67"/>
    </row>
    <row r="85" spans="2:10">
      <c r="B85" s="67"/>
      <c r="C85" s="67"/>
      <c r="D85" s="67"/>
      <c r="E85" s="67"/>
      <c r="F85" s="67"/>
      <c r="G85" s="67"/>
      <c r="H85" s="67"/>
      <c r="I85" s="67"/>
      <c r="J85" s="67"/>
    </row>
    <row r="86" spans="2:10">
      <c r="B86" s="67"/>
      <c r="C86" s="67"/>
      <c r="D86" s="67"/>
      <c r="E86" s="67"/>
      <c r="F86" s="67"/>
      <c r="G86" s="67"/>
      <c r="H86" s="67"/>
      <c r="I86" s="67"/>
      <c r="J86" s="67"/>
    </row>
    <row r="87" spans="2:10">
      <c r="B87" s="67"/>
      <c r="C87" s="67"/>
      <c r="D87" s="67"/>
      <c r="E87" s="67"/>
      <c r="F87" s="67"/>
      <c r="G87" s="67"/>
      <c r="H87" s="67"/>
      <c r="I87" s="67"/>
      <c r="J87" s="67"/>
    </row>
    <row r="88" spans="2:10">
      <c r="B88" s="67"/>
      <c r="C88" s="67"/>
      <c r="D88" s="67"/>
      <c r="E88" s="67"/>
      <c r="F88" s="67"/>
      <c r="G88" s="67"/>
      <c r="H88" s="67"/>
      <c r="I88" s="67"/>
      <c r="J88" s="67"/>
    </row>
    <row r="89" spans="2:10">
      <c r="B89" s="67"/>
      <c r="C89" s="67"/>
      <c r="D89" s="67"/>
      <c r="E89" s="67"/>
      <c r="F89" s="67"/>
      <c r="G89" s="67"/>
      <c r="H89" s="67"/>
      <c r="I89" s="67"/>
      <c r="J89" s="67"/>
    </row>
    <row r="90" spans="2:10">
      <c r="B90" s="67"/>
      <c r="C90" s="67"/>
      <c r="D90" s="67"/>
      <c r="E90" s="67"/>
      <c r="F90" s="67"/>
      <c r="G90" s="67"/>
      <c r="H90" s="67"/>
      <c r="I90" s="67"/>
      <c r="J90" s="67"/>
    </row>
    <row r="91" spans="2:10">
      <c r="B91" s="67"/>
      <c r="C91" s="67"/>
      <c r="D91" s="67"/>
      <c r="E91" s="67"/>
      <c r="F91" s="67"/>
      <c r="G91" s="67"/>
      <c r="H91" s="67"/>
      <c r="I91" s="67"/>
      <c r="J91" s="67"/>
    </row>
    <row r="92" spans="2:10">
      <c r="B92" s="67"/>
      <c r="C92" s="67"/>
      <c r="D92" s="67"/>
      <c r="E92" s="67"/>
      <c r="F92" s="67"/>
      <c r="G92" s="67"/>
      <c r="H92" s="67"/>
      <c r="I92" s="67"/>
      <c r="J92" s="67"/>
    </row>
    <row r="93" spans="2:10">
      <c r="B93" s="67"/>
      <c r="C93" s="67"/>
      <c r="D93" s="67"/>
      <c r="E93" s="67"/>
      <c r="F93" s="67"/>
      <c r="G93" s="67"/>
      <c r="H93" s="67"/>
      <c r="I93" s="67"/>
      <c r="J93" s="67"/>
    </row>
    <row r="94" spans="2:10">
      <c r="B94" s="67"/>
      <c r="C94" s="67"/>
      <c r="D94" s="67"/>
      <c r="E94" s="67"/>
      <c r="F94" s="67"/>
      <c r="G94" s="67"/>
      <c r="H94" s="67"/>
      <c r="I94" s="67"/>
      <c r="J94" s="67"/>
    </row>
    <row r="95" spans="2:10">
      <c r="B95" s="67"/>
      <c r="C95" s="67"/>
      <c r="D95" s="67"/>
      <c r="E95" s="67"/>
      <c r="F95" s="67"/>
      <c r="G95" s="67"/>
      <c r="H95" s="67"/>
      <c r="I95" s="67"/>
      <c r="J95" s="67"/>
    </row>
    <row r="96" spans="2:10">
      <c r="B96" s="67"/>
      <c r="C96" s="67"/>
      <c r="D96" s="67"/>
      <c r="E96" s="67"/>
      <c r="F96" s="67"/>
      <c r="G96" s="67"/>
      <c r="H96" s="67"/>
      <c r="I96" s="67"/>
      <c r="J96" s="67"/>
    </row>
    <row r="97" spans="2:10">
      <c r="B97" s="67"/>
      <c r="C97" s="67"/>
      <c r="D97" s="67"/>
      <c r="E97" s="67"/>
      <c r="F97" s="67"/>
      <c r="G97" s="67"/>
      <c r="H97" s="67"/>
      <c r="I97" s="67"/>
      <c r="J97" s="67"/>
    </row>
    <row r="98" spans="2:10">
      <c r="B98" s="67"/>
      <c r="C98" s="67"/>
      <c r="D98" s="67"/>
      <c r="E98" s="67"/>
      <c r="F98" s="67"/>
      <c r="G98" s="67"/>
      <c r="H98" s="67"/>
      <c r="I98" s="67"/>
      <c r="J98" s="67"/>
    </row>
    <row r="99" spans="2:10">
      <c r="B99" s="67"/>
      <c r="C99" s="67"/>
      <c r="D99" s="67"/>
      <c r="E99" s="67"/>
      <c r="F99" s="67"/>
      <c r="G99" s="67"/>
      <c r="H99" s="67"/>
      <c r="I99" s="67"/>
      <c r="J99" s="67"/>
    </row>
    <row r="100" spans="2:10">
      <c r="B100" s="67"/>
      <c r="C100" s="67"/>
      <c r="D100" s="67"/>
      <c r="E100" s="67"/>
      <c r="F100" s="67"/>
      <c r="G100" s="67"/>
      <c r="H100" s="67"/>
      <c r="I100" s="67"/>
      <c r="J100" s="67"/>
    </row>
    <row r="101" spans="2:10">
      <c r="B101" s="67"/>
      <c r="C101" s="67"/>
      <c r="D101" s="67"/>
      <c r="E101" s="67"/>
      <c r="F101" s="67"/>
      <c r="G101" s="67"/>
      <c r="H101" s="67"/>
      <c r="I101" s="67"/>
      <c r="J101" s="67"/>
    </row>
    <row r="102" spans="2:10">
      <c r="B102" s="67"/>
      <c r="C102" s="67"/>
      <c r="D102" s="67"/>
      <c r="E102" s="67"/>
      <c r="F102" s="67"/>
      <c r="G102" s="67"/>
      <c r="H102" s="67"/>
      <c r="I102" s="67"/>
      <c r="J102" s="67"/>
    </row>
    <row r="103" spans="2:10">
      <c r="B103" s="67"/>
      <c r="C103" s="67"/>
      <c r="D103" s="67"/>
      <c r="E103" s="67"/>
      <c r="F103" s="67"/>
      <c r="G103" s="67"/>
      <c r="H103" s="67"/>
      <c r="I103" s="67"/>
      <c r="J103" s="67"/>
    </row>
    <row r="104" spans="2:10">
      <c r="B104" s="67"/>
      <c r="C104" s="67"/>
      <c r="D104" s="67"/>
      <c r="E104" s="67"/>
      <c r="F104" s="67"/>
      <c r="G104" s="67"/>
      <c r="H104" s="67"/>
      <c r="I104" s="67"/>
      <c r="J104" s="67"/>
    </row>
    <row r="105" spans="2:10">
      <c r="B105" s="67"/>
      <c r="C105" s="67"/>
      <c r="D105" s="67"/>
      <c r="E105" s="67"/>
      <c r="F105" s="67"/>
      <c r="G105" s="67"/>
      <c r="H105" s="67"/>
      <c r="I105" s="67"/>
      <c r="J105" s="67"/>
    </row>
    <row r="106" spans="2:10">
      <c r="B106" s="67"/>
      <c r="C106" s="67"/>
      <c r="D106" s="67"/>
      <c r="E106" s="67"/>
      <c r="F106" s="67"/>
      <c r="G106" s="67"/>
      <c r="H106" s="67"/>
      <c r="I106" s="67"/>
      <c r="J106" s="67"/>
    </row>
    <row r="107" spans="2:10">
      <c r="B107" s="67"/>
      <c r="C107" s="67"/>
      <c r="D107" s="67"/>
      <c r="E107" s="67"/>
      <c r="F107" s="67"/>
      <c r="G107" s="67"/>
      <c r="H107" s="67"/>
      <c r="I107" s="67"/>
      <c r="J107" s="67"/>
    </row>
    <row r="108" spans="2:10">
      <c r="B108" s="67"/>
      <c r="C108" s="67"/>
      <c r="D108" s="67"/>
      <c r="E108" s="67"/>
      <c r="F108" s="67"/>
      <c r="G108" s="67"/>
      <c r="H108" s="67"/>
      <c r="I108" s="67"/>
      <c r="J108" s="67"/>
    </row>
    <row r="109" spans="2:10">
      <c r="B109" s="67"/>
      <c r="C109" s="67"/>
      <c r="D109" s="67"/>
      <c r="E109" s="67"/>
      <c r="F109" s="67"/>
      <c r="G109" s="67"/>
      <c r="H109" s="67"/>
      <c r="I109" s="67"/>
      <c r="J109" s="67"/>
    </row>
    <row r="110" spans="2:10">
      <c r="F110" s="3"/>
      <c r="G110" s="3"/>
      <c r="H110" s="3"/>
      <c r="I110" s="3"/>
    </row>
    <row r="111" spans="2:10">
      <c r="F111" s="3"/>
      <c r="G111" s="3"/>
      <c r="H111" s="3"/>
      <c r="I111" s="3"/>
    </row>
    <row r="112" spans="2:10">
      <c r="F112" s="3"/>
      <c r="G112" s="3"/>
      <c r="H112" s="3"/>
      <c r="I112" s="3"/>
    </row>
    <row r="113" spans="6:9">
      <c r="F113" s="3"/>
      <c r="G113" s="3"/>
      <c r="H113" s="3"/>
      <c r="I113" s="3"/>
    </row>
    <row r="114" spans="6:9">
      <c r="F114" s="3"/>
      <c r="G114" s="3"/>
      <c r="H114" s="3"/>
      <c r="I114" s="3"/>
    </row>
    <row r="115" spans="6:9">
      <c r="F115" s="3"/>
      <c r="G115" s="3"/>
      <c r="H115" s="3"/>
      <c r="I115" s="3"/>
    </row>
    <row r="116" spans="6:9">
      <c r="F116" s="3"/>
      <c r="G116" s="3"/>
      <c r="H116" s="3"/>
      <c r="I116" s="3"/>
    </row>
    <row r="117" spans="6:9">
      <c r="F117" s="3"/>
      <c r="G117" s="3"/>
      <c r="H117" s="3"/>
      <c r="I117" s="3"/>
    </row>
    <row r="118" spans="6:9">
      <c r="F118" s="3"/>
      <c r="G118" s="3"/>
      <c r="H118" s="3"/>
      <c r="I118" s="3"/>
    </row>
    <row r="119" spans="6:9">
      <c r="F119" s="3"/>
      <c r="G119" s="3"/>
      <c r="H119" s="3"/>
      <c r="I119" s="3"/>
    </row>
    <row r="120" spans="6:9">
      <c r="F120" s="3"/>
      <c r="G120" s="3"/>
      <c r="H120" s="3"/>
      <c r="I120" s="3"/>
    </row>
    <row r="121" spans="6:9">
      <c r="F121" s="3"/>
      <c r="G121" s="3"/>
      <c r="H121" s="3"/>
      <c r="I121" s="3"/>
    </row>
    <row r="122" spans="6:9">
      <c r="F122" s="3"/>
      <c r="G122" s="3"/>
      <c r="H122" s="3"/>
      <c r="I122" s="3"/>
    </row>
    <row r="123" spans="6:9">
      <c r="F123" s="3"/>
      <c r="G123" s="3"/>
      <c r="H123" s="3"/>
      <c r="I123" s="3"/>
    </row>
    <row r="124" spans="6:9">
      <c r="F124" s="3"/>
      <c r="G124" s="3"/>
      <c r="H124" s="3"/>
      <c r="I124" s="3"/>
    </row>
    <row r="125" spans="6:9">
      <c r="F125" s="3"/>
      <c r="G125" s="3"/>
      <c r="H125" s="3"/>
      <c r="I125" s="3"/>
    </row>
    <row r="126" spans="6:9">
      <c r="F126" s="3"/>
      <c r="G126" s="3"/>
      <c r="H126" s="3"/>
      <c r="I126" s="3"/>
    </row>
    <row r="127" spans="6:9">
      <c r="F127" s="3"/>
      <c r="G127" s="3"/>
      <c r="H127" s="3"/>
      <c r="I127" s="3"/>
    </row>
    <row r="128" spans="6:9">
      <c r="F128" s="3"/>
      <c r="G128" s="3"/>
      <c r="H128" s="3"/>
      <c r="I128" s="3"/>
    </row>
    <row r="129" spans="6:9">
      <c r="F129" s="3"/>
      <c r="G129" s="3"/>
      <c r="H129" s="3"/>
      <c r="I129" s="3"/>
    </row>
    <row r="130" spans="6:9">
      <c r="F130" s="3"/>
      <c r="G130" s="3"/>
      <c r="H130" s="3"/>
      <c r="I130" s="3"/>
    </row>
    <row r="131" spans="6:9">
      <c r="F131" s="3"/>
      <c r="G131" s="3"/>
      <c r="H131" s="3"/>
      <c r="I131" s="3"/>
    </row>
    <row r="132" spans="6:9">
      <c r="F132" s="3"/>
      <c r="G132" s="3"/>
      <c r="H132" s="3"/>
      <c r="I132" s="3"/>
    </row>
    <row r="133" spans="6:9">
      <c r="F133" s="3"/>
      <c r="G133" s="3"/>
      <c r="H133" s="3"/>
      <c r="I133" s="3"/>
    </row>
    <row r="134" spans="6:9">
      <c r="F134" s="3"/>
      <c r="G134" s="3"/>
      <c r="H134" s="3"/>
      <c r="I134" s="3"/>
    </row>
    <row r="135" spans="6:9">
      <c r="F135" s="3"/>
      <c r="G135" s="3"/>
      <c r="H135" s="3"/>
      <c r="I135" s="3"/>
    </row>
    <row r="136" spans="6:9">
      <c r="F136" s="3"/>
      <c r="G136" s="3"/>
      <c r="H136" s="3"/>
      <c r="I136" s="3"/>
    </row>
    <row r="137" spans="6:9">
      <c r="F137" s="3"/>
      <c r="G137" s="3"/>
      <c r="H137" s="3"/>
      <c r="I137" s="3"/>
    </row>
    <row r="138" spans="6:9">
      <c r="F138" s="3"/>
      <c r="G138" s="3"/>
      <c r="H138" s="3"/>
      <c r="I138" s="3"/>
    </row>
    <row r="139" spans="6:9">
      <c r="F139" s="3"/>
      <c r="G139" s="3"/>
      <c r="H139" s="3"/>
      <c r="I139" s="3"/>
    </row>
    <row r="140" spans="6:9">
      <c r="F140" s="3"/>
      <c r="G140" s="3"/>
      <c r="H140" s="3"/>
      <c r="I140" s="3"/>
    </row>
    <row r="141" spans="6:9">
      <c r="F141" s="3"/>
      <c r="G141" s="3"/>
      <c r="H141" s="3"/>
      <c r="I141" s="3"/>
    </row>
    <row r="142" spans="6:9">
      <c r="F142" s="3"/>
      <c r="G142" s="3"/>
      <c r="H142" s="3"/>
      <c r="I142" s="3"/>
    </row>
    <row r="143" spans="6:9">
      <c r="F143" s="3"/>
      <c r="G143" s="3"/>
      <c r="H143" s="3"/>
      <c r="I143" s="3"/>
    </row>
    <row r="144" spans="6:9">
      <c r="F144" s="3"/>
      <c r="G144" s="3"/>
      <c r="H144" s="3"/>
      <c r="I144" s="3"/>
    </row>
    <row r="145" spans="6:9">
      <c r="F145" s="3"/>
      <c r="G145" s="3"/>
      <c r="H145" s="3"/>
      <c r="I145" s="3"/>
    </row>
    <row r="146" spans="6:9">
      <c r="F146" s="3"/>
      <c r="G146" s="3"/>
      <c r="H146" s="3"/>
      <c r="I146" s="3"/>
    </row>
    <row r="147" spans="6:9">
      <c r="F147" s="3"/>
      <c r="G147" s="3"/>
      <c r="H147" s="3"/>
      <c r="I147" s="3"/>
    </row>
    <row r="148" spans="6:9">
      <c r="F148" s="3"/>
      <c r="G148" s="3"/>
      <c r="H148" s="3"/>
      <c r="I148" s="3"/>
    </row>
    <row r="149" spans="6:9">
      <c r="F149" s="3"/>
      <c r="G149" s="3"/>
      <c r="H149" s="3"/>
      <c r="I149" s="3"/>
    </row>
    <row r="150" spans="6:9">
      <c r="F150" s="3"/>
      <c r="G150" s="3"/>
      <c r="H150" s="3"/>
      <c r="I150" s="3"/>
    </row>
    <row r="151" spans="6:9">
      <c r="F151" s="3"/>
      <c r="G151" s="3"/>
      <c r="H151" s="3"/>
      <c r="I151" s="3"/>
    </row>
    <row r="152" spans="6:9">
      <c r="F152" s="3"/>
      <c r="G152" s="3"/>
      <c r="H152" s="3"/>
      <c r="I152" s="3"/>
    </row>
    <row r="153" spans="6:9">
      <c r="F153" s="3"/>
      <c r="G153" s="3"/>
      <c r="H153" s="3"/>
      <c r="I153" s="3"/>
    </row>
    <row r="154" spans="6:9">
      <c r="F154" s="3"/>
      <c r="G154" s="3"/>
      <c r="H154" s="3"/>
      <c r="I154" s="3"/>
    </row>
    <row r="155" spans="6:9">
      <c r="F155" s="3"/>
      <c r="G155" s="3"/>
      <c r="H155" s="3"/>
      <c r="I155" s="3"/>
    </row>
    <row r="156" spans="6:9">
      <c r="F156" s="3"/>
      <c r="G156" s="3"/>
      <c r="H156" s="3"/>
      <c r="I156" s="3"/>
    </row>
    <row r="157" spans="6:9">
      <c r="F157" s="3"/>
      <c r="G157" s="3"/>
      <c r="H157" s="3"/>
      <c r="I157" s="3"/>
    </row>
    <row r="158" spans="6:9">
      <c r="F158" s="3"/>
      <c r="G158" s="3"/>
      <c r="H158" s="3"/>
      <c r="I158" s="3"/>
    </row>
    <row r="159" spans="6:9">
      <c r="F159" s="3"/>
      <c r="G159" s="3"/>
      <c r="H159" s="3"/>
      <c r="I159" s="3"/>
    </row>
    <row r="160" spans="6:9">
      <c r="F160" s="3"/>
      <c r="G160" s="3"/>
      <c r="H160" s="3"/>
      <c r="I160" s="3"/>
    </row>
    <row r="161" spans="6:9">
      <c r="F161" s="3"/>
      <c r="G161" s="3"/>
      <c r="H161" s="3"/>
      <c r="I161" s="3"/>
    </row>
    <row r="162" spans="6:9">
      <c r="F162" s="3"/>
      <c r="G162" s="3"/>
      <c r="H162" s="3"/>
      <c r="I162" s="3"/>
    </row>
    <row r="163" spans="6:9">
      <c r="F163" s="3"/>
      <c r="G163" s="3"/>
      <c r="H163" s="3"/>
      <c r="I163" s="3"/>
    </row>
    <row r="164" spans="6:9">
      <c r="F164" s="3"/>
      <c r="G164" s="3"/>
      <c r="H164" s="3"/>
      <c r="I164" s="3"/>
    </row>
    <row r="165" spans="6:9">
      <c r="F165" s="3"/>
      <c r="G165" s="3"/>
      <c r="H165" s="3"/>
      <c r="I165" s="3"/>
    </row>
    <row r="166" spans="6:9">
      <c r="F166" s="3"/>
      <c r="G166" s="3"/>
      <c r="H166" s="3"/>
      <c r="I166" s="3"/>
    </row>
    <row r="167" spans="6:9">
      <c r="F167" s="3"/>
      <c r="G167" s="3"/>
      <c r="H167" s="3"/>
      <c r="I167" s="3"/>
    </row>
    <row r="168" spans="6:9">
      <c r="F168" s="3"/>
      <c r="G168" s="3"/>
      <c r="H168" s="3"/>
      <c r="I168" s="3"/>
    </row>
    <row r="169" spans="6:9">
      <c r="F169" s="3"/>
      <c r="G169" s="3"/>
      <c r="H169" s="3"/>
      <c r="I169" s="3"/>
    </row>
    <row r="170" spans="6:9">
      <c r="F170" s="3"/>
      <c r="G170" s="3"/>
      <c r="H170" s="3"/>
      <c r="I170" s="3"/>
    </row>
    <row r="171" spans="6:9">
      <c r="F171" s="3"/>
      <c r="G171" s="3"/>
      <c r="H171" s="3"/>
      <c r="I171" s="3"/>
    </row>
    <row r="172" spans="6:9">
      <c r="F172" s="3"/>
      <c r="G172" s="3"/>
      <c r="H172" s="3"/>
      <c r="I172" s="3"/>
    </row>
    <row r="173" spans="6:9">
      <c r="F173" s="3"/>
      <c r="G173" s="3"/>
      <c r="H173" s="3"/>
      <c r="I173" s="3"/>
    </row>
    <row r="174" spans="6:9">
      <c r="F174" s="3"/>
      <c r="G174" s="3"/>
      <c r="H174" s="3"/>
      <c r="I174" s="3"/>
    </row>
    <row r="175" spans="6:9">
      <c r="F175" s="3"/>
      <c r="G175" s="3"/>
      <c r="H175" s="3"/>
      <c r="I175" s="3"/>
    </row>
    <row r="176" spans="6:9">
      <c r="F176" s="3"/>
      <c r="G176" s="3"/>
      <c r="H176" s="3"/>
      <c r="I176" s="3"/>
    </row>
    <row r="177" spans="6:9">
      <c r="F177" s="3"/>
      <c r="G177" s="3"/>
      <c r="H177" s="3"/>
      <c r="I177" s="3"/>
    </row>
    <row r="178" spans="6:9">
      <c r="F178" s="3"/>
      <c r="G178" s="3"/>
      <c r="H178" s="3"/>
      <c r="I178" s="3"/>
    </row>
    <row r="179" spans="6:9">
      <c r="F179" s="3"/>
      <c r="G179" s="3"/>
      <c r="H179" s="3"/>
      <c r="I179" s="3"/>
    </row>
    <row r="180" spans="6:9">
      <c r="F180" s="3"/>
      <c r="G180" s="3"/>
      <c r="H180" s="3"/>
      <c r="I180" s="3"/>
    </row>
    <row r="181" spans="6:9">
      <c r="F181" s="3"/>
      <c r="G181" s="3"/>
      <c r="H181" s="3"/>
      <c r="I181" s="3"/>
    </row>
    <row r="182" spans="6:9">
      <c r="F182" s="3"/>
      <c r="G182" s="3"/>
      <c r="H182" s="3"/>
      <c r="I182" s="3"/>
    </row>
    <row r="183" spans="6:9">
      <c r="F183" s="3"/>
      <c r="G183" s="3"/>
      <c r="H183" s="3"/>
      <c r="I183" s="3"/>
    </row>
    <row r="184" spans="6:9">
      <c r="F184" s="3"/>
      <c r="G184" s="3"/>
      <c r="H184" s="3"/>
      <c r="I184" s="3"/>
    </row>
    <row r="185" spans="6:9">
      <c r="F185" s="3"/>
      <c r="G185" s="3"/>
      <c r="H185" s="3"/>
      <c r="I185" s="3"/>
    </row>
    <row r="186" spans="6:9">
      <c r="F186" s="3"/>
      <c r="G186" s="3"/>
      <c r="H186" s="3"/>
      <c r="I186" s="3"/>
    </row>
    <row r="187" spans="6:9">
      <c r="F187" s="3"/>
      <c r="G187" s="3"/>
      <c r="H187" s="3"/>
      <c r="I187" s="3"/>
    </row>
    <row r="188" spans="6:9">
      <c r="F188" s="3"/>
      <c r="G188" s="3"/>
      <c r="H188" s="3"/>
      <c r="I188" s="3"/>
    </row>
    <row r="189" spans="6:9">
      <c r="F189" s="3"/>
      <c r="G189" s="3"/>
      <c r="H189" s="3"/>
      <c r="I189" s="3"/>
    </row>
    <row r="190" spans="6:9">
      <c r="F190" s="3"/>
      <c r="G190" s="3"/>
      <c r="H190" s="3"/>
      <c r="I190" s="3"/>
    </row>
    <row r="191" spans="6:9">
      <c r="F191" s="3"/>
      <c r="G191" s="3"/>
      <c r="H191" s="3"/>
      <c r="I191" s="3"/>
    </row>
    <row r="192" spans="6:9">
      <c r="F192" s="3"/>
      <c r="G192" s="3"/>
      <c r="H192" s="3"/>
      <c r="I192" s="3"/>
    </row>
    <row r="193" spans="6:9">
      <c r="F193" s="3"/>
      <c r="G193" s="3"/>
      <c r="H193" s="3"/>
      <c r="I193" s="3"/>
    </row>
    <row r="194" spans="6:9">
      <c r="F194" s="3"/>
      <c r="G194" s="3"/>
      <c r="H194" s="3"/>
      <c r="I194" s="3"/>
    </row>
    <row r="195" spans="6:9">
      <c r="F195" s="3"/>
      <c r="G195" s="3"/>
      <c r="H195" s="3"/>
      <c r="I195" s="3"/>
    </row>
    <row r="196" spans="6:9">
      <c r="F196" s="3"/>
      <c r="G196" s="3"/>
      <c r="H196" s="3"/>
      <c r="I196" s="3"/>
    </row>
    <row r="197" spans="6:9">
      <c r="F197" s="3"/>
      <c r="G197" s="3"/>
      <c r="H197" s="3"/>
      <c r="I197" s="3"/>
    </row>
    <row r="198" spans="6:9">
      <c r="F198" s="3"/>
      <c r="G198" s="3"/>
      <c r="H198" s="3"/>
      <c r="I198" s="3"/>
    </row>
    <row r="199" spans="6:9">
      <c r="F199" s="3"/>
      <c r="G199" s="3"/>
      <c r="H199" s="3"/>
      <c r="I199" s="3"/>
    </row>
    <row r="200" spans="6:9">
      <c r="F200" s="3"/>
      <c r="G200" s="3"/>
      <c r="H200" s="3"/>
      <c r="I200" s="3"/>
    </row>
    <row r="201" spans="6:9">
      <c r="F201" s="3"/>
      <c r="G201" s="3"/>
      <c r="H201" s="3"/>
      <c r="I201" s="3"/>
    </row>
    <row r="202" spans="6:9">
      <c r="F202" s="3"/>
      <c r="G202" s="3"/>
      <c r="H202" s="3"/>
      <c r="I202" s="3"/>
    </row>
    <row r="203" spans="6:9">
      <c r="F203" s="3"/>
      <c r="G203" s="3"/>
      <c r="H203" s="3"/>
      <c r="I203" s="3"/>
    </row>
    <row r="204" spans="6:9">
      <c r="F204" s="3"/>
      <c r="G204" s="3"/>
      <c r="H204" s="3"/>
      <c r="I204" s="3"/>
    </row>
    <row r="205" spans="6:9">
      <c r="F205" s="3"/>
      <c r="G205" s="3"/>
      <c r="H205" s="3"/>
      <c r="I205" s="3"/>
    </row>
    <row r="206" spans="6:9">
      <c r="F206" s="3"/>
      <c r="G206" s="3"/>
      <c r="H206" s="3"/>
      <c r="I206" s="3"/>
    </row>
    <row r="207" spans="6:9">
      <c r="F207" s="3"/>
      <c r="G207" s="3"/>
      <c r="H207" s="3"/>
      <c r="I207" s="3"/>
    </row>
    <row r="208" spans="6:9">
      <c r="F208" s="3"/>
      <c r="G208" s="3"/>
      <c r="H208" s="3"/>
      <c r="I208" s="3"/>
    </row>
    <row r="209" spans="6:9">
      <c r="F209" s="3"/>
      <c r="G209" s="3"/>
      <c r="H209" s="3"/>
      <c r="I209" s="3"/>
    </row>
    <row r="210" spans="6:9">
      <c r="F210" s="3"/>
      <c r="G210" s="3"/>
      <c r="H210" s="3"/>
      <c r="I210" s="3"/>
    </row>
    <row r="211" spans="6:9">
      <c r="F211" s="3"/>
      <c r="G211" s="3"/>
      <c r="H211" s="3"/>
      <c r="I211" s="3"/>
    </row>
    <row r="212" spans="6:9">
      <c r="F212" s="3"/>
      <c r="G212" s="3"/>
      <c r="H212" s="3"/>
      <c r="I212" s="3"/>
    </row>
    <row r="213" spans="6:9">
      <c r="F213" s="3"/>
      <c r="G213" s="3"/>
      <c r="H213" s="3"/>
      <c r="I213" s="3"/>
    </row>
    <row r="214" spans="6:9">
      <c r="F214" s="3"/>
      <c r="G214" s="3"/>
      <c r="H214" s="3"/>
      <c r="I214" s="3"/>
    </row>
    <row r="215" spans="6:9">
      <c r="F215" s="3"/>
      <c r="G215" s="3"/>
      <c r="H215" s="3"/>
      <c r="I215" s="3"/>
    </row>
    <row r="216" spans="6:9">
      <c r="F216" s="3"/>
      <c r="G216" s="3"/>
      <c r="H216" s="3"/>
      <c r="I216" s="3"/>
    </row>
    <row r="217" spans="6:9">
      <c r="F217" s="3"/>
      <c r="G217" s="3"/>
      <c r="H217" s="3"/>
      <c r="I217" s="3"/>
    </row>
    <row r="218" spans="6:9">
      <c r="F218" s="3"/>
      <c r="G218" s="3"/>
      <c r="H218" s="3"/>
      <c r="I218" s="3"/>
    </row>
    <row r="219" spans="6:9">
      <c r="F219" s="3"/>
      <c r="G219" s="3"/>
      <c r="H219" s="3"/>
      <c r="I219" s="3"/>
    </row>
    <row r="220" spans="6:9">
      <c r="F220" s="3"/>
      <c r="G220" s="3"/>
      <c r="H220" s="3"/>
      <c r="I220" s="3"/>
    </row>
    <row r="221" spans="6:9">
      <c r="F221" s="3"/>
      <c r="G221" s="3"/>
      <c r="H221" s="3"/>
      <c r="I221" s="3"/>
    </row>
    <row r="222" spans="6:9">
      <c r="F222" s="3"/>
      <c r="G222" s="3"/>
      <c r="H222" s="3"/>
      <c r="I222" s="3"/>
    </row>
    <row r="223" spans="6:9">
      <c r="F223" s="3"/>
      <c r="G223" s="3"/>
      <c r="H223" s="3"/>
      <c r="I223" s="3"/>
    </row>
    <row r="224" spans="6:9">
      <c r="F224" s="3"/>
      <c r="G224" s="3"/>
      <c r="H224" s="3"/>
      <c r="I224" s="3"/>
    </row>
    <row r="225" spans="6:9">
      <c r="F225" s="3"/>
      <c r="G225" s="3"/>
      <c r="H225" s="3"/>
      <c r="I225" s="3"/>
    </row>
    <row r="226" spans="6:9">
      <c r="F226" s="3"/>
      <c r="G226" s="3"/>
      <c r="H226" s="3"/>
      <c r="I226" s="3"/>
    </row>
    <row r="227" spans="6:9">
      <c r="F227" s="3"/>
      <c r="G227" s="3"/>
      <c r="H227" s="3"/>
      <c r="I227" s="3"/>
    </row>
    <row r="228" spans="6:9">
      <c r="F228" s="3"/>
      <c r="G228" s="3"/>
      <c r="H228" s="3"/>
      <c r="I228" s="3"/>
    </row>
    <row r="229" spans="6:9">
      <c r="F229" s="3"/>
      <c r="G229" s="3"/>
      <c r="H229" s="3"/>
      <c r="I229" s="3"/>
    </row>
    <row r="230" spans="6:9">
      <c r="F230" s="3"/>
      <c r="G230" s="3"/>
      <c r="H230" s="3"/>
      <c r="I230" s="3"/>
    </row>
    <row r="231" spans="6:9">
      <c r="F231" s="3"/>
      <c r="G231" s="3"/>
      <c r="H231" s="3"/>
      <c r="I231" s="3"/>
    </row>
    <row r="232" spans="6:9">
      <c r="F232" s="3"/>
      <c r="G232" s="3"/>
      <c r="H232" s="3"/>
      <c r="I232" s="3"/>
    </row>
    <row r="233" spans="6:9">
      <c r="F233" s="3"/>
      <c r="G233" s="3"/>
      <c r="H233" s="3"/>
      <c r="I233" s="3"/>
    </row>
    <row r="234" spans="6:9">
      <c r="F234" s="3"/>
      <c r="G234" s="3"/>
      <c r="H234" s="3"/>
      <c r="I234" s="3"/>
    </row>
    <row r="235" spans="6:9">
      <c r="F235" s="3"/>
      <c r="G235" s="3"/>
      <c r="H235" s="3"/>
      <c r="I235" s="3"/>
    </row>
    <row r="236" spans="6:9">
      <c r="F236" s="3"/>
      <c r="G236" s="3"/>
      <c r="H236" s="3"/>
      <c r="I236" s="3"/>
    </row>
    <row r="237" spans="6:9">
      <c r="F237" s="3"/>
      <c r="G237" s="3"/>
      <c r="H237" s="3"/>
      <c r="I237" s="3"/>
    </row>
    <row r="238" spans="6:9">
      <c r="F238" s="3"/>
      <c r="G238" s="3"/>
      <c r="H238" s="3"/>
      <c r="I238" s="3"/>
    </row>
    <row r="239" spans="6:9">
      <c r="F239" s="3"/>
      <c r="G239" s="3"/>
      <c r="H239" s="3"/>
      <c r="I239" s="3"/>
    </row>
    <row r="240" spans="6:9">
      <c r="F240" s="3"/>
      <c r="G240" s="3"/>
      <c r="H240" s="3"/>
      <c r="I240" s="3"/>
    </row>
    <row r="241" spans="6:9">
      <c r="F241" s="3"/>
      <c r="G241" s="3"/>
      <c r="H241" s="3"/>
      <c r="I241" s="3"/>
    </row>
    <row r="242" spans="6:9">
      <c r="F242" s="3"/>
      <c r="G242" s="3"/>
      <c r="H242" s="3"/>
      <c r="I242" s="3"/>
    </row>
    <row r="243" spans="6:9">
      <c r="F243" s="3"/>
      <c r="G243" s="3"/>
      <c r="H243" s="3"/>
      <c r="I243" s="3"/>
    </row>
    <row r="244" spans="6:9">
      <c r="F244" s="3"/>
      <c r="G244" s="3"/>
      <c r="H244" s="3"/>
      <c r="I244" s="3"/>
    </row>
    <row r="245" spans="6:9">
      <c r="F245" s="3"/>
      <c r="G245" s="3"/>
      <c r="H245" s="3"/>
      <c r="I245" s="3"/>
    </row>
    <row r="246" spans="6:9">
      <c r="F246" s="3"/>
      <c r="G246" s="3"/>
      <c r="H246" s="3"/>
      <c r="I246" s="3"/>
    </row>
    <row r="247" spans="6:9">
      <c r="F247" s="3"/>
      <c r="G247" s="3"/>
      <c r="H247" s="3"/>
      <c r="I247" s="3"/>
    </row>
    <row r="248" spans="6:9">
      <c r="F248" s="3"/>
      <c r="G248" s="3"/>
      <c r="H248" s="3"/>
      <c r="I248" s="3"/>
    </row>
    <row r="249" spans="6:9">
      <c r="F249" s="3"/>
      <c r="G249" s="3"/>
      <c r="H249" s="3"/>
      <c r="I249" s="3"/>
    </row>
    <row r="250" spans="6:9">
      <c r="F250" s="3"/>
      <c r="G250" s="3"/>
      <c r="H250" s="3"/>
      <c r="I250" s="3"/>
    </row>
    <row r="251" spans="6:9">
      <c r="F251" s="3"/>
      <c r="G251" s="3"/>
      <c r="H251" s="3"/>
      <c r="I251" s="3"/>
    </row>
    <row r="252" spans="6:9">
      <c r="F252" s="3"/>
      <c r="G252" s="3"/>
      <c r="H252" s="3"/>
      <c r="I252" s="3"/>
    </row>
    <row r="253" spans="6:9">
      <c r="F253" s="3"/>
      <c r="G253" s="3"/>
      <c r="H253" s="3"/>
      <c r="I253" s="3"/>
    </row>
    <row r="254" spans="6:9">
      <c r="F254" s="3"/>
      <c r="G254" s="3"/>
      <c r="H254" s="3"/>
      <c r="I254" s="3"/>
    </row>
    <row r="255" spans="6:9">
      <c r="F255" s="3"/>
      <c r="G255" s="3"/>
      <c r="H255" s="3"/>
      <c r="I255" s="3"/>
    </row>
    <row r="256" spans="6:9">
      <c r="F256" s="3"/>
      <c r="G256" s="3"/>
      <c r="H256" s="3"/>
      <c r="I256" s="3"/>
    </row>
    <row r="257" spans="6:9">
      <c r="F257" s="3"/>
      <c r="G257" s="3"/>
      <c r="H257" s="3"/>
      <c r="I257" s="3"/>
    </row>
    <row r="258" spans="6:9">
      <c r="F258" s="3"/>
      <c r="G258" s="3"/>
      <c r="H258" s="3"/>
      <c r="I258" s="3"/>
    </row>
    <row r="259" spans="6:9">
      <c r="F259" s="3"/>
      <c r="G259" s="3"/>
      <c r="H259" s="3"/>
      <c r="I259" s="3"/>
    </row>
    <row r="260" spans="6:9">
      <c r="F260" s="3"/>
      <c r="G260" s="3"/>
      <c r="H260" s="3"/>
      <c r="I260" s="3"/>
    </row>
    <row r="261" spans="6:9">
      <c r="F261" s="3"/>
      <c r="G261" s="3"/>
      <c r="H261" s="3"/>
      <c r="I261" s="3"/>
    </row>
    <row r="262" spans="6:9">
      <c r="F262" s="3"/>
      <c r="G262" s="3"/>
      <c r="H262" s="3"/>
      <c r="I262" s="3"/>
    </row>
    <row r="263" spans="6:9">
      <c r="F263" s="3"/>
      <c r="G263" s="3"/>
      <c r="H263" s="3"/>
      <c r="I263" s="3"/>
    </row>
    <row r="264" spans="6:9">
      <c r="F264" s="3"/>
      <c r="G264" s="3"/>
      <c r="H264" s="3"/>
      <c r="I264" s="3"/>
    </row>
    <row r="265" spans="6:9">
      <c r="F265" s="3"/>
      <c r="G265" s="3"/>
      <c r="H265" s="3"/>
      <c r="I265" s="3"/>
    </row>
    <row r="266" spans="6:9">
      <c r="F266" s="3"/>
      <c r="G266" s="3"/>
      <c r="H266" s="3"/>
      <c r="I266" s="3"/>
    </row>
    <row r="267" spans="6:9">
      <c r="F267" s="3"/>
      <c r="G267" s="3"/>
      <c r="H267" s="3"/>
      <c r="I267" s="3"/>
    </row>
    <row r="268" spans="6:9">
      <c r="F268" s="3"/>
      <c r="G268" s="3"/>
      <c r="H268" s="3"/>
      <c r="I268" s="3"/>
    </row>
    <row r="269" spans="6:9">
      <c r="F269" s="3"/>
      <c r="G269" s="3"/>
      <c r="H269" s="3"/>
      <c r="I269" s="3"/>
    </row>
    <row r="270" spans="6:9">
      <c r="F270" s="3"/>
      <c r="G270" s="3"/>
      <c r="H270" s="3"/>
      <c r="I270" s="3"/>
    </row>
    <row r="271" spans="6:9">
      <c r="F271" s="3"/>
      <c r="G271" s="3"/>
      <c r="H271" s="3"/>
      <c r="I271" s="3"/>
    </row>
    <row r="272" spans="6:9">
      <c r="F272" s="3"/>
      <c r="G272" s="3"/>
      <c r="H272" s="3"/>
      <c r="I272" s="3"/>
    </row>
    <row r="273" spans="6:9">
      <c r="F273" s="3"/>
      <c r="G273" s="3"/>
      <c r="H273" s="3"/>
      <c r="I273" s="3"/>
    </row>
    <row r="274" spans="6:9">
      <c r="F274" s="3"/>
      <c r="G274" s="3"/>
      <c r="H274" s="3"/>
      <c r="I274" s="3"/>
    </row>
    <row r="275" spans="6:9">
      <c r="F275" s="3"/>
      <c r="G275" s="3"/>
      <c r="H275" s="3"/>
      <c r="I275" s="3"/>
    </row>
    <row r="276" spans="6:9">
      <c r="F276" s="3"/>
      <c r="G276" s="3"/>
      <c r="H276" s="3"/>
      <c r="I276" s="3"/>
    </row>
    <row r="277" spans="6:9">
      <c r="F277" s="3"/>
      <c r="G277" s="3"/>
      <c r="H277" s="3"/>
      <c r="I277" s="3"/>
    </row>
    <row r="278" spans="6:9">
      <c r="F278" s="3"/>
      <c r="G278" s="3"/>
      <c r="H278" s="3"/>
      <c r="I278" s="3"/>
    </row>
    <row r="279" spans="6:9">
      <c r="F279" s="3"/>
      <c r="G279" s="3"/>
      <c r="H279" s="3"/>
      <c r="I279" s="3"/>
    </row>
    <row r="280" spans="6:9">
      <c r="F280" s="3"/>
      <c r="G280" s="3"/>
      <c r="H280" s="3"/>
      <c r="I280" s="3"/>
    </row>
    <row r="281" spans="6:9">
      <c r="F281" s="3"/>
      <c r="G281" s="3"/>
      <c r="H281" s="3"/>
      <c r="I281" s="3"/>
    </row>
    <row r="282" spans="6:9">
      <c r="F282" s="3"/>
      <c r="G282" s="3"/>
      <c r="H282" s="3"/>
      <c r="I282" s="3"/>
    </row>
    <row r="283" spans="6:9">
      <c r="F283" s="3"/>
      <c r="G283" s="3"/>
      <c r="H283" s="3"/>
      <c r="I283" s="3"/>
    </row>
    <row r="284" spans="6:9">
      <c r="F284" s="3"/>
      <c r="G284" s="3"/>
      <c r="H284" s="3"/>
      <c r="I284" s="3"/>
    </row>
    <row r="285" spans="6:9">
      <c r="F285" s="3"/>
      <c r="G285" s="3"/>
      <c r="H285" s="3"/>
      <c r="I285" s="3"/>
    </row>
    <row r="286" spans="6:9">
      <c r="F286" s="3"/>
      <c r="G286" s="3"/>
      <c r="H286" s="3"/>
      <c r="I286" s="3"/>
    </row>
    <row r="287" spans="6:9">
      <c r="F287" s="3"/>
      <c r="G287" s="3"/>
      <c r="H287" s="3"/>
      <c r="I287" s="3"/>
    </row>
    <row r="288" spans="6:9">
      <c r="F288" s="3"/>
      <c r="G288" s="3"/>
      <c r="H288" s="3"/>
      <c r="I288" s="3"/>
    </row>
    <row r="289" spans="6:9">
      <c r="F289" s="3"/>
      <c r="G289" s="3"/>
      <c r="H289" s="3"/>
      <c r="I289" s="3"/>
    </row>
    <row r="290" spans="6:9">
      <c r="F290" s="3"/>
      <c r="G290" s="3"/>
      <c r="H290" s="3"/>
      <c r="I290" s="3"/>
    </row>
    <row r="291" spans="6:9">
      <c r="F291" s="3"/>
      <c r="G291" s="3"/>
      <c r="H291" s="3"/>
      <c r="I291" s="3"/>
    </row>
    <row r="292" spans="6:9">
      <c r="F292" s="3"/>
      <c r="G292" s="3"/>
      <c r="H292" s="3"/>
      <c r="I292" s="3"/>
    </row>
    <row r="293" spans="6:9">
      <c r="F293" s="3"/>
      <c r="G293" s="3"/>
      <c r="H293" s="3"/>
      <c r="I293" s="3"/>
    </row>
    <row r="294" spans="6:9">
      <c r="F294" s="3"/>
      <c r="G294" s="3"/>
      <c r="H294" s="3"/>
      <c r="I294" s="3"/>
    </row>
    <row r="295" spans="6:9">
      <c r="F295" s="3"/>
      <c r="G295" s="3"/>
      <c r="H295" s="3"/>
      <c r="I295" s="3"/>
    </row>
    <row r="296" spans="6:9">
      <c r="F296" s="3"/>
      <c r="G296" s="3"/>
      <c r="H296" s="3"/>
      <c r="I296" s="3"/>
    </row>
    <row r="297" spans="6:9">
      <c r="F297" s="3"/>
      <c r="G297" s="3"/>
      <c r="H297" s="3"/>
      <c r="I297" s="3"/>
    </row>
    <row r="298" spans="6:9">
      <c r="F298" s="3"/>
      <c r="G298" s="3"/>
      <c r="H298" s="3"/>
      <c r="I298" s="3"/>
    </row>
    <row r="299" spans="6:9">
      <c r="F299" s="3"/>
      <c r="G299" s="3"/>
      <c r="H299" s="3"/>
      <c r="I299" s="3"/>
    </row>
    <row r="300" spans="6:9">
      <c r="F300" s="3"/>
      <c r="G300" s="3"/>
      <c r="H300" s="3"/>
      <c r="I300" s="3"/>
    </row>
    <row r="301" spans="6:9">
      <c r="F301" s="3"/>
      <c r="G301" s="3"/>
      <c r="H301" s="3"/>
      <c r="I301" s="3"/>
    </row>
    <row r="302" spans="6:9">
      <c r="F302" s="3"/>
      <c r="G302" s="3"/>
      <c r="H302" s="3"/>
      <c r="I302" s="3"/>
    </row>
    <row r="303" spans="6:9">
      <c r="F303" s="3"/>
      <c r="G303" s="3"/>
      <c r="H303" s="3"/>
      <c r="I303" s="3"/>
    </row>
    <row r="304" spans="6:9">
      <c r="F304" s="3"/>
      <c r="G304" s="3"/>
      <c r="H304" s="3"/>
      <c r="I304" s="3"/>
    </row>
    <row r="305" spans="6:9">
      <c r="F305" s="3"/>
      <c r="G305" s="3"/>
      <c r="H305" s="3"/>
      <c r="I305" s="3"/>
    </row>
    <row r="306" spans="6:9">
      <c r="F306" s="3"/>
      <c r="G306" s="3"/>
      <c r="H306" s="3"/>
      <c r="I306" s="3"/>
    </row>
    <row r="307" spans="6:9">
      <c r="F307" s="3"/>
      <c r="G307" s="3"/>
      <c r="H307" s="3"/>
      <c r="I307" s="3"/>
    </row>
    <row r="308" spans="6:9">
      <c r="F308" s="3"/>
      <c r="G308" s="3"/>
      <c r="H308" s="3"/>
      <c r="I308" s="3"/>
    </row>
    <row r="309" spans="6:9">
      <c r="F309" s="3"/>
      <c r="G309" s="3"/>
      <c r="H309" s="3"/>
      <c r="I309" s="3"/>
    </row>
    <row r="310" spans="6:9">
      <c r="F310" s="3"/>
      <c r="G310" s="3"/>
      <c r="H310" s="3"/>
      <c r="I310" s="3"/>
    </row>
    <row r="311" spans="6:9">
      <c r="F311" s="3"/>
      <c r="G311" s="3"/>
      <c r="H311" s="3"/>
      <c r="I311" s="3"/>
    </row>
    <row r="312" spans="6:9">
      <c r="F312" s="3"/>
      <c r="G312" s="3"/>
      <c r="H312" s="3"/>
      <c r="I312" s="3"/>
    </row>
    <row r="313" spans="6:9">
      <c r="F313" s="3"/>
      <c r="G313" s="3"/>
      <c r="H313" s="3"/>
      <c r="I313" s="3"/>
    </row>
    <row r="314" spans="6:9">
      <c r="F314" s="3"/>
      <c r="G314" s="3"/>
      <c r="H314" s="3"/>
      <c r="I314" s="3"/>
    </row>
    <row r="315" spans="6:9">
      <c r="F315" s="3"/>
      <c r="G315" s="3"/>
      <c r="H315" s="3"/>
      <c r="I315" s="3"/>
    </row>
    <row r="316" spans="6:9">
      <c r="F316" s="3"/>
      <c r="G316" s="3"/>
      <c r="H316" s="3"/>
      <c r="I316" s="3"/>
    </row>
    <row r="317" spans="6:9">
      <c r="F317" s="3"/>
      <c r="G317" s="3"/>
      <c r="H317" s="3"/>
      <c r="I317" s="3"/>
    </row>
    <row r="318" spans="6:9">
      <c r="F318" s="3"/>
      <c r="G318" s="3"/>
      <c r="H318" s="3"/>
      <c r="I318" s="3"/>
    </row>
    <row r="319" spans="6:9">
      <c r="F319" s="3"/>
      <c r="G319" s="3"/>
      <c r="H319" s="3"/>
      <c r="I319" s="3"/>
    </row>
    <row r="320" spans="6:9">
      <c r="F320" s="3"/>
      <c r="G320" s="3"/>
      <c r="H320" s="3"/>
      <c r="I320" s="3"/>
    </row>
    <row r="321" spans="6:9">
      <c r="F321" s="3"/>
      <c r="G321" s="3"/>
      <c r="H321" s="3"/>
      <c r="I321" s="3"/>
    </row>
    <row r="322" spans="6:9">
      <c r="F322" s="3"/>
      <c r="G322" s="3"/>
      <c r="H322" s="3"/>
      <c r="I322" s="3"/>
    </row>
    <row r="323" spans="6:9">
      <c r="F323" s="3"/>
      <c r="G323" s="3"/>
      <c r="H323" s="3"/>
      <c r="I323" s="3"/>
    </row>
    <row r="324" spans="6:9">
      <c r="F324" s="3"/>
      <c r="G324" s="3"/>
      <c r="H324" s="3"/>
      <c r="I324" s="3"/>
    </row>
    <row r="325" spans="6:9">
      <c r="F325" s="3"/>
      <c r="G325" s="3"/>
      <c r="H325" s="3"/>
      <c r="I325" s="3"/>
    </row>
    <row r="326" spans="6:9">
      <c r="F326" s="3"/>
      <c r="G326" s="3"/>
      <c r="H326" s="3"/>
      <c r="I326" s="3"/>
    </row>
    <row r="327" spans="6:9">
      <c r="F327" s="3"/>
      <c r="G327" s="3"/>
      <c r="H327" s="3"/>
      <c r="I327" s="3"/>
    </row>
    <row r="328" spans="6:9">
      <c r="F328" s="3"/>
      <c r="G328" s="3"/>
      <c r="H328" s="3"/>
      <c r="I328" s="3"/>
    </row>
    <row r="329" spans="6:9">
      <c r="F329" s="3"/>
      <c r="G329" s="3"/>
      <c r="H329" s="3"/>
      <c r="I329" s="3"/>
    </row>
    <row r="330" spans="6:9">
      <c r="F330" s="3"/>
      <c r="G330" s="3"/>
      <c r="H330" s="3"/>
      <c r="I330" s="3"/>
    </row>
    <row r="331" spans="6:9">
      <c r="F331" s="3"/>
      <c r="G331" s="3"/>
      <c r="H331" s="3"/>
      <c r="I331" s="3"/>
    </row>
    <row r="332" spans="6:9">
      <c r="F332" s="3"/>
      <c r="G332" s="3"/>
      <c r="H332" s="3"/>
      <c r="I332" s="3"/>
    </row>
    <row r="333" spans="6:9">
      <c r="F333" s="3"/>
      <c r="G333" s="3"/>
      <c r="H333" s="3"/>
      <c r="I333" s="3"/>
    </row>
    <row r="334" spans="6:9">
      <c r="F334" s="3"/>
      <c r="G334" s="3"/>
      <c r="H334" s="3"/>
      <c r="I334" s="3"/>
    </row>
    <row r="335" spans="6:9">
      <c r="F335" s="3"/>
      <c r="G335" s="3"/>
      <c r="H335" s="3"/>
      <c r="I335" s="3"/>
    </row>
    <row r="336" spans="6:9">
      <c r="F336" s="3"/>
      <c r="G336" s="3"/>
      <c r="H336" s="3"/>
      <c r="I336" s="3"/>
    </row>
    <row r="337" spans="6:9">
      <c r="F337" s="3"/>
      <c r="G337" s="3"/>
      <c r="H337" s="3"/>
      <c r="I337" s="3"/>
    </row>
    <row r="338" spans="6:9">
      <c r="F338" s="3"/>
      <c r="G338" s="3"/>
      <c r="H338" s="3"/>
      <c r="I338" s="3"/>
    </row>
    <row r="339" spans="6:9">
      <c r="F339" s="3"/>
      <c r="G339" s="3"/>
      <c r="H339" s="3"/>
      <c r="I339" s="3"/>
    </row>
    <row r="340" spans="6:9">
      <c r="F340" s="3"/>
      <c r="G340" s="3"/>
      <c r="H340" s="3"/>
      <c r="I340" s="3"/>
    </row>
    <row r="341" spans="6:9">
      <c r="F341" s="3"/>
      <c r="G341" s="3"/>
      <c r="H341" s="3"/>
      <c r="I341" s="3"/>
    </row>
    <row r="342" spans="6:9">
      <c r="F342" s="3"/>
      <c r="G342" s="3"/>
      <c r="H342" s="3"/>
      <c r="I342" s="3"/>
    </row>
    <row r="343" spans="6:9">
      <c r="F343" s="3"/>
      <c r="G343" s="3"/>
      <c r="H343" s="3"/>
      <c r="I343" s="3"/>
    </row>
    <row r="344" spans="6:9">
      <c r="F344" s="3"/>
      <c r="G344" s="3"/>
      <c r="H344" s="3"/>
      <c r="I344" s="3"/>
    </row>
    <row r="345" spans="6:9">
      <c r="F345" s="3"/>
      <c r="G345" s="3"/>
      <c r="H345" s="3"/>
      <c r="I345" s="3"/>
    </row>
    <row r="346" spans="6:9">
      <c r="F346" s="3"/>
      <c r="G346" s="3"/>
      <c r="H346" s="3"/>
      <c r="I346" s="3"/>
    </row>
    <row r="347" spans="6:9">
      <c r="F347" s="3"/>
      <c r="G347" s="3"/>
      <c r="H347" s="3"/>
      <c r="I347" s="3"/>
    </row>
    <row r="348" spans="6:9">
      <c r="F348" s="3"/>
      <c r="G348" s="3"/>
      <c r="H348" s="3"/>
      <c r="I348" s="3"/>
    </row>
    <row r="349" spans="6:9">
      <c r="F349" s="3"/>
      <c r="G349" s="3"/>
      <c r="H349" s="3"/>
      <c r="I349" s="3"/>
    </row>
    <row r="350" spans="6:9">
      <c r="F350" s="3"/>
      <c r="G350" s="3"/>
      <c r="H350" s="3"/>
      <c r="I350" s="3"/>
    </row>
    <row r="351" spans="6:9">
      <c r="F351" s="3"/>
      <c r="G351" s="3"/>
      <c r="H351" s="3"/>
      <c r="I351" s="3"/>
    </row>
    <row r="352" spans="6:9">
      <c r="F352" s="3"/>
      <c r="G352" s="3"/>
      <c r="H352" s="3"/>
      <c r="I352" s="3"/>
    </row>
    <row r="353" spans="6:9">
      <c r="F353" s="3"/>
      <c r="G353" s="3"/>
      <c r="H353" s="3"/>
      <c r="I353" s="3"/>
    </row>
    <row r="354" spans="6:9">
      <c r="F354" s="3"/>
      <c r="G354" s="3"/>
      <c r="H354" s="3"/>
      <c r="I354" s="3"/>
    </row>
    <row r="355" spans="6:9">
      <c r="F355" s="3"/>
      <c r="G355" s="3"/>
      <c r="H355" s="3"/>
      <c r="I355" s="3"/>
    </row>
    <row r="356" spans="6:9">
      <c r="F356" s="3"/>
      <c r="G356" s="3"/>
      <c r="H356" s="3"/>
      <c r="I356" s="3"/>
    </row>
    <row r="357" spans="6:9">
      <c r="F357" s="3"/>
      <c r="G357" s="3"/>
      <c r="H357" s="3"/>
      <c r="I357" s="3"/>
    </row>
    <row r="358" spans="6:9">
      <c r="F358" s="3"/>
      <c r="G358" s="3"/>
      <c r="H358" s="3"/>
      <c r="I358" s="3"/>
    </row>
    <row r="359" spans="6:9">
      <c r="F359" s="3"/>
      <c r="G359" s="3"/>
      <c r="H359" s="3"/>
      <c r="I359" s="3"/>
    </row>
    <row r="360" spans="6:9">
      <c r="F360" s="3"/>
      <c r="G360" s="3"/>
      <c r="H360" s="3"/>
      <c r="I360" s="3"/>
    </row>
    <row r="361" spans="6:9">
      <c r="F361" s="3"/>
      <c r="G361" s="3"/>
      <c r="H361" s="3"/>
      <c r="I361" s="3"/>
    </row>
    <row r="362" spans="6:9">
      <c r="F362" s="3"/>
      <c r="G362" s="3"/>
      <c r="H362" s="3"/>
      <c r="I362" s="3"/>
    </row>
    <row r="363" spans="6:9">
      <c r="F363" s="3"/>
      <c r="G363" s="3"/>
      <c r="H363" s="3"/>
      <c r="I363" s="3"/>
    </row>
    <row r="364" spans="6:9">
      <c r="F364" s="3"/>
      <c r="G364" s="3"/>
      <c r="H364" s="3"/>
      <c r="I364" s="3"/>
    </row>
    <row r="365" spans="6:9">
      <c r="F365" s="3"/>
      <c r="G365" s="3"/>
      <c r="H365" s="3"/>
      <c r="I365" s="3"/>
    </row>
    <row r="366" spans="6:9">
      <c r="F366" s="3"/>
      <c r="G366" s="3"/>
      <c r="H366" s="3"/>
      <c r="I366" s="3"/>
    </row>
    <row r="367" spans="6:9">
      <c r="F367" s="3"/>
      <c r="G367" s="3"/>
      <c r="H367" s="3"/>
      <c r="I367" s="3"/>
    </row>
    <row r="368" spans="6:9">
      <c r="F368" s="3"/>
      <c r="G368" s="3"/>
      <c r="H368" s="3"/>
      <c r="I368" s="3"/>
    </row>
    <row r="369" spans="6:9">
      <c r="F369" s="3"/>
      <c r="G369" s="3"/>
      <c r="H369" s="3"/>
      <c r="I369" s="3"/>
    </row>
    <row r="370" spans="6:9">
      <c r="F370" s="3"/>
      <c r="G370" s="3"/>
      <c r="H370" s="3"/>
      <c r="I370" s="3"/>
    </row>
    <row r="371" spans="6:9">
      <c r="F371" s="3"/>
      <c r="G371" s="3"/>
      <c r="H371" s="3"/>
      <c r="I371" s="3"/>
    </row>
    <row r="372" spans="6:9">
      <c r="F372" s="3"/>
      <c r="G372" s="3"/>
      <c r="H372" s="3"/>
      <c r="I372" s="3"/>
    </row>
    <row r="373" spans="6:9">
      <c r="F373" s="3"/>
      <c r="G373" s="3"/>
      <c r="H373" s="3"/>
      <c r="I373" s="3"/>
    </row>
    <row r="374" spans="6:9">
      <c r="F374" s="3"/>
      <c r="G374" s="3"/>
      <c r="H374" s="3"/>
      <c r="I374" s="3"/>
    </row>
    <row r="375" spans="6:9">
      <c r="F375" s="3"/>
      <c r="G375" s="3"/>
      <c r="H375" s="3"/>
      <c r="I375" s="3"/>
    </row>
    <row r="376" spans="6:9">
      <c r="F376" s="3"/>
      <c r="G376" s="3"/>
      <c r="H376" s="3"/>
      <c r="I376" s="3"/>
    </row>
    <row r="377" spans="6:9">
      <c r="F377" s="3"/>
      <c r="G377" s="3"/>
      <c r="H377" s="3"/>
      <c r="I377" s="3"/>
    </row>
    <row r="378" spans="6:9">
      <c r="F378" s="3"/>
      <c r="G378" s="3"/>
      <c r="H378" s="3"/>
      <c r="I378" s="3"/>
    </row>
    <row r="379" spans="6:9">
      <c r="F379" s="3"/>
      <c r="G379" s="3"/>
      <c r="H379" s="3"/>
      <c r="I379" s="3"/>
    </row>
    <row r="380" spans="6:9">
      <c r="F380" s="3"/>
      <c r="G380" s="3"/>
      <c r="H380" s="3"/>
      <c r="I380" s="3"/>
    </row>
    <row r="381" spans="6:9">
      <c r="F381" s="3"/>
      <c r="G381" s="3"/>
      <c r="H381" s="3"/>
      <c r="I381" s="3"/>
    </row>
    <row r="382" spans="6:9">
      <c r="F382" s="3"/>
      <c r="G382" s="3"/>
      <c r="H382" s="3"/>
      <c r="I382" s="3"/>
    </row>
    <row r="383" spans="6:9">
      <c r="F383" s="3"/>
      <c r="G383" s="3"/>
      <c r="H383" s="3"/>
      <c r="I383" s="3"/>
    </row>
    <row r="384" spans="6:9">
      <c r="F384" s="3"/>
      <c r="G384" s="3"/>
      <c r="H384" s="3"/>
      <c r="I384" s="3"/>
    </row>
    <row r="385" spans="6:9">
      <c r="F385" s="3"/>
      <c r="G385" s="3"/>
      <c r="H385" s="3"/>
      <c r="I385" s="3"/>
    </row>
    <row r="386" spans="6:9">
      <c r="F386" s="3"/>
      <c r="G386" s="3"/>
      <c r="H386" s="3"/>
      <c r="I386" s="3"/>
    </row>
    <row r="387" spans="6:9">
      <c r="F387" s="3"/>
      <c r="G387" s="3"/>
      <c r="H387" s="3"/>
      <c r="I387" s="3"/>
    </row>
    <row r="388" spans="6:9">
      <c r="F388" s="3"/>
      <c r="G388" s="3"/>
      <c r="H388" s="3"/>
      <c r="I388" s="3"/>
    </row>
    <row r="389" spans="6:9">
      <c r="F389" s="3"/>
      <c r="G389" s="3"/>
      <c r="H389" s="3"/>
      <c r="I389" s="3"/>
    </row>
    <row r="390" spans="6:9">
      <c r="F390" s="3"/>
      <c r="G390" s="3"/>
      <c r="H390" s="3"/>
      <c r="I390" s="3"/>
    </row>
    <row r="391" spans="6:9">
      <c r="F391" s="3"/>
      <c r="G391" s="3"/>
      <c r="H391" s="3"/>
      <c r="I391" s="3"/>
    </row>
    <row r="392" spans="6:9">
      <c r="F392" s="3"/>
      <c r="G392" s="3"/>
      <c r="H392" s="3"/>
      <c r="I392" s="3"/>
    </row>
    <row r="393" spans="6:9">
      <c r="F393" s="3"/>
      <c r="G393" s="3"/>
      <c r="H393" s="3"/>
      <c r="I393" s="3"/>
    </row>
    <row r="394" spans="6:9">
      <c r="F394" s="3"/>
      <c r="G394" s="3"/>
      <c r="H394" s="3"/>
      <c r="I394" s="3"/>
    </row>
    <row r="395" spans="6:9">
      <c r="F395" s="3"/>
      <c r="G395" s="3"/>
      <c r="H395" s="3"/>
      <c r="I395" s="3"/>
    </row>
    <row r="396" spans="6:9">
      <c r="F396" s="3"/>
      <c r="G396" s="3"/>
      <c r="H396" s="3"/>
      <c r="I396" s="3"/>
    </row>
    <row r="397" spans="6:9">
      <c r="F397" s="3"/>
      <c r="G397" s="3"/>
      <c r="H397" s="3"/>
      <c r="I397" s="3"/>
    </row>
    <row r="398" spans="6:9">
      <c r="F398" s="3"/>
      <c r="G398" s="3"/>
      <c r="H398" s="3"/>
      <c r="I398" s="3"/>
    </row>
    <row r="399" spans="6:9">
      <c r="F399" s="3"/>
      <c r="G399" s="3"/>
      <c r="H399" s="3"/>
      <c r="I399" s="3"/>
    </row>
    <row r="400" spans="6:9">
      <c r="F400" s="3"/>
      <c r="G400" s="3"/>
      <c r="H400" s="3"/>
      <c r="I400" s="3"/>
    </row>
    <row r="401" spans="6:9">
      <c r="F401" s="3"/>
      <c r="G401" s="3"/>
      <c r="H401" s="3"/>
      <c r="I401" s="3"/>
    </row>
    <row r="402" spans="6:9">
      <c r="F402" s="3"/>
      <c r="G402" s="3"/>
      <c r="H402" s="3"/>
      <c r="I402" s="3"/>
    </row>
    <row r="403" spans="6:9">
      <c r="F403" s="3"/>
      <c r="G403" s="3"/>
      <c r="H403" s="3"/>
      <c r="I403" s="3"/>
    </row>
    <row r="404" spans="6:9">
      <c r="F404" s="3"/>
      <c r="G404" s="3"/>
      <c r="H404" s="3"/>
      <c r="I404" s="3"/>
    </row>
    <row r="405" spans="6:9">
      <c r="F405" s="3"/>
      <c r="G405" s="3"/>
      <c r="H405" s="3"/>
      <c r="I405" s="3"/>
    </row>
    <row r="406" spans="6:9">
      <c r="F406" s="3"/>
      <c r="G406" s="3"/>
      <c r="H406" s="3"/>
      <c r="I406" s="3"/>
    </row>
    <row r="407" spans="6:9">
      <c r="F407" s="3"/>
      <c r="G407" s="3"/>
      <c r="H407" s="3"/>
      <c r="I407" s="3"/>
    </row>
    <row r="408" spans="6:9">
      <c r="F408" s="3"/>
      <c r="G408" s="3"/>
      <c r="H408" s="3"/>
      <c r="I408" s="3"/>
    </row>
    <row r="409" spans="6:9">
      <c r="F409" s="3"/>
      <c r="G409" s="3"/>
      <c r="H409" s="3"/>
      <c r="I409" s="3"/>
    </row>
    <row r="410" spans="6:9">
      <c r="F410" s="3"/>
      <c r="G410" s="3"/>
      <c r="H410" s="3"/>
      <c r="I410" s="3"/>
    </row>
    <row r="411" spans="6:9">
      <c r="F411" s="3"/>
      <c r="G411" s="3"/>
      <c r="H411" s="3"/>
      <c r="I411" s="3"/>
    </row>
    <row r="412" spans="6:9">
      <c r="F412" s="3"/>
      <c r="G412" s="3"/>
      <c r="H412" s="3"/>
      <c r="I412" s="3"/>
    </row>
    <row r="413" spans="6:9">
      <c r="F413" s="3"/>
      <c r="G413" s="3"/>
      <c r="H413" s="3"/>
      <c r="I413" s="3"/>
    </row>
    <row r="414" spans="6:9">
      <c r="F414" s="3"/>
      <c r="G414" s="3"/>
      <c r="H414" s="3"/>
      <c r="I414" s="3"/>
    </row>
    <row r="415" spans="6:9">
      <c r="F415" s="3"/>
      <c r="G415" s="3"/>
      <c r="H415" s="3"/>
      <c r="I415" s="3"/>
    </row>
    <row r="416" spans="6:9">
      <c r="F416" s="3"/>
      <c r="G416" s="3"/>
      <c r="H416" s="3"/>
      <c r="I416" s="3"/>
    </row>
    <row r="417" spans="6:9">
      <c r="F417" s="3"/>
      <c r="G417" s="3"/>
      <c r="H417" s="3"/>
      <c r="I417" s="3"/>
    </row>
    <row r="418" spans="6:9">
      <c r="F418" s="3"/>
      <c r="G418" s="3"/>
      <c r="H418" s="3"/>
      <c r="I418" s="3"/>
    </row>
    <row r="419" spans="6:9">
      <c r="F419" s="3"/>
      <c r="G419" s="3"/>
      <c r="H419" s="3"/>
      <c r="I419" s="3"/>
    </row>
    <row r="420" spans="6:9">
      <c r="F420" s="3"/>
      <c r="G420" s="3"/>
      <c r="H420" s="3"/>
      <c r="I420" s="3"/>
    </row>
    <row r="421" spans="6:9">
      <c r="F421" s="3"/>
      <c r="G421" s="3"/>
      <c r="H421" s="3"/>
      <c r="I421" s="3"/>
    </row>
    <row r="422" spans="6:9">
      <c r="F422" s="3"/>
      <c r="G422" s="3"/>
      <c r="H422" s="3"/>
      <c r="I422" s="3"/>
    </row>
    <row r="423" spans="6:9">
      <c r="F423" s="3"/>
      <c r="G423" s="3"/>
      <c r="H423" s="3"/>
      <c r="I423" s="3"/>
    </row>
    <row r="424" spans="6:9">
      <c r="F424" s="3"/>
      <c r="G424" s="3"/>
      <c r="H424" s="3"/>
      <c r="I424" s="3"/>
    </row>
    <row r="425" spans="6:9">
      <c r="F425" s="3"/>
      <c r="G425" s="3"/>
      <c r="H425" s="3"/>
      <c r="I425" s="3"/>
    </row>
    <row r="426" spans="6:9">
      <c r="F426" s="3"/>
      <c r="G426" s="3"/>
      <c r="H426" s="3"/>
      <c r="I426" s="3"/>
    </row>
    <row r="427" spans="6:9">
      <c r="F427" s="3"/>
      <c r="G427" s="3"/>
      <c r="H427" s="3"/>
      <c r="I427" s="3"/>
    </row>
    <row r="428" spans="6:9">
      <c r="F428" s="3"/>
      <c r="G428" s="3"/>
      <c r="H428" s="3"/>
      <c r="I428" s="3"/>
    </row>
    <row r="429" spans="6:9">
      <c r="F429" s="3"/>
      <c r="G429" s="3"/>
      <c r="H429" s="3"/>
      <c r="I429" s="3"/>
    </row>
    <row r="430" spans="6:9">
      <c r="F430" s="3"/>
      <c r="G430" s="3"/>
      <c r="H430" s="3"/>
      <c r="I430" s="3"/>
    </row>
    <row r="431" spans="6:9">
      <c r="F431" s="3"/>
      <c r="G431" s="3"/>
      <c r="H431" s="3"/>
      <c r="I431" s="3"/>
    </row>
    <row r="432" spans="6:9">
      <c r="F432" s="3"/>
      <c r="G432" s="3"/>
      <c r="H432" s="3"/>
      <c r="I432" s="3"/>
    </row>
    <row r="433" spans="6:9">
      <c r="F433" s="3"/>
      <c r="G433" s="3"/>
      <c r="H433" s="3"/>
      <c r="I433" s="3"/>
    </row>
    <row r="434" spans="6:9">
      <c r="F434" s="3"/>
      <c r="G434" s="3"/>
      <c r="H434" s="3"/>
      <c r="I434" s="3"/>
    </row>
    <row r="435" spans="6:9">
      <c r="F435" s="3"/>
      <c r="G435" s="3"/>
      <c r="H435" s="3"/>
      <c r="I435" s="3"/>
    </row>
    <row r="436" spans="6:9">
      <c r="F436" s="3"/>
      <c r="G436" s="3"/>
      <c r="H436" s="3"/>
      <c r="I436" s="3"/>
    </row>
    <row r="437" spans="6:9">
      <c r="F437" s="3"/>
      <c r="G437" s="3"/>
      <c r="H437" s="3"/>
      <c r="I437" s="3"/>
    </row>
    <row r="438" spans="6:9">
      <c r="F438" s="3"/>
      <c r="G438" s="3"/>
      <c r="H438" s="3"/>
      <c r="I438" s="3"/>
    </row>
    <row r="439" spans="6:9">
      <c r="F439" s="3"/>
      <c r="G439" s="3"/>
      <c r="H439" s="3"/>
      <c r="I439" s="3"/>
    </row>
    <row r="440" spans="6:9">
      <c r="F440" s="3"/>
      <c r="G440" s="3"/>
      <c r="H440" s="3"/>
      <c r="I440" s="3"/>
    </row>
    <row r="441" spans="6:9">
      <c r="F441" s="3"/>
      <c r="G441" s="3"/>
      <c r="H441" s="3"/>
      <c r="I441" s="3"/>
    </row>
    <row r="442" spans="6:9">
      <c r="F442" s="3"/>
      <c r="G442" s="3"/>
      <c r="H442" s="3"/>
      <c r="I442" s="3"/>
    </row>
    <row r="443" spans="6:9">
      <c r="F443" s="3"/>
      <c r="G443" s="3"/>
      <c r="H443" s="3"/>
      <c r="I443" s="3"/>
    </row>
    <row r="444" spans="6:9">
      <c r="F444" s="3"/>
      <c r="G444" s="3"/>
      <c r="H444" s="3"/>
      <c r="I444" s="3"/>
    </row>
    <row r="445" spans="6:9">
      <c r="F445" s="3"/>
      <c r="G445" s="3"/>
      <c r="H445" s="3"/>
      <c r="I445" s="3"/>
    </row>
    <row r="446" spans="6:9">
      <c r="F446" s="3"/>
      <c r="G446" s="3"/>
      <c r="H446" s="3"/>
      <c r="I446" s="3"/>
    </row>
    <row r="447" spans="6:9">
      <c r="F447" s="3"/>
      <c r="G447" s="3"/>
      <c r="H447" s="3"/>
      <c r="I447" s="3"/>
    </row>
    <row r="448" spans="6:9">
      <c r="F448" s="3"/>
      <c r="G448" s="3"/>
      <c r="H448" s="3"/>
      <c r="I448" s="3"/>
    </row>
    <row r="449" spans="6:9">
      <c r="F449" s="3"/>
      <c r="G449" s="3"/>
      <c r="H449" s="3"/>
      <c r="I449" s="3"/>
    </row>
    <row r="450" spans="6:9">
      <c r="F450" s="3"/>
      <c r="G450" s="3"/>
      <c r="H450" s="3"/>
      <c r="I450" s="3"/>
    </row>
    <row r="451" spans="6:9">
      <c r="F451" s="3"/>
      <c r="G451" s="3"/>
      <c r="H451" s="3"/>
      <c r="I451" s="3"/>
    </row>
    <row r="452" spans="6:9">
      <c r="F452" s="3"/>
      <c r="G452" s="3"/>
      <c r="H452" s="3"/>
      <c r="I452" s="3"/>
    </row>
    <row r="453" spans="6:9">
      <c r="F453" s="3"/>
      <c r="G453" s="3"/>
      <c r="H453" s="3"/>
      <c r="I453" s="3"/>
    </row>
    <row r="454" spans="6:9">
      <c r="F454" s="3"/>
      <c r="G454" s="3"/>
      <c r="H454" s="3"/>
      <c r="I454" s="3"/>
    </row>
    <row r="455" spans="6:9">
      <c r="F455" s="3"/>
      <c r="G455" s="3"/>
      <c r="H455" s="3"/>
      <c r="I455" s="3"/>
    </row>
    <row r="456" spans="6:9">
      <c r="F456" s="3"/>
      <c r="G456" s="3"/>
      <c r="H456" s="3"/>
      <c r="I456" s="3"/>
    </row>
    <row r="457" spans="6:9">
      <c r="F457" s="3"/>
      <c r="G457" s="3"/>
      <c r="H457" s="3"/>
      <c r="I457" s="3"/>
    </row>
    <row r="458" spans="6:9">
      <c r="F458" s="3"/>
      <c r="G458" s="3"/>
      <c r="H458" s="3"/>
      <c r="I458" s="3"/>
    </row>
    <row r="459" spans="6:9">
      <c r="F459" s="3"/>
      <c r="G459" s="3"/>
      <c r="H459" s="3"/>
      <c r="I459" s="3"/>
    </row>
    <row r="460" spans="6:9">
      <c r="F460" s="3"/>
      <c r="G460" s="3"/>
      <c r="H460" s="3"/>
      <c r="I460" s="3"/>
    </row>
    <row r="461" spans="6:9">
      <c r="F461" s="3"/>
      <c r="G461" s="3"/>
      <c r="H461" s="3"/>
      <c r="I461" s="3"/>
    </row>
    <row r="462" spans="6:9">
      <c r="F462" s="3"/>
      <c r="G462" s="3"/>
      <c r="H462" s="3"/>
      <c r="I462" s="3"/>
    </row>
    <row r="463" spans="6:9">
      <c r="F463" s="3"/>
      <c r="G463" s="3"/>
      <c r="H463" s="3"/>
      <c r="I463" s="3"/>
    </row>
    <row r="464" spans="6:9">
      <c r="F464" s="3"/>
      <c r="G464" s="3"/>
      <c r="H464" s="3"/>
      <c r="I464" s="3"/>
    </row>
    <row r="465" spans="6:9">
      <c r="F465" s="3"/>
      <c r="G465" s="3"/>
      <c r="H465" s="3"/>
      <c r="I465" s="3"/>
    </row>
    <row r="466" spans="6:9">
      <c r="F466" s="3"/>
      <c r="G466" s="3"/>
      <c r="H466" s="3"/>
      <c r="I466" s="3"/>
    </row>
    <row r="467" spans="6:9">
      <c r="F467" s="3"/>
      <c r="G467" s="3"/>
      <c r="H467" s="3"/>
      <c r="I467" s="3"/>
    </row>
    <row r="468" spans="6:9">
      <c r="F468" s="3"/>
      <c r="G468" s="3"/>
      <c r="H468" s="3"/>
      <c r="I468" s="3"/>
    </row>
    <row r="469" spans="6:9">
      <c r="F469" s="3"/>
      <c r="G469" s="3"/>
      <c r="H469" s="3"/>
      <c r="I469" s="3"/>
    </row>
    <row r="470" spans="6:9">
      <c r="F470" s="3"/>
      <c r="G470" s="3"/>
      <c r="H470" s="3"/>
      <c r="I470" s="3"/>
    </row>
    <row r="471" spans="6:9">
      <c r="F471" s="3"/>
      <c r="G471" s="3"/>
      <c r="H471" s="3"/>
      <c r="I471" s="3"/>
    </row>
    <row r="472" spans="6:9">
      <c r="F472" s="3"/>
      <c r="G472" s="3"/>
      <c r="H472" s="3"/>
      <c r="I472" s="3"/>
    </row>
    <row r="473" spans="6:9">
      <c r="F473" s="3"/>
      <c r="G473" s="3"/>
      <c r="H473" s="3"/>
      <c r="I473" s="3"/>
    </row>
    <row r="474" spans="6:9">
      <c r="F474" s="3"/>
      <c r="G474" s="3"/>
      <c r="H474" s="3"/>
      <c r="I474" s="3"/>
    </row>
    <row r="475" spans="6:9">
      <c r="F475" s="3"/>
      <c r="G475" s="3"/>
      <c r="H475" s="3"/>
      <c r="I475" s="3"/>
    </row>
    <row r="476" spans="6:9">
      <c r="F476" s="3"/>
      <c r="G476" s="3"/>
      <c r="H476" s="3"/>
      <c r="I476" s="3"/>
    </row>
    <row r="477" spans="6:9">
      <c r="F477" s="3"/>
      <c r="G477" s="3"/>
      <c r="H477" s="3"/>
      <c r="I477" s="3"/>
    </row>
    <row r="478" spans="6:9">
      <c r="F478" s="3"/>
      <c r="G478" s="3"/>
      <c r="H478" s="3"/>
      <c r="I478" s="3"/>
    </row>
    <row r="479" spans="6:9">
      <c r="F479" s="3"/>
      <c r="G479" s="3"/>
      <c r="H479" s="3"/>
      <c r="I479" s="3"/>
    </row>
    <row r="480" spans="6:9">
      <c r="F480" s="3"/>
      <c r="G480" s="3"/>
      <c r="H480" s="3"/>
      <c r="I480" s="3"/>
    </row>
    <row r="481" spans="6:9">
      <c r="F481" s="3"/>
      <c r="G481" s="3"/>
      <c r="H481" s="3"/>
      <c r="I481" s="3"/>
    </row>
    <row r="482" spans="6:9">
      <c r="F482" s="3"/>
      <c r="G482" s="3"/>
      <c r="H482" s="3"/>
      <c r="I482" s="3"/>
    </row>
    <row r="483" spans="6:9">
      <c r="F483" s="3"/>
      <c r="G483" s="3"/>
      <c r="H483" s="3"/>
      <c r="I483" s="3"/>
    </row>
    <row r="484" spans="6:9">
      <c r="F484" s="3"/>
      <c r="G484" s="3"/>
      <c r="H484" s="3"/>
      <c r="I484" s="3"/>
    </row>
    <row r="485" spans="6:9">
      <c r="F485" s="3"/>
      <c r="G485" s="3"/>
      <c r="H485" s="3"/>
      <c r="I485" s="3"/>
    </row>
    <row r="486" spans="6:9">
      <c r="F486" s="3"/>
      <c r="G486" s="3"/>
      <c r="H486" s="3"/>
      <c r="I486" s="3"/>
    </row>
    <row r="487" spans="6:9">
      <c r="F487" s="3"/>
      <c r="G487" s="3"/>
      <c r="H487" s="3"/>
      <c r="I487" s="3"/>
    </row>
    <row r="488" spans="6:9">
      <c r="F488" s="3"/>
      <c r="G488" s="3"/>
      <c r="H488" s="3"/>
      <c r="I488" s="3"/>
    </row>
    <row r="489" spans="6:9">
      <c r="F489" s="3"/>
      <c r="G489" s="3"/>
      <c r="H489" s="3"/>
      <c r="I489" s="3"/>
    </row>
    <row r="490" spans="6:9">
      <c r="F490" s="3"/>
      <c r="G490" s="3"/>
      <c r="H490" s="3"/>
      <c r="I490" s="3"/>
    </row>
    <row r="491" spans="6:9">
      <c r="F491" s="3"/>
      <c r="G491" s="3"/>
      <c r="H491" s="3"/>
      <c r="I491" s="3"/>
    </row>
    <row r="492" spans="6:9">
      <c r="F492" s="3"/>
      <c r="G492" s="3"/>
      <c r="H492" s="3"/>
      <c r="I492" s="3"/>
    </row>
    <row r="493" spans="6:9">
      <c r="F493" s="3"/>
      <c r="G493" s="3"/>
      <c r="H493" s="3"/>
      <c r="I493" s="3"/>
    </row>
    <row r="494" spans="6:9">
      <c r="F494" s="3"/>
      <c r="G494" s="3"/>
      <c r="H494" s="3"/>
      <c r="I494" s="3"/>
    </row>
    <row r="495" spans="6:9">
      <c r="F495" s="3"/>
      <c r="G495" s="3"/>
      <c r="H495" s="3"/>
      <c r="I495" s="3"/>
    </row>
    <row r="496" spans="6:9">
      <c r="F496" s="3"/>
      <c r="G496" s="3"/>
      <c r="H496" s="3"/>
      <c r="I496" s="3"/>
    </row>
    <row r="497" spans="6:9">
      <c r="F497" s="3"/>
      <c r="G497" s="3"/>
      <c r="H497" s="3"/>
      <c r="I497" s="3"/>
    </row>
    <row r="498" spans="6:9">
      <c r="F498" s="3"/>
      <c r="G498" s="3"/>
      <c r="H498" s="3"/>
      <c r="I498" s="3"/>
    </row>
    <row r="499" spans="6:9">
      <c r="F499" s="3"/>
      <c r="G499" s="3"/>
      <c r="H499" s="3"/>
      <c r="I499" s="3"/>
    </row>
    <row r="500" spans="6:9">
      <c r="F500" s="3"/>
      <c r="G500" s="3"/>
      <c r="H500" s="3"/>
      <c r="I500" s="3"/>
    </row>
    <row r="501" spans="6:9">
      <c r="F501" s="3"/>
      <c r="G501" s="3"/>
      <c r="H501" s="3"/>
      <c r="I501" s="3"/>
    </row>
    <row r="502" spans="6:9">
      <c r="F502" s="3"/>
      <c r="G502" s="3"/>
      <c r="H502" s="3"/>
      <c r="I502" s="3"/>
    </row>
    <row r="503" spans="6:9">
      <c r="F503" s="3"/>
      <c r="G503" s="3"/>
      <c r="H503" s="3"/>
      <c r="I503" s="3"/>
    </row>
    <row r="504" spans="6:9">
      <c r="F504" s="3"/>
      <c r="G504" s="3"/>
      <c r="H504" s="3"/>
      <c r="I504" s="3"/>
    </row>
    <row r="505" spans="6:9">
      <c r="F505" s="3"/>
      <c r="G505" s="3"/>
      <c r="H505" s="3"/>
      <c r="I505" s="3"/>
    </row>
    <row r="506" spans="6:9">
      <c r="F506" s="3"/>
      <c r="G506" s="3"/>
      <c r="H506" s="3"/>
      <c r="I506" s="3"/>
    </row>
    <row r="507" spans="6:9">
      <c r="F507" s="3"/>
      <c r="G507" s="3"/>
      <c r="H507" s="3"/>
      <c r="I507" s="3"/>
    </row>
    <row r="508" spans="6:9">
      <c r="F508" s="3"/>
      <c r="G508" s="3"/>
      <c r="H508" s="3"/>
      <c r="I508" s="3"/>
    </row>
    <row r="509" spans="6:9">
      <c r="F509" s="3"/>
      <c r="G509" s="3"/>
      <c r="H509" s="3"/>
      <c r="I509" s="3"/>
    </row>
    <row r="510" spans="6:9">
      <c r="F510" s="3"/>
      <c r="G510" s="3"/>
      <c r="H510" s="3"/>
      <c r="I510" s="3"/>
    </row>
    <row r="511" spans="6:9">
      <c r="F511" s="3"/>
      <c r="G511" s="3"/>
      <c r="H511" s="3"/>
      <c r="I511" s="3"/>
    </row>
    <row r="512" spans="6:9">
      <c r="F512" s="3"/>
      <c r="G512" s="3"/>
      <c r="H512" s="3"/>
      <c r="I512" s="3"/>
    </row>
    <row r="513" spans="6:9">
      <c r="F513" s="3"/>
      <c r="G513" s="3"/>
      <c r="H513" s="3"/>
      <c r="I513" s="3"/>
    </row>
    <row r="514" spans="6:9">
      <c r="F514" s="3"/>
      <c r="G514" s="3"/>
      <c r="H514" s="3"/>
      <c r="I514" s="3"/>
    </row>
    <row r="515" spans="6:9">
      <c r="F515" s="3"/>
      <c r="G515" s="3"/>
      <c r="H515" s="3"/>
      <c r="I515" s="3"/>
    </row>
    <row r="516" spans="6:9">
      <c r="F516" s="3"/>
      <c r="G516" s="3"/>
      <c r="H516" s="3"/>
      <c r="I516" s="3"/>
    </row>
    <row r="517" spans="6:9">
      <c r="F517" s="3"/>
      <c r="G517" s="3"/>
      <c r="H517" s="3"/>
      <c r="I517" s="3"/>
    </row>
    <row r="518" spans="6:9">
      <c r="F518" s="3"/>
      <c r="G518" s="3"/>
      <c r="H518" s="3"/>
      <c r="I518" s="3"/>
    </row>
    <row r="519" spans="6:9">
      <c r="F519" s="3"/>
      <c r="G519" s="3"/>
      <c r="H519" s="3"/>
      <c r="I519" s="3"/>
    </row>
    <row r="520" spans="6:9">
      <c r="F520" s="3"/>
      <c r="G520" s="3"/>
      <c r="H520" s="3"/>
      <c r="I520" s="3"/>
    </row>
    <row r="521" spans="6:9">
      <c r="F521" s="3"/>
      <c r="G521" s="3"/>
      <c r="H521" s="3"/>
      <c r="I521" s="3"/>
    </row>
    <row r="522" spans="6:9">
      <c r="F522" s="3"/>
      <c r="G522" s="3"/>
      <c r="H522" s="3"/>
      <c r="I522" s="3"/>
    </row>
    <row r="523" spans="6:9">
      <c r="F523" s="3"/>
      <c r="G523" s="3"/>
      <c r="H523" s="3"/>
      <c r="I523" s="3"/>
    </row>
    <row r="524" spans="6:9">
      <c r="F524" s="3"/>
      <c r="G524" s="3"/>
      <c r="H524" s="3"/>
      <c r="I524" s="3"/>
    </row>
    <row r="525" spans="6:9">
      <c r="F525" s="3"/>
      <c r="G525" s="3"/>
      <c r="H525" s="3"/>
      <c r="I525" s="3"/>
    </row>
    <row r="526" spans="6:9">
      <c r="F526" s="3"/>
      <c r="G526" s="3"/>
      <c r="H526" s="3"/>
      <c r="I526" s="3"/>
    </row>
    <row r="527" spans="6:9">
      <c r="F527" s="3"/>
      <c r="G527" s="3"/>
      <c r="H527" s="3"/>
      <c r="I527" s="3"/>
    </row>
    <row r="528" spans="6:9">
      <c r="F528" s="3"/>
      <c r="G528" s="3"/>
      <c r="H528" s="3"/>
      <c r="I528" s="3"/>
    </row>
    <row r="529" spans="6:9">
      <c r="F529" s="3"/>
      <c r="G529" s="3"/>
      <c r="H529" s="3"/>
      <c r="I529" s="3"/>
    </row>
    <row r="530" spans="6:9">
      <c r="F530" s="3"/>
      <c r="G530" s="3"/>
      <c r="H530" s="3"/>
      <c r="I530" s="3"/>
    </row>
    <row r="531" spans="6:9">
      <c r="F531" s="3"/>
      <c r="G531" s="3"/>
      <c r="H531" s="3"/>
      <c r="I531" s="3"/>
    </row>
    <row r="532" spans="6:9">
      <c r="F532" s="3"/>
      <c r="G532" s="3"/>
      <c r="H532" s="3"/>
      <c r="I532" s="3"/>
    </row>
    <row r="533" spans="6:9">
      <c r="F533" s="3"/>
      <c r="G533" s="3"/>
      <c r="H533" s="3"/>
      <c r="I533" s="3"/>
    </row>
    <row r="534" spans="6:9">
      <c r="F534" s="3"/>
      <c r="G534" s="3"/>
      <c r="H534" s="3"/>
      <c r="I534" s="3"/>
    </row>
    <row r="535" spans="6:9">
      <c r="F535" s="3"/>
      <c r="G535" s="3"/>
      <c r="H535" s="3"/>
      <c r="I535" s="3"/>
    </row>
    <row r="536" spans="6:9">
      <c r="F536" s="3"/>
      <c r="G536" s="3"/>
      <c r="H536" s="3"/>
      <c r="I536" s="3"/>
    </row>
    <row r="537" spans="6:9">
      <c r="F537" s="3"/>
      <c r="G537" s="3"/>
      <c r="H537" s="3"/>
      <c r="I537" s="3"/>
    </row>
    <row r="538" spans="6:9">
      <c r="F538" s="3"/>
      <c r="G538" s="3"/>
      <c r="H538" s="3"/>
      <c r="I538" s="3"/>
    </row>
    <row r="539" spans="6:9">
      <c r="F539" s="3"/>
      <c r="G539" s="3"/>
      <c r="H539" s="3"/>
      <c r="I539" s="3"/>
    </row>
    <row r="540" spans="6:9">
      <c r="F540" s="3"/>
      <c r="G540" s="3"/>
      <c r="H540" s="3"/>
      <c r="I540" s="3"/>
    </row>
    <row r="541" spans="6:9">
      <c r="F541" s="3"/>
      <c r="G541" s="3"/>
      <c r="H541" s="3"/>
      <c r="I541" s="3"/>
    </row>
    <row r="542" spans="6:9">
      <c r="F542" s="3"/>
      <c r="G542" s="3"/>
      <c r="H542" s="3"/>
      <c r="I542" s="3"/>
    </row>
    <row r="543" spans="6:9">
      <c r="F543" s="3"/>
      <c r="G543" s="3"/>
      <c r="H543" s="3"/>
      <c r="I543" s="3"/>
    </row>
    <row r="544" spans="6:9">
      <c r="F544" s="3"/>
      <c r="G544" s="3"/>
      <c r="H544" s="3"/>
      <c r="I544" s="3"/>
    </row>
    <row r="545" spans="6:9">
      <c r="F545" s="3"/>
      <c r="G545" s="3"/>
      <c r="H545" s="3"/>
      <c r="I545" s="3"/>
    </row>
    <row r="546" spans="6:9">
      <c r="F546" s="3"/>
      <c r="G546" s="3"/>
      <c r="H546" s="3"/>
      <c r="I546" s="3"/>
    </row>
    <row r="547" spans="6:9">
      <c r="F547" s="3"/>
      <c r="G547" s="3"/>
      <c r="H547" s="3"/>
      <c r="I547" s="3"/>
    </row>
    <row r="548" spans="6:9">
      <c r="F548" s="3"/>
      <c r="G548" s="3"/>
      <c r="H548" s="3"/>
      <c r="I548" s="3"/>
    </row>
    <row r="549" spans="6:9">
      <c r="F549" s="3"/>
      <c r="G549" s="3"/>
      <c r="H549" s="3"/>
      <c r="I549" s="3"/>
    </row>
    <row r="550" spans="6:9">
      <c r="F550" s="3"/>
      <c r="G550" s="3"/>
      <c r="H550" s="3"/>
      <c r="I550" s="3"/>
    </row>
    <row r="551" spans="6:9">
      <c r="F551" s="3"/>
      <c r="G551" s="3"/>
      <c r="H551" s="3"/>
      <c r="I551" s="3"/>
    </row>
    <row r="552" spans="6:9">
      <c r="F552" s="3"/>
      <c r="G552" s="3"/>
      <c r="H552" s="3"/>
      <c r="I552" s="3"/>
    </row>
    <row r="553" spans="6:9">
      <c r="F553" s="3"/>
      <c r="G553" s="3"/>
      <c r="H553" s="3"/>
      <c r="I553" s="3"/>
    </row>
    <row r="554" spans="6:9">
      <c r="F554" s="3"/>
      <c r="G554" s="3"/>
      <c r="H554" s="3"/>
      <c r="I554" s="3"/>
    </row>
    <row r="555" spans="6:9">
      <c r="F555" s="3"/>
      <c r="G555" s="3"/>
      <c r="H555" s="3"/>
      <c r="I555" s="3"/>
    </row>
    <row r="556" spans="6:9">
      <c r="F556" s="3"/>
      <c r="G556" s="3"/>
      <c r="H556" s="3"/>
      <c r="I556" s="3"/>
    </row>
    <row r="557" spans="6:9">
      <c r="F557" s="3"/>
      <c r="G557" s="3"/>
      <c r="H557" s="3"/>
      <c r="I557" s="3"/>
    </row>
    <row r="558" spans="6:9">
      <c r="F558" s="3"/>
      <c r="G558" s="3"/>
      <c r="H558" s="3"/>
      <c r="I558" s="3"/>
    </row>
    <row r="559" spans="6:9">
      <c r="F559" s="3"/>
      <c r="G559" s="3"/>
      <c r="H559" s="3"/>
      <c r="I559" s="3"/>
    </row>
    <row r="560" spans="6:9">
      <c r="F560" s="3"/>
      <c r="G560" s="3"/>
      <c r="H560" s="3"/>
      <c r="I560" s="3"/>
    </row>
    <row r="561" spans="6:9">
      <c r="F561" s="3"/>
      <c r="G561" s="3"/>
      <c r="H561" s="3"/>
      <c r="I561" s="3"/>
    </row>
    <row r="562" spans="6:9">
      <c r="F562" s="3"/>
      <c r="G562" s="3"/>
      <c r="H562" s="3"/>
      <c r="I562" s="3"/>
    </row>
    <row r="563" spans="6:9">
      <c r="F563" s="3"/>
      <c r="G563" s="3"/>
      <c r="H563" s="3"/>
      <c r="I563" s="3"/>
    </row>
    <row r="564" spans="6:9">
      <c r="F564" s="3"/>
      <c r="G564" s="3"/>
      <c r="H564" s="3"/>
      <c r="I564" s="3"/>
    </row>
    <row r="565" spans="6:9">
      <c r="F565" s="3"/>
      <c r="G565" s="3"/>
      <c r="H565" s="3"/>
      <c r="I565" s="3"/>
    </row>
    <row r="566" spans="6:9">
      <c r="F566" s="3"/>
      <c r="G566" s="3"/>
      <c r="H566" s="3"/>
      <c r="I566" s="3"/>
    </row>
    <row r="567" spans="6:9">
      <c r="F567" s="3"/>
      <c r="G567" s="3"/>
      <c r="H567" s="3"/>
      <c r="I567" s="3"/>
    </row>
    <row r="568" spans="6:9">
      <c r="F568" s="3"/>
      <c r="G568" s="3"/>
      <c r="H568" s="3"/>
      <c r="I568" s="3"/>
    </row>
    <row r="569" spans="6:9">
      <c r="F569" s="3"/>
      <c r="G569" s="3"/>
      <c r="H569" s="3"/>
      <c r="I569" s="3"/>
    </row>
    <row r="570" spans="6:9">
      <c r="F570" s="3"/>
      <c r="G570" s="3"/>
      <c r="H570" s="3"/>
      <c r="I570" s="3"/>
    </row>
    <row r="571" spans="6:9">
      <c r="F571" s="3"/>
      <c r="G571" s="3"/>
      <c r="H571" s="3"/>
      <c r="I571" s="3"/>
    </row>
    <row r="572" spans="6:9">
      <c r="F572" s="3"/>
      <c r="G572" s="3"/>
      <c r="H572" s="3"/>
      <c r="I572" s="3"/>
    </row>
    <row r="573" spans="6:9">
      <c r="F573" s="3"/>
      <c r="G573" s="3"/>
      <c r="H573" s="3"/>
      <c r="I573" s="3"/>
    </row>
    <row r="574" spans="6:9">
      <c r="F574" s="3"/>
      <c r="G574" s="3"/>
      <c r="H574" s="3"/>
      <c r="I574" s="3"/>
    </row>
    <row r="575" spans="6:9">
      <c r="F575" s="3"/>
      <c r="G575" s="3"/>
      <c r="H575" s="3"/>
      <c r="I575" s="3"/>
    </row>
    <row r="576" spans="6:9">
      <c r="F576" s="3"/>
      <c r="G576" s="3"/>
      <c r="H576" s="3"/>
      <c r="I576" s="3"/>
    </row>
    <row r="577" spans="6:9">
      <c r="F577" s="3"/>
      <c r="G577" s="3"/>
      <c r="H577" s="3"/>
      <c r="I577" s="3"/>
    </row>
    <row r="578" spans="6:9">
      <c r="F578" s="3"/>
      <c r="G578" s="3"/>
      <c r="H578" s="3"/>
      <c r="I578" s="3"/>
    </row>
    <row r="579" spans="6:9">
      <c r="F579" s="3"/>
      <c r="G579" s="3"/>
      <c r="H579" s="3"/>
      <c r="I579" s="3"/>
    </row>
    <row r="580" spans="6:9">
      <c r="F580" s="3"/>
      <c r="G580" s="3"/>
      <c r="H580" s="3"/>
      <c r="I580" s="3"/>
    </row>
    <row r="581" spans="6:9">
      <c r="F581" s="3"/>
      <c r="G581" s="3"/>
      <c r="H581" s="3"/>
      <c r="I581" s="3"/>
    </row>
    <row r="582" spans="6:9">
      <c r="F582" s="3"/>
      <c r="G582" s="3"/>
      <c r="H582" s="3"/>
      <c r="I582" s="3"/>
    </row>
    <row r="583" spans="6:9">
      <c r="F583" s="3"/>
      <c r="G583" s="3"/>
      <c r="H583" s="3"/>
      <c r="I583" s="3"/>
    </row>
    <row r="584" spans="6:9">
      <c r="F584" s="3"/>
      <c r="G584" s="3"/>
      <c r="H584" s="3"/>
      <c r="I584" s="3"/>
    </row>
    <row r="585" spans="6:9">
      <c r="F585" s="3"/>
      <c r="G585" s="3"/>
      <c r="H585" s="3"/>
      <c r="I585" s="3"/>
    </row>
    <row r="586" spans="6:9">
      <c r="F586" s="3"/>
      <c r="G586" s="3"/>
      <c r="H586" s="3"/>
      <c r="I586" s="3"/>
    </row>
    <row r="587" spans="6:9">
      <c r="F587" s="3"/>
      <c r="G587" s="3"/>
      <c r="H587" s="3"/>
      <c r="I587" s="3"/>
    </row>
    <row r="588" spans="6:9">
      <c r="F588" s="3"/>
      <c r="G588" s="3"/>
      <c r="H588" s="3"/>
      <c r="I588" s="3"/>
    </row>
    <row r="589" spans="6:9">
      <c r="F589" s="3"/>
      <c r="G589" s="3"/>
      <c r="H589" s="3"/>
      <c r="I589" s="3"/>
    </row>
    <row r="590" spans="6:9">
      <c r="F590" s="3"/>
      <c r="G590" s="3"/>
      <c r="H590" s="3"/>
      <c r="I590" s="3"/>
    </row>
    <row r="591" spans="6:9">
      <c r="F591" s="3"/>
      <c r="G591" s="3"/>
      <c r="H591" s="3"/>
      <c r="I591" s="3"/>
    </row>
    <row r="592" spans="6:9">
      <c r="F592" s="3"/>
      <c r="G592" s="3"/>
      <c r="H592" s="3"/>
      <c r="I592" s="3"/>
    </row>
    <row r="593" spans="6:9">
      <c r="F593" s="3"/>
      <c r="G593" s="3"/>
      <c r="H593" s="3"/>
      <c r="I593" s="3"/>
    </row>
    <row r="594" spans="6:9">
      <c r="F594" s="3"/>
      <c r="G594" s="3"/>
      <c r="H594" s="3"/>
      <c r="I594" s="3"/>
    </row>
    <row r="595" spans="6:9">
      <c r="F595" s="3"/>
      <c r="G595" s="3"/>
      <c r="H595" s="3"/>
      <c r="I595" s="3"/>
    </row>
    <row r="596" spans="6:9">
      <c r="F596" s="3"/>
      <c r="G596" s="3"/>
      <c r="H596" s="3"/>
      <c r="I596" s="3"/>
    </row>
    <row r="597" spans="6:9">
      <c r="F597" s="3"/>
      <c r="G597" s="3"/>
      <c r="H597" s="3"/>
      <c r="I597" s="3"/>
    </row>
    <row r="598" spans="6:9">
      <c r="F598" s="3"/>
      <c r="G598" s="3"/>
      <c r="H598" s="3"/>
      <c r="I598" s="3"/>
    </row>
    <row r="599" spans="6:9">
      <c r="F599" s="3"/>
      <c r="G599" s="3"/>
      <c r="H599" s="3"/>
      <c r="I599" s="3"/>
    </row>
    <row r="600" spans="6:9">
      <c r="F600" s="3"/>
      <c r="G600" s="3"/>
      <c r="H600" s="3"/>
      <c r="I600" s="3"/>
    </row>
    <row r="601" spans="6:9">
      <c r="F601" s="3"/>
      <c r="G601" s="3"/>
      <c r="H601" s="3"/>
      <c r="I601" s="3"/>
    </row>
    <row r="602" spans="6:9">
      <c r="F602" s="3"/>
      <c r="G602" s="3"/>
      <c r="H602" s="3"/>
      <c r="I602" s="3"/>
    </row>
    <row r="603" spans="6:9">
      <c r="F603" s="3"/>
      <c r="G603" s="3"/>
      <c r="H603" s="3"/>
      <c r="I603" s="3"/>
    </row>
    <row r="604" spans="6:9">
      <c r="F604" s="3"/>
      <c r="G604" s="3"/>
      <c r="H604" s="3"/>
      <c r="I604" s="3"/>
    </row>
    <row r="605" spans="6:9">
      <c r="F605" s="3"/>
      <c r="G605" s="3"/>
      <c r="H605" s="3"/>
      <c r="I605" s="3"/>
    </row>
    <row r="606" spans="6:9">
      <c r="F606" s="3"/>
      <c r="G606" s="3"/>
      <c r="H606" s="3"/>
      <c r="I606" s="3"/>
    </row>
    <row r="607" spans="6:9">
      <c r="F607" s="3"/>
      <c r="G607" s="3"/>
      <c r="H607" s="3"/>
      <c r="I607" s="3"/>
    </row>
    <row r="608" spans="6:9">
      <c r="F608" s="3"/>
      <c r="G608" s="3"/>
      <c r="H608" s="3"/>
      <c r="I608" s="3"/>
    </row>
    <row r="609" spans="6:9">
      <c r="F609" s="3"/>
      <c r="G609" s="3"/>
      <c r="H609" s="3"/>
      <c r="I609" s="3"/>
    </row>
    <row r="610" spans="6:9">
      <c r="F610" s="3"/>
      <c r="G610" s="3"/>
      <c r="H610" s="3"/>
      <c r="I610" s="3"/>
    </row>
    <row r="611" spans="6:9">
      <c r="F611" s="3"/>
      <c r="G611" s="3"/>
      <c r="H611" s="3"/>
      <c r="I611" s="3"/>
    </row>
    <row r="612" spans="6:9">
      <c r="F612" s="3"/>
      <c r="G612" s="3"/>
      <c r="H612" s="3"/>
      <c r="I612" s="3"/>
    </row>
    <row r="613" spans="6:9">
      <c r="F613" s="3"/>
      <c r="G613" s="3"/>
      <c r="H613" s="3"/>
      <c r="I613" s="3"/>
    </row>
    <row r="614" spans="6:9">
      <c r="F614" s="3"/>
      <c r="G614" s="3"/>
      <c r="H614" s="3"/>
      <c r="I614" s="3"/>
    </row>
    <row r="615" spans="6:9">
      <c r="F615" s="3"/>
      <c r="G615" s="3"/>
      <c r="H615" s="3"/>
      <c r="I615" s="3"/>
    </row>
    <row r="616" spans="6:9">
      <c r="F616" s="3"/>
      <c r="G616" s="3"/>
      <c r="H616" s="3"/>
      <c r="I616" s="3"/>
    </row>
    <row r="617" spans="6:9">
      <c r="F617" s="3"/>
      <c r="G617" s="3"/>
      <c r="H617" s="3"/>
      <c r="I617" s="3"/>
    </row>
    <row r="618" spans="6:9">
      <c r="F618" s="3"/>
      <c r="G618" s="3"/>
      <c r="H618" s="3"/>
      <c r="I618" s="3"/>
    </row>
    <row r="619" spans="6:9">
      <c r="F619" s="3"/>
      <c r="G619" s="3"/>
      <c r="H619" s="3"/>
      <c r="I619" s="3"/>
    </row>
    <row r="620" spans="6:9">
      <c r="F620" s="3"/>
      <c r="G620" s="3"/>
      <c r="H620" s="3"/>
      <c r="I620" s="3"/>
    </row>
    <row r="621" spans="6:9">
      <c r="F621" s="3"/>
      <c r="G621" s="3"/>
      <c r="H621" s="3"/>
      <c r="I621" s="3"/>
    </row>
    <row r="622" spans="6:9">
      <c r="F622" s="3"/>
      <c r="G622" s="3"/>
      <c r="H622" s="3"/>
      <c r="I622" s="3"/>
    </row>
    <row r="623" spans="6:9">
      <c r="F623" s="3"/>
      <c r="G623" s="3"/>
      <c r="H623" s="3"/>
      <c r="I623" s="3"/>
    </row>
    <row r="624" spans="6:9">
      <c r="F624" s="3"/>
      <c r="G624" s="3"/>
      <c r="H624" s="3"/>
      <c r="I624" s="3"/>
    </row>
    <row r="625" spans="6:9">
      <c r="F625" s="3"/>
      <c r="G625" s="3"/>
      <c r="H625" s="3"/>
      <c r="I625" s="3"/>
    </row>
    <row r="626" spans="6:9">
      <c r="F626" s="3"/>
      <c r="G626" s="3"/>
      <c r="H626" s="3"/>
      <c r="I626" s="3"/>
    </row>
    <row r="627" spans="6:9">
      <c r="F627" s="3"/>
      <c r="G627" s="3"/>
      <c r="H627" s="3"/>
      <c r="I627" s="3"/>
    </row>
    <row r="628" spans="6:9">
      <c r="F628" s="3"/>
      <c r="G628" s="3"/>
      <c r="H628" s="3"/>
      <c r="I628" s="3"/>
    </row>
    <row r="629" spans="6:9">
      <c r="F629" s="3"/>
      <c r="G629" s="3"/>
      <c r="H629" s="3"/>
      <c r="I629" s="3"/>
    </row>
    <row r="630" spans="6:9">
      <c r="F630" s="3"/>
      <c r="G630" s="3"/>
      <c r="H630" s="3"/>
      <c r="I630" s="3"/>
    </row>
    <row r="631" spans="6:9">
      <c r="F631" s="3"/>
      <c r="G631" s="3"/>
      <c r="H631" s="3"/>
      <c r="I631" s="3"/>
    </row>
    <row r="632" spans="6:9">
      <c r="F632" s="3"/>
      <c r="G632" s="3"/>
      <c r="H632" s="3"/>
      <c r="I632" s="3"/>
    </row>
    <row r="633" spans="6:9">
      <c r="F633" s="3"/>
      <c r="G633" s="3"/>
      <c r="H633" s="3"/>
      <c r="I633" s="3"/>
    </row>
    <row r="634" spans="6:9">
      <c r="F634" s="3"/>
      <c r="G634" s="3"/>
      <c r="H634" s="3"/>
      <c r="I634" s="3"/>
    </row>
    <row r="635" spans="6:9">
      <c r="F635" s="3"/>
      <c r="G635" s="3"/>
      <c r="H635" s="3"/>
      <c r="I635" s="3"/>
    </row>
    <row r="636" spans="6:9">
      <c r="F636" s="3"/>
      <c r="G636" s="3"/>
      <c r="H636" s="3"/>
      <c r="I636" s="3"/>
    </row>
    <row r="637" spans="6:9">
      <c r="F637" s="3"/>
      <c r="G637" s="3"/>
      <c r="H637" s="3"/>
      <c r="I637" s="3"/>
    </row>
    <row r="638" spans="6:9">
      <c r="F638" s="3"/>
      <c r="G638" s="3"/>
      <c r="H638" s="3"/>
      <c r="I638" s="3"/>
    </row>
    <row r="639" spans="6:9">
      <c r="F639" s="3"/>
      <c r="G639" s="3"/>
      <c r="H639" s="3"/>
      <c r="I639" s="3"/>
    </row>
    <row r="640" spans="6:9">
      <c r="F640" s="3"/>
      <c r="G640" s="3"/>
      <c r="H640" s="3"/>
      <c r="I640" s="3"/>
    </row>
    <row r="641" spans="6:9">
      <c r="F641" s="3"/>
      <c r="G641" s="3"/>
      <c r="H641" s="3"/>
      <c r="I641" s="3"/>
    </row>
    <row r="642" spans="6:9">
      <c r="F642" s="3"/>
      <c r="G642" s="3"/>
      <c r="H642" s="3"/>
      <c r="I642" s="3"/>
    </row>
    <row r="643" spans="6:9">
      <c r="F643" s="3"/>
      <c r="G643" s="3"/>
      <c r="H643" s="3"/>
      <c r="I643" s="3"/>
    </row>
    <row r="644" spans="6:9">
      <c r="F644" s="3"/>
      <c r="G644" s="3"/>
      <c r="H644" s="3"/>
      <c r="I644" s="3"/>
    </row>
    <row r="645" spans="6:9">
      <c r="F645" s="3"/>
      <c r="G645" s="3"/>
      <c r="H645" s="3"/>
      <c r="I645" s="3"/>
    </row>
    <row r="646" spans="6:9">
      <c r="F646" s="3"/>
      <c r="G646" s="3"/>
      <c r="H646" s="3"/>
      <c r="I646" s="3"/>
    </row>
    <row r="647" spans="6:9">
      <c r="F647" s="3"/>
      <c r="G647" s="3"/>
      <c r="H647" s="3"/>
      <c r="I647" s="3"/>
    </row>
    <row r="648" spans="6:9">
      <c r="F648" s="3"/>
      <c r="G648" s="3"/>
      <c r="H648" s="3"/>
      <c r="I648" s="3"/>
    </row>
    <row r="649" spans="6:9">
      <c r="F649" s="3"/>
      <c r="G649" s="3"/>
      <c r="H649" s="3"/>
      <c r="I649" s="3"/>
    </row>
    <row r="650" spans="6:9">
      <c r="F650" s="3"/>
      <c r="G650" s="3"/>
      <c r="H650" s="3"/>
      <c r="I650" s="3"/>
    </row>
    <row r="651" spans="6:9">
      <c r="F651" s="3"/>
      <c r="G651" s="3"/>
      <c r="H651" s="3"/>
      <c r="I651" s="3"/>
    </row>
    <row r="652" spans="6:9">
      <c r="F652" s="3"/>
      <c r="G652" s="3"/>
      <c r="H652" s="3"/>
      <c r="I652" s="3"/>
    </row>
    <row r="653" spans="6:9">
      <c r="F653" s="3"/>
      <c r="G653" s="3"/>
      <c r="H653" s="3"/>
      <c r="I653" s="3"/>
    </row>
    <row r="654" spans="6:9">
      <c r="F654" s="3"/>
      <c r="G654" s="3"/>
      <c r="H654" s="3"/>
      <c r="I654" s="3"/>
    </row>
    <row r="655" spans="6:9">
      <c r="F655" s="3"/>
      <c r="G655" s="3"/>
      <c r="H655" s="3"/>
      <c r="I655" s="3"/>
    </row>
    <row r="656" spans="6:9">
      <c r="F656" s="3"/>
      <c r="G656" s="3"/>
      <c r="H656" s="3"/>
      <c r="I656" s="3"/>
    </row>
    <row r="657" spans="6:9">
      <c r="F657" s="3"/>
      <c r="G657" s="3"/>
      <c r="H657" s="3"/>
      <c r="I657" s="3"/>
    </row>
    <row r="658" spans="6:9">
      <c r="F658" s="3"/>
      <c r="G658" s="3"/>
      <c r="H658" s="3"/>
      <c r="I658" s="3"/>
    </row>
    <row r="659" spans="6:9">
      <c r="F659" s="3"/>
      <c r="G659" s="3"/>
      <c r="H659" s="3"/>
      <c r="I659" s="3"/>
    </row>
    <row r="660" spans="6:9">
      <c r="F660" s="3"/>
      <c r="G660" s="3"/>
      <c r="H660" s="3"/>
      <c r="I660" s="3"/>
    </row>
    <row r="661" spans="6:9">
      <c r="F661" s="3"/>
      <c r="G661" s="3"/>
      <c r="H661" s="3"/>
      <c r="I661" s="3"/>
    </row>
    <row r="662" spans="6:9">
      <c r="F662" s="3"/>
      <c r="G662" s="3"/>
      <c r="H662" s="3"/>
      <c r="I662" s="3"/>
    </row>
    <row r="663" spans="6:9">
      <c r="F663" s="3"/>
      <c r="G663" s="3"/>
      <c r="H663" s="3"/>
      <c r="I663" s="3"/>
    </row>
    <row r="664" spans="6:9">
      <c r="F664" s="3"/>
      <c r="G664" s="3"/>
      <c r="H664" s="3"/>
      <c r="I664" s="3"/>
    </row>
    <row r="665" spans="6:9">
      <c r="F665" s="3"/>
      <c r="G665" s="3"/>
      <c r="H665" s="3"/>
      <c r="I665" s="3"/>
    </row>
    <row r="666" spans="6:9">
      <c r="F666" s="3"/>
      <c r="G666" s="3"/>
      <c r="H666" s="3"/>
      <c r="I666" s="3"/>
    </row>
    <row r="667" spans="6:9">
      <c r="F667" s="3"/>
      <c r="G667" s="3"/>
      <c r="H667" s="3"/>
      <c r="I667" s="3"/>
    </row>
    <row r="668" spans="6:9">
      <c r="F668" s="3"/>
      <c r="G668" s="3"/>
      <c r="H668" s="3"/>
      <c r="I668" s="3"/>
    </row>
    <row r="669" spans="6:9">
      <c r="F669" s="3"/>
      <c r="G669" s="3"/>
      <c r="H669" s="3"/>
      <c r="I669" s="3"/>
    </row>
    <row r="670" spans="6:9">
      <c r="F670" s="3"/>
      <c r="G670" s="3"/>
      <c r="H670" s="3"/>
      <c r="I670" s="3"/>
    </row>
    <row r="671" spans="6:9">
      <c r="F671" s="3"/>
      <c r="G671" s="3"/>
      <c r="H671" s="3"/>
      <c r="I671" s="3"/>
    </row>
    <row r="672" spans="6:9">
      <c r="F672" s="3"/>
      <c r="G672" s="3"/>
      <c r="H672" s="3"/>
      <c r="I672" s="3"/>
    </row>
    <row r="673" spans="6:9">
      <c r="F673" s="3"/>
      <c r="G673" s="3"/>
      <c r="H673" s="3"/>
      <c r="I673" s="3"/>
    </row>
    <row r="674" spans="6:9">
      <c r="F674" s="3"/>
      <c r="G674" s="3"/>
      <c r="H674" s="3"/>
      <c r="I674" s="3"/>
    </row>
    <row r="675" spans="6:9">
      <c r="F675" s="3"/>
      <c r="G675" s="3"/>
      <c r="H675" s="3"/>
      <c r="I675" s="3"/>
    </row>
    <row r="676" spans="6:9">
      <c r="F676" s="3"/>
      <c r="G676" s="3"/>
      <c r="H676" s="3"/>
      <c r="I676" s="3"/>
    </row>
    <row r="677" spans="6:9">
      <c r="F677" s="3"/>
      <c r="G677" s="3"/>
      <c r="H677" s="3"/>
      <c r="I677" s="3"/>
    </row>
    <row r="678" spans="6:9">
      <c r="F678" s="3"/>
      <c r="G678" s="3"/>
      <c r="H678" s="3"/>
      <c r="I678" s="3"/>
    </row>
    <row r="679" spans="6:9">
      <c r="F679" s="3"/>
      <c r="G679" s="3"/>
      <c r="H679" s="3"/>
      <c r="I679" s="3"/>
    </row>
    <row r="680" spans="6:9">
      <c r="F680" s="3"/>
      <c r="G680" s="3"/>
      <c r="H680" s="3"/>
      <c r="I680" s="3"/>
    </row>
    <row r="681" spans="6:9">
      <c r="F681" s="3"/>
      <c r="G681" s="3"/>
      <c r="H681" s="3"/>
      <c r="I681" s="3"/>
    </row>
    <row r="682" spans="6:9">
      <c r="F682" s="3"/>
      <c r="G682" s="3"/>
      <c r="H682" s="3"/>
      <c r="I682" s="3"/>
    </row>
    <row r="683" spans="6:9">
      <c r="F683" s="3"/>
      <c r="G683" s="3"/>
      <c r="H683" s="3"/>
      <c r="I683" s="3"/>
    </row>
    <row r="684" spans="6:9">
      <c r="F684" s="3"/>
      <c r="G684" s="3"/>
      <c r="H684" s="3"/>
      <c r="I684" s="3"/>
    </row>
    <row r="685" spans="6:9">
      <c r="F685" s="3"/>
      <c r="G685" s="3"/>
      <c r="H685" s="3"/>
      <c r="I685" s="3"/>
    </row>
    <row r="686" spans="6:9">
      <c r="F686" s="3"/>
      <c r="G686" s="3"/>
      <c r="H686" s="3"/>
      <c r="I686" s="3"/>
    </row>
    <row r="687" spans="6:9">
      <c r="F687" s="3"/>
      <c r="G687" s="3"/>
      <c r="H687" s="3"/>
      <c r="I687" s="3"/>
    </row>
    <row r="688" spans="6:9">
      <c r="F688" s="3"/>
      <c r="G688" s="3"/>
      <c r="H688" s="3"/>
      <c r="I688" s="3"/>
    </row>
    <row r="689" spans="6:9">
      <c r="F689" s="3"/>
      <c r="G689" s="3"/>
      <c r="H689" s="3"/>
      <c r="I689" s="3"/>
    </row>
    <row r="690" spans="6:9">
      <c r="F690" s="3"/>
      <c r="G690" s="3"/>
      <c r="H690" s="3"/>
      <c r="I690" s="3"/>
    </row>
    <row r="691" spans="6:9">
      <c r="F691" s="3"/>
      <c r="G691" s="3"/>
      <c r="H691" s="3"/>
      <c r="I691" s="3"/>
    </row>
    <row r="692" spans="6:9">
      <c r="F692" s="3"/>
      <c r="G692" s="3"/>
      <c r="H692" s="3"/>
      <c r="I692" s="3"/>
    </row>
    <row r="693" spans="6:9">
      <c r="F693" s="3"/>
      <c r="G693" s="3"/>
      <c r="H693" s="3"/>
      <c r="I693" s="3"/>
    </row>
    <row r="694" spans="6:9">
      <c r="F694" s="3"/>
      <c r="G694" s="3"/>
      <c r="H694" s="3"/>
      <c r="I694" s="3"/>
    </row>
    <row r="695" spans="6:9">
      <c r="F695" s="3"/>
      <c r="G695" s="3"/>
      <c r="H695" s="3"/>
      <c r="I695" s="3"/>
    </row>
    <row r="696" spans="6:9">
      <c r="F696" s="3"/>
      <c r="G696" s="3"/>
      <c r="H696" s="3"/>
      <c r="I696" s="3"/>
    </row>
    <row r="697" spans="6:9">
      <c r="F697" s="3"/>
      <c r="G697" s="3"/>
      <c r="H697" s="3"/>
      <c r="I697" s="3"/>
    </row>
    <row r="698" spans="6:9">
      <c r="F698" s="3"/>
      <c r="G698" s="3"/>
      <c r="H698" s="3"/>
      <c r="I698" s="3"/>
    </row>
    <row r="699" spans="6:9">
      <c r="F699" s="3"/>
      <c r="G699" s="3"/>
      <c r="H699" s="3"/>
      <c r="I699" s="3"/>
    </row>
    <row r="700" spans="6:9">
      <c r="F700" s="3"/>
      <c r="G700" s="3"/>
      <c r="H700" s="3"/>
      <c r="I700" s="3"/>
    </row>
    <row r="701" spans="6:9">
      <c r="F701" s="3"/>
      <c r="G701" s="3"/>
      <c r="H701" s="3"/>
      <c r="I701" s="3"/>
    </row>
    <row r="702" spans="6:9">
      <c r="F702" s="3"/>
      <c r="G702" s="3"/>
      <c r="H702" s="3"/>
      <c r="I702" s="3"/>
    </row>
    <row r="703" spans="6:9">
      <c r="F703" s="3"/>
      <c r="G703" s="3"/>
      <c r="H703" s="3"/>
      <c r="I703" s="3"/>
    </row>
    <row r="704" spans="6:9">
      <c r="F704" s="3"/>
      <c r="G704" s="3"/>
      <c r="H704" s="3"/>
      <c r="I704" s="3"/>
    </row>
    <row r="705" spans="6:9">
      <c r="F705" s="3"/>
      <c r="G705" s="3"/>
      <c r="H705" s="3"/>
      <c r="I705" s="3"/>
    </row>
    <row r="706" spans="6:9">
      <c r="F706" s="3"/>
      <c r="G706" s="3"/>
      <c r="H706" s="3"/>
      <c r="I706" s="3"/>
    </row>
    <row r="707" spans="6:9">
      <c r="F707" s="3"/>
      <c r="G707" s="3"/>
      <c r="H707" s="3"/>
      <c r="I707" s="3"/>
    </row>
    <row r="708" spans="6:9">
      <c r="F708" s="3"/>
      <c r="G708" s="3"/>
      <c r="H708" s="3"/>
      <c r="I708" s="3"/>
    </row>
    <row r="709" spans="6:9">
      <c r="F709" s="3"/>
      <c r="G709" s="3"/>
      <c r="H709" s="3"/>
      <c r="I709" s="3"/>
    </row>
    <row r="710" spans="6:9">
      <c r="F710" s="3"/>
      <c r="G710" s="3"/>
      <c r="H710" s="3"/>
      <c r="I710" s="3"/>
    </row>
    <row r="711" spans="6:9">
      <c r="F711" s="3"/>
      <c r="G711" s="3"/>
      <c r="H711" s="3"/>
      <c r="I711" s="3"/>
    </row>
    <row r="712" spans="6:9">
      <c r="F712" s="3"/>
      <c r="G712" s="3"/>
      <c r="H712" s="3"/>
      <c r="I712" s="3"/>
    </row>
    <row r="713" spans="6:9">
      <c r="F713" s="3"/>
      <c r="G713" s="3"/>
      <c r="H713" s="3"/>
      <c r="I713" s="3"/>
    </row>
    <row r="714" spans="6:9">
      <c r="F714" s="3"/>
      <c r="G714" s="3"/>
      <c r="H714" s="3"/>
      <c r="I714" s="3"/>
    </row>
    <row r="715" spans="6:9">
      <c r="F715" s="3"/>
      <c r="G715" s="3"/>
      <c r="H715" s="3"/>
      <c r="I715" s="3"/>
    </row>
    <row r="716" spans="6:9">
      <c r="F716" s="3"/>
      <c r="G716" s="3"/>
      <c r="H716" s="3"/>
      <c r="I716" s="3"/>
    </row>
    <row r="717" spans="6:9">
      <c r="F717" s="3"/>
      <c r="G717" s="3"/>
      <c r="H717" s="3"/>
      <c r="I717" s="3"/>
    </row>
    <row r="718" spans="6:9">
      <c r="F718" s="3"/>
      <c r="G718" s="3"/>
      <c r="H718" s="3"/>
      <c r="I718" s="3"/>
    </row>
    <row r="719" spans="6:9">
      <c r="F719" s="3"/>
      <c r="G719" s="3"/>
      <c r="H719" s="3"/>
      <c r="I719" s="3"/>
    </row>
    <row r="720" spans="6:9">
      <c r="F720" s="3"/>
      <c r="G720" s="3"/>
      <c r="H720" s="3"/>
      <c r="I720" s="3"/>
    </row>
    <row r="721" spans="6:9">
      <c r="F721" s="3"/>
      <c r="G721" s="3"/>
      <c r="H721" s="3"/>
      <c r="I721" s="3"/>
    </row>
    <row r="722" spans="6:9">
      <c r="F722" s="3"/>
      <c r="G722" s="3"/>
      <c r="H722" s="3"/>
      <c r="I722" s="3"/>
    </row>
    <row r="723" spans="6:9">
      <c r="F723" s="3"/>
      <c r="G723" s="3"/>
      <c r="H723" s="3"/>
      <c r="I723" s="3"/>
    </row>
    <row r="724" spans="6:9">
      <c r="F724" s="3"/>
      <c r="G724" s="3"/>
      <c r="H724" s="3"/>
      <c r="I724" s="3"/>
    </row>
    <row r="725" spans="6:9">
      <c r="F725" s="3"/>
      <c r="G725" s="3"/>
      <c r="H725" s="3"/>
      <c r="I725" s="3"/>
    </row>
    <row r="726" spans="6:9">
      <c r="F726" s="3"/>
      <c r="G726" s="3"/>
      <c r="H726" s="3"/>
      <c r="I726" s="3"/>
    </row>
    <row r="727" spans="6:9">
      <c r="F727" s="3"/>
      <c r="G727" s="3"/>
      <c r="H727" s="3"/>
      <c r="I727" s="3"/>
    </row>
    <row r="728" spans="6:9">
      <c r="F728" s="3"/>
      <c r="G728" s="3"/>
      <c r="H728" s="3"/>
      <c r="I728" s="3"/>
    </row>
    <row r="729" spans="6:9">
      <c r="F729" s="3"/>
      <c r="G729" s="3"/>
      <c r="H729" s="3"/>
      <c r="I729" s="3"/>
    </row>
    <row r="730" spans="6:9">
      <c r="F730" s="3"/>
      <c r="G730" s="3"/>
      <c r="H730" s="3"/>
      <c r="I730" s="3"/>
    </row>
    <row r="731" spans="6:9">
      <c r="F731" s="3"/>
      <c r="G731" s="3"/>
      <c r="H731" s="3"/>
      <c r="I731" s="3"/>
    </row>
    <row r="732" spans="6:9">
      <c r="F732" s="3"/>
      <c r="G732" s="3"/>
      <c r="H732" s="3"/>
      <c r="I732" s="3"/>
    </row>
    <row r="733" spans="6:9">
      <c r="F733" s="3"/>
      <c r="G733" s="3"/>
      <c r="H733" s="3"/>
      <c r="I733" s="3"/>
    </row>
    <row r="734" spans="6:9">
      <c r="F734" s="3"/>
      <c r="G734" s="3"/>
      <c r="H734" s="3"/>
      <c r="I734" s="3"/>
    </row>
    <row r="735" spans="6:9">
      <c r="F735" s="3"/>
      <c r="G735" s="3"/>
      <c r="H735" s="3"/>
      <c r="I735" s="3"/>
    </row>
    <row r="736" spans="6:9">
      <c r="F736" s="3"/>
      <c r="G736" s="3"/>
      <c r="H736" s="3"/>
      <c r="I736" s="3"/>
    </row>
    <row r="737" spans="6:9">
      <c r="F737" s="3"/>
      <c r="G737" s="3"/>
      <c r="H737" s="3"/>
      <c r="I737" s="3"/>
    </row>
    <row r="738" spans="6:9">
      <c r="F738" s="3"/>
      <c r="G738" s="3"/>
      <c r="H738" s="3"/>
      <c r="I738" s="3"/>
    </row>
    <row r="739" spans="6:9">
      <c r="F739" s="3"/>
      <c r="G739" s="3"/>
      <c r="H739" s="3"/>
      <c r="I739" s="3"/>
    </row>
    <row r="740" spans="6:9">
      <c r="F740" s="3"/>
      <c r="G740" s="3"/>
      <c r="H740" s="3"/>
      <c r="I740" s="3"/>
    </row>
    <row r="741" spans="6:9">
      <c r="F741" s="3"/>
      <c r="G741" s="3"/>
      <c r="H741" s="3"/>
      <c r="I741" s="3"/>
    </row>
    <row r="742" spans="6:9">
      <c r="F742" s="3"/>
      <c r="G742" s="3"/>
      <c r="H742" s="3"/>
      <c r="I742" s="3"/>
    </row>
    <row r="743" spans="6:9">
      <c r="F743" s="3"/>
      <c r="G743" s="3"/>
      <c r="H743" s="3"/>
      <c r="I743" s="3"/>
    </row>
    <row r="744" spans="6:9">
      <c r="F744" s="3"/>
      <c r="G744" s="3"/>
      <c r="H744" s="3"/>
      <c r="I744" s="3"/>
    </row>
    <row r="745" spans="6:9">
      <c r="F745" s="3"/>
      <c r="G745" s="3"/>
      <c r="H745" s="3"/>
      <c r="I745" s="3"/>
    </row>
    <row r="746" spans="6:9">
      <c r="F746" s="3"/>
      <c r="G746" s="3"/>
      <c r="H746" s="3"/>
      <c r="I746" s="3"/>
    </row>
    <row r="747" spans="6:9">
      <c r="F747" s="3"/>
      <c r="G747" s="3"/>
      <c r="H747" s="3"/>
      <c r="I747" s="3"/>
    </row>
    <row r="748" spans="6:9">
      <c r="F748" s="3"/>
      <c r="G748" s="3"/>
      <c r="H748" s="3"/>
      <c r="I748" s="3"/>
    </row>
    <row r="749" spans="6:9">
      <c r="F749" s="3"/>
      <c r="G749" s="3"/>
      <c r="H749" s="3"/>
      <c r="I749" s="3"/>
    </row>
    <row r="750" spans="6:9">
      <c r="F750" s="3"/>
      <c r="G750" s="3"/>
      <c r="H750" s="3"/>
      <c r="I750" s="3"/>
    </row>
    <row r="751" spans="6:9">
      <c r="F751" s="3"/>
      <c r="G751" s="3"/>
      <c r="H751" s="3"/>
      <c r="I751" s="3"/>
    </row>
    <row r="752" spans="6:9">
      <c r="F752" s="3"/>
      <c r="G752" s="3"/>
      <c r="H752" s="3"/>
      <c r="I752" s="3"/>
    </row>
    <row r="753" spans="6:9">
      <c r="F753" s="3"/>
      <c r="G753" s="3"/>
      <c r="H753" s="3"/>
      <c r="I753" s="3"/>
    </row>
    <row r="754" spans="6:9">
      <c r="F754" s="3"/>
      <c r="G754" s="3"/>
      <c r="H754" s="3"/>
      <c r="I754" s="3"/>
    </row>
    <row r="755" spans="6:9">
      <c r="F755" s="3"/>
      <c r="G755" s="3"/>
      <c r="H755" s="3"/>
      <c r="I755" s="3"/>
    </row>
    <row r="756" spans="6:9">
      <c r="F756" s="3"/>
      <c r="G756" s="3"/>
      <c r="H756" s="3"/>
      <c r="I756" s="3"/>
    </row>
    <row r="757" spans="6:9">
      <c r="F757" s="3"/>
      <c r="G757" s="3"/>
      <c r="H757" s="3"/>
      <c r="I757" s="3"/>
    </row>
    <row r="758" spans="6:9">
      <c r="F758" s="3"/>
      <c r="G758" s="3"/>
      <c r="H758" s="3"/>
      <c r="I758" s="3"/>
    </row>
    <row r="759" spans="6:9">
      <c r="F759" s="3"/>
      <c r="G759" s="3"/>
      <c r="H759" s="3"/>
      <c r="I759" s="3"/>
    </row>
    <row r="760" spans="6:9">
      <c r="F760" s="3"/>
      <c r="G760" s="3"/>
      <c r="H760" s="3"/>
      <c r="I760" s="3"/>
    </row>
    <row r="761" spans="6:9">
      <c r="F761" s="3"/>
      <c r="G761" s="3"/>
      <c r="H761" s="3"/>
      <c r="I761" s="3"/>
    </row>
    <row r="762" spans="6:9">
      <c r="F762" s="3"/>
      <c r="G762" s="3"/>
      <c r="H762" s="3"/>
      <c r="I762" s="3"/>
    </row>
    <row r="763" spans="6:9">
      <c r="F763" s="3"/>
      <c r="G763" s="3"/>
      <c r="H763" s="3"/>
      <c r="I763" s="3"/>
    </row>
    <row r="764" spans="6:9">
      <c r="F764" s="3"/>
      <c r="G764" s="3"/>
      <c r="H764" s="3"/>
      <c r="I764" s="3"/>
    </row>
    <row r="765" spans="6:9">
      <c r="F765" s="3"/>
      <c r="G765" s="3"/>
      <c r="H765" s="3"/>
      <c r="I765" s="3"/>
    </row>
    <row r="766" spans="6:9">
      <c r="F766" s="3"/>
      <c r="G766" s="3"/>
      <c r="H766" s="3"/>
      <c r="I766" s="3"/>
    </row>
    <row r="767" spans="6:9">
      <c r="F767" s="3"/>
      <c r="G767" s="3"/>
      <c r="H767" s="3"/>
      <c r="I767" s="3"/>
    </row>
    <row r="768" spans="6:9">
      <c r="F768" s="3"/>
      <c r="G768" s="3"/>
      <c r="H768" s="3"/>
      <c r="I768" s="3"/>
    </row>
    <row r="769" spans="6:9">
      <c r="F769" s="3"/>
      <c r="G769" s="3"/>
      <c r="H769" s="3"/>
      <c r="I769" s="3"/>
    </row>
    <row r="770" spans="6:9">
      <c r="F770" s="3"/>
      <c r="G770" s="3"/>
      <c r="H770" s="3"/>
      <c r="I770" s="3"/>
    </row>
    <row r="771" spans="6:9">
      <c r="F771" s="3"/>
      <c r="G771" s="3"/>
      <c r="H771" s="3"/>
      <c r="I771" s="3"/>
    </row>
    <row r="772" spans="6:9">
      <c r="F772" s="3"/>
      <c r="G772" s="3"/>
      <c r="H772" s="3"/>
      <c r="I772" s="3"/>
    </row>
    <row r="773" spans="6:9">
      <c r="F773" s="3"/>
      <c r="G773" s="3"/>
      <c r="H773" s="3"/>
      <c r="I773" s="3"/>
    </row>
    <row r="774" spans="6:9">
      <c r="F774" s="3"/>
      <c r="G774" s="3"/>
      <c r="H774" s="3"/>
      <c r="I774" s="3"/>
    </row>
    <row r="775" spans="6:9">
      <c r="F775" s="3"/>
      <c r="G775" s="3"/>
      <c r="H775" s="3"/>
      <c r="I775" s="3"/>
    </row>
    <row r="776" spans="6:9">
      <c r="F776" s="3"/>
      <c r="G776" s="3"/>
      <c r="H776" s="3"/>
      <c r="I776" s="3"/>
    </row>
    <row r="777" spans="6:9">
      <c r="F777" s="3"/>
      <c r="G777" s="3"/>
      <c r="H777" s="3"/>
      <c r="I777" s="3"/>
    </row>
    <row r="778" spans="6:9">
      <c r="F778" s="3"/>
      <c r="G778" s="3"/>
      <c r="H778" s="3"/>
      <c r="I778" s="3"/>
    </row>
    <row r="779" spans="6:9">
      <c r="F779" s="3"/>
      <c r="G779" s="3"/>
      <c r="H779" s="3"/>
      <c r="I779" s="3"/>
    </row>
    <row r="780" spans="6:9">
      <c r="F780" s="3"/>
      <c r="G780" s="3"/>
      <c r="H780" s="3"/>
      <c r="I780" s="3"/>
    </row>
    <row r="781" spans="6:9">
      <c r="F781" s="3"/>
      <c r="G781" s="3"/>
      <c r="H781" s="3"/>
      <c r="I781" s="3"/>
    </row>
    <row r="782" spans="6:9">
      <c r="F782" s="3"/>
      <c r="G782" s="3"/>
      <c r="H782" s="3"/>
      <c r="I782" s="3"/>
    </row>
    <row r="783" spans="6:9">
      <c r="F783" s="3"/>
      <c r="G783" s="3"/>
      <c r="H783" s="3"/>
      <c r="I783" s="3"/>
    </row>
    <row r="784" spans="6:9">
      <c r="F784" s="3"/>
      <c r="G784" s="3"/>
      <c r="H784" s="3"/>
      <c r="I784" s="3"/>
    </row>
    <row r="785" spans="6:9">
      <c r="F785" s="3"/>
      <c r="G785" s="3"/>
      <c r="H785" s="3"/>
      <c r="I785" s="3"/>
    </row>
    <row r="786" spans="6:9">
      <c r="F786" s="3"/>
      <c r="G786" s="3"/>
      <c r="H786" s="3"/>
      <c r="I786" s="3"/>
    </row>
    <row r="787" spans="6:9">
      <c r="F787" s="3"/>
      <c r="G787" s="3"/>
      <c r="H787" s="3"/>
      <c r="I787" s="3"/>
    </row>
    <row r="788" spans="6:9">
      <c r="F788" s="3"/>
      <c r="G788" s="3"/>
      <c r="H788" s="3"/>
      <c r="I788" s="3"/>
    </row>
    <row r="789" spans="6:9">
      <c r="F789" s="3"/>
      <c r="G789" s="3"/>
      <c r="H789" s="3"/>
      <c r="I789" s="3"/>
    </row>
    <row r="790" spans="6:9">
      <c r="F790" s="3"/>
      <c r="G790" s="3"/>
      <c r="H790" s="3"/>
      <c r="I790" s="3"/>
    </row>
    <row r="791" spans="6:9">
      <c r="F791" s="3"/>
      <c r="G791" s="3"/>
      <c r="H791" s="3"/>
      <c r="I791" s="3"/>
    </row>
    <row r="792" spans="6:9">
      <c r="F792" s="3"/>
      <c r="G792" s="3"/>
      <c r="H792" s="3"/>
      <c r="I792" s="3"/>
    </row>
    <row r="793" spans="6:9">
      <c r="F793" s="3"/>
      <c r="G793" s="3"/>
      <c r="H793" s="3"/>
      <c r="I793" s="3"/>
    </row>
    <row r="794" spans="6:9">
      <c r="F794" s="3"/>
      <c r="G794" s="3"/>
      <c r="H794" s="3"/>
      <c r="I794" s="3"/>
    </row>
    <row r="795" spans="6:9">
      <c r="F795" s="3"/>
      <c r="G795" s="3"/>
      <c r="H795" s="3"/>
      <c r="I795" s="3"/>
    </row>
    <row r="796" spans="6:9">
      <c r="F796" s="3"/>
      <c r="G796" s="3"/>
      <c r="H796" s="3"/>
      <c r="I796" s="3"/>
    </row>
    <row r="797" spans="6:9">
      <c r="F797" s="3"/>
      <c r="G797" s="3"/>
      <c r="H797" s="3"/>
      <c r="I797" s="3"/>
    </row>
    <row r="798" spans="6:9">
      <c r="F798" s="3"/>
      <c r="G798" s="3"/>
      <c r="H798" s="3"/>
      <c r="I798" s="3"/>
    </row>
    <row r="799" spans="6:9">
      <c r="F799" s="3"/>
      <c r="G799" s="3"/>
      <c r="H799" s="3"/>
      <c r="I799" s="3"/>
    </row>
    <row r="800" spans="6:9">
      <c r="F800" s="3"/>
      <c r="G800" s="3"/>
      <c r="H800" s="3"/>
      <c r="I800" s="3"/>
    </row>
    <row r="801" spans="6:9">
      <c r="F801" s="3"/>
      <c r="G801" s="3"/>
      <c r="H801" s="3"/>
      <c r="I801" s="3"/>
    </row>
    <row r="802" spans="6:9">
      <c r="F802" s="3"/>
      <c r="G802" s="3"/>
      <c r="H802" s="3"/>
      <c r="I802" s="3"/>
    </row>
    <row r="803" spans="6:9">
      <c r="F803" s="3"/>
      <c r="G803" s="3"/>
      <c r="H803" s="3"/>
      <c r="I803" s="3"/>
    </row>
    <row r="804" spans="6:9">
      <c r="F804" s="3"/>
      <c r="G804" s="3"/>
      <c r="H804" s="3"/>
      <c r="I804" s="3"/>
    </row>
    <row r="805" spans="6:9">
      <c r="F805" s="3"/>
      <c r="G805" s="3"/>
      <c r="H805" s="3"/>
      <c r="I805" s="3"/>
    </row>
    <row r="806" spans="6:9">
      <c r="F806" s="3"/>
      <c r="G806" s="3"/>
      <c r="H806" s="3"/>
      <c r="I806" s="3"/>
    </row>
    <row r="807" spans="6:9">
      <c r="F807" s="3"/>
      <c r="G807" s="3"/>
      <c r="H807" s="3"/>
      <c r="I807" s="3"/>
    </row>
    <row r="808" spans="6:9">
      <c r="F808" s="3"/>
      <c r="G808" s="3"/>
      <c r="H808" s="3"/>
      <c r="I808" s="3"/>
    </row>
    <row r="809" spans="6:9">
      <c r="F809" s="3"/>
      <c r="G809" s="3"/>
      <c r="H809" s="3"/>
      <c r="I809" s="3"/>
    </row>
    <row r="810" spans="6:9">
      <c r="F810" s="3"/>
      <c r="G810" s="3"/>
      <c r="H810" s="3"/>
      <c r="I810" s="3"/>
    </row>
    <row r="811" spans="6:9">
      <c r="F811" s="3"/>
      <c r="G811" s="3"/>
      <c r="H811" s="3"/>
      <c r="I811" s="3"/>
    </row>
    <row r="812" spans="6:9">
      <c r="F812" s="3"/>
      <c r="G812" s="3"/>
      <c r="H812" s="3"/>
      <c r="I812" s="3"/>
    </row>
    <row r="813" spans="6:9">
      <c r="F813" s="3"/>
      <c r="G813" s="3"/>
      <c r="H813" s="3"/>
      <c r="I813" s="3"/>
    </row>
    <row r="814" spans="6:9">
      <c r="F814" s="3"/>
      <c r="G814" s="3"/>
      <c r="H814" s="3"/>
      <c r="I814" s="3"/>
    </row>
    <row r="815" spans="6:9">
      <c r="F815" s="3"/>
      <c r="G815" s="3"/>
      <c r="H815" s="3"/>
      <c r="I815" s="3"/>
    </row>
    <row r="816" spans="6:9">
      <c r="F816" s="3"/>
      <c r="G816" s="3"/>
      <c r="H816" s="3"/>
      <c r="I816" s="3"/>
    </row>
    <row r="817" spans="6:9">
      <c r="F817" s="3"/>
      <c r="G817" s="3"/>
      <c r="H817" s="3"/>
      <c r="I817" s="3"/>
    </row>
    <row r="818" spans="6:9">
      <c r="F818" s="3"/>
      <c r="G818" s="3"/>
      <c r="H818" s="3"/>
      <c r="I818" s="3"/>
    </row>
    <row r="819" spans="6:9">
      <c r="F819" s="3"/>
      <c r="G819" s="3"/>
      <c r="H819" s="3"/>
      <c r="I819" s="3"/>
    </row>
    <row r="820" spans="6:9">
      <c r="F820" s="3"/>
      <c r="G820" s="3"/>
      <c r="H820" s="3"/>
      <c r="I820" s="3"/>
    </row>
    <row r="821" spans="6:9">
      <c r="F821" s="3"/>
      <c r="G821" s="3"/>
      <c r="H821" s="3"/>
      <c r="I821" s="3"/>
    </row>
    <row r="822" spans="6:9">
      <c r="F822" s="3"/>
      <c r="G822" s="3"/>
      <c r="H822" s="3"/>
      <c r="I822" s="3"/>
    </row>
    <row r="823" spans="6:9">
      <c r="F823" s="3"/>
      <c r="G823" s="3"/>
      <c r="H823" s="3"/>
      <c r="I823" s="3"/>
    </row>
    <row r="824" spans="6:9">
      <c r="F824" s="3"/>
      <c r="G824" s="3"/>
      <c r="H824" s="3"/>
      <c r="I824" s="3"/>
    </row>
    <row r="825" spans="6:9">
      <c r="F825" s="3"/>
      <c r="G825" s="3"/>
      <c r="H825" s="3"/>
      <c r="I825" s="3"/>
    </row>
    <row r="826" spans="6:9">
      <c r="F826" s="3"/>
      <c r="G826" s="3"/>
      <c r="H826" s="3"/>
      <c r="I826" s="3"/>
    </row>
    <row r="827" spans="6:9">
      <c r="F827" s="3"/>
      <c r="G827" s="3"/>
      <c r="H827" s="3"/>
      <c r="I827" s="3"/>
    </row>
    <row r="828" spans="6:9">
      <c r="F828" s="3"/>
      <c r="G828" s="3"/>
      <c r="H828" s="3"/>
      <c r="I828" s="3"/>
    </row>
    <row r="829" spans="6:9">
      <c r="F829" s="3"/>
      <c r="G829" s="3"/>
      <c r="H829" s="3"/>
      <c r="I829" s="3"/>
    </row>
    <row r="830" spans="6:9">
      <c r="F830" s="3"/>
      <c r="G830" s="3"/>
      <c r="H830" s="3"/>
      <c r="I830" s="3"/>
    </row>
    <row r="831" spans="6:9">
      <c r="F831" s="3"/>
      <c r="G831" s="3"/>
      <c r="H831" s="3"/>
      <c r="I831" s="3"/>
    </row>
    <row r="832" spans="6:9">
      <c r="F832" s="3"/>
      <c r="G832" s="3"/>
      <c r="H832" s="3"/>
      <c r="I832" s="3"/>
    </row>
    <row r="833" spans="6:9">
      <c r="F833" s="3"/>
      <c r="G833" s="3"/>
      <c r="H833" s="3"/>
      <c r="I833" s="3"/>
    </row>
    <row r="834" spans="6:9">
      <c r="F834" s="3"/>
      <c r="G834" s="3"/>
      <c r="H834" s="3"/>
      <c r="I834" s="3"/>
    </row>
    <row r="835" spans="6:9">
      <c r="F835" s="3"/>
      <c r="G835" s="3"/>
      <c r="H835" s="3"/>
      <c r="I835" s="3"/>
    </row>
    <row r="836" spans="6:9">
      <c r="F836" s="3"/>
      <c r="G836" s="3"/>
      <c r="H836" s="3"/>
      <c r="I836" s="3"/>
    </row>
    <row r="837" spans="6:9">
      <c r="F837" s="3"/>
      <c r="G837" s="3"/>
      <c r="H837" s="3"/>
      <c r="I837" s="3"/>
    </row>
    <row r="838" spans="6:9">
      <c r="F838" s="3"/>
      <c r="G838" s="3"/>
      <c r="H838" s="3"/>
      <c r="I838" s="3"/>
    </row>
    <row r="839" spans="6:9">
      <c r="F839" s="3"/>
      <c r="G839" s="3"/>
      <c r="H839" s="3"/>
      <c r="I839" s="3"/>
    </row>
    <row r="840" spans="6:9">
      <c r="F840" s="3"/>
      <c r="G840" s="3"/>
      <c r="H840" s="3"/>
      <c r="I840" s="3"/>
    </row>
    <row r="841" spans="6:9">
      <c r="F841" s="3"/>
      <c r="G841" s="3"/>
      <c r="H841" s="3"/>
      <c r="I841" s="3"/>
    </row>
    <row r="842" spans="6:9">
      <c r="F842" s="3"/>
      <c r="G842" s="3"/>
      <c r="H842" s="3"/>
      <c r="I842" s="3"/>
    </row>
    <row r="843" spans="6:9">
      <c r="F843" s="3"/>
      <c r="G843" s="3"/>
      <c r="H843" s="3"/>
      <c r="I843" s="3"/>
    </row>
    <row r="844" spans="6:9">
      <c r="F844" s="3"/>
      <c r="G844" s="3"/>
      <c r="H844" s="3"/>
      <c r="I844" s="3"/>
    </row>
    <row r="845" spans="6:9">
      <c r="F845" s="3"/>
      <c r="G845" s="3"/>
      <c r="H845" s="3"/>
      <c r="I845" s="3"/>
    </row>
    <row r="846" spans="6:9">
      <c r="F846" s="3"/>
      <c r="G846" s="3"/>
      <c r="H846" s="3"/>
      <c r="I846" s="3"/>
    </row>
    <row r="847" spans="6:9">
      <c r="F847" s="3"/>
      <c r="G847" s="3"/>
      <c r="H847" s="3"/>
      <c r="I847" s="3"/>
    </row>
    <row r="848" spans="6:9">
      <c r="F848" s="3"/>
      <c r="G848" s="3"/>
      <c r="H848" s="3"/>
      <c r="I848" s="3"/>
    </row>
    <row r="849" spans="6:9">
      <c r="F849" s="3"/>
      <c r="G849" s="3"/>
      <c r="H849" s="3"/>
      <c r="I849" s="3"/>
    </row>
    <row r="850" spans="6:9">
      <c r="F850" s="3"/>
      <c r="G850" s="3"/>
      <c r="H850" s="3"/>
      <c r="I850" s="3"/>
    </row>
    <row r="851" spans="6:9">
      <c r="F851" s="3"/>
      <c r="G851" s="3"/>
      <c r="H851" s="3"/>
      <c r="I851" s="3"/>
    </row>
    <row r="852" spans="6:9">
      <c r="F852" s="3"/>
      <c r="G852" s="3"/>
      <c r="H852" s="3"/>
      <c r="I852" s="3"/>
    </row>
    <row r="853" spans="6:9">
      <c r="F853" s="3"/>
      <c r="G853" s="3"/>
      <c r="H853" s="3"/>
      <c r="I853" s="3"/>
    </row>
    <row r="854" spans="6:9">
      <c r="F854" s="3"/>
      <c r="G854" s="3"/>
      <c r="H854" s="3"/>
      <c r="I854" s="3"/>
    </row>
    <row r="855" spans="6:9">
      <c r="F855" s="3"/>
      <c r="G855" s="3"/>
      <c r="H855" s="3"/>
      <c r="I855" s="3"/>
    </row>
    <row r="856" spans="6:9">
      <c r="F856" s="3"/>
      <c r="G856" s="3"/>
      <c r="H856" s="3"/>
      <c r="I856" s="3"/>
    </row>
    <row r="857" spans="6:9">
      <c r="F857" s="3"/>
      <c r="G857" s="3"/>
      <c r="H857" s="3"/>
      <c r="I857" s="3"/>
    </row>
    <row r="858" spans="6:9">
      <c r="F858" s="3"/>
      <c r="G858" s="3"/>
      <c r="H858" s="3"/>
      <c r="I858" s="3"/>
    </row>
    <row r="859" spans="6:9">
      <c r="F859" s="3"/>
      <c r="G859" s="3"/>
      <c r="H859" s="3"/>
      <c r="I859" s="3"/>
    </row>
    <row r="860" spans="6:9">
      <c r="F860" s="3"/>
      <c r="G860" s="3"/>
      <c r="H860" s="3"/>
      <c r="I860" s="3"/>
    </row>
    <row r="861" spans="6:9">
      <c r="F861" s="3"/>
      <c r="G861" s="3"/>
      <c r="H861" s="3"/>
      <c r="I861" s="3"/>
    </row>
    <row r="862" spans="6:9">
      <c r="F862" s="3"/>
      <c r="G862" s="3"/>
      <c r="H862" s="3"/>
      <c r="I862" s="3"/>
    </row>
  </sheetData>
  <sheetProtection sheet="1" objects="1" scenarios="1"/>
  <mergeCells count="1">
    <mergeCell ref="B6:J6"/>
  </mergeCells>
  <phoneticPr fontId="3" type="noConversion"/>
  <dataValidations count="1">
    <dataValidation allowBlank="1" showInputMessage="1" showErrorMessage="1" sqref="D1:J9 C5:C9 A1:A1048576 B1:B9 B110:J1048576 B11:B12 K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K613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2.7109375" style="2" bestFit="1" customWidth="1"/>
    <col min="4" max="4" width="5.42578125" style="1" bestFit="1" customWidth="1"/>
    <col min="5" max="5" width="6.7109375" style="1" bestFit="1" customWidth="1"/>
    <col min="6" max="6" width="7.28515625" style="1" bestFit="1" customWidth="1"/>
    <col min="7" max="7" width="6" style="1" bestFit="1" customWidth="1"/>
    <col min="8" max="8" width="7.5703125" style="1" customWidth="1"/>
    <col min="9" max="9" width="8.28515625" style="1" bestFit="1" customWidth="1"/>
    <col min="10" max="10" width="8.85546875" style="1" bestFit="1" customWidth="1"/>
    <col min="11" max="11" width="7.5703125" style="1" bestFit="1" customWidth="1"/>
    <col min="12" max="16384" width="9.140625" style="1"/>
  </cols>
  <sheetData>
    <row r="1" spans="2:11">
      <c r="B1" s="46" t="s">
        <v>140</v>
      </c>
      <c r="C1" s="46" t="s" vm="1">
        <v>221</v>
      </c>
    </row>
    <row r="2" spans="2:11">
      <c r="B2" s="46" t="s">
        <v>139</v>
      </c>
      <c r="C2" s="46" t="s">
        <v>2902</v>
      </c>
    </row>
    <row r="3" spans="2:11">
      <c r="B3" s="46" t="s">
        <v>141</v>
      </c>
      <c r="C3" s="46" t="s">
        <v>2903</v>
      </c>
    </row>
    <row r="4" spans="2:11">
      <c r="B4" s="46" t="s">
        <v>142</v>
      </c>
      <c r="C4" s="46" t="s">
        <v>2904</v>
      </c>
    </row>
    <row r="6" spans="2:11" ht="26.25" customHeight="1">
      <c r="B6" s="131" t="s">
        <v>172</v>
      </c>
      <c r="C6" s="132"/>
      <c r="D6" s="132"/>
      <c r="E6" s="132"/>
      <c r="F6" s="132"/>
      <c r="G6" s="132"/>
      <c r="H6" s="132"/>
      <c r="I6" s="132"/>
      <c r="J6" s="132"/>
      <c r="K6" s="133"/>
    </row>
    <row r="7" spans="2:11" s="3" customFormat="1" ht="63">
      <c r="B7" s="47" t="s">
        <v>110</v>
      </c>
      <c r="C7" s="49" t="s">
        <v>111</v>
      </c>
      <c r="D7" s="49" t="s">
        <v>14</v>
      </c>
      <c r="E7" s="49" t="s">
        <v>15</v>
      </c>
      <c r="F7" s="49" t="s">
        <v>55</v>
      </c>
      <c r="G7" s="49" t="s">
        <v>97</v>
      </c>
      <c r="H7" s="49" t="s">
        <v>52</v>
      </c>
      <c r="I7" s="49" t="s">
        <v>105</v>
      </c>
      <c r="J7" s="49" t="s">
        <v>143</v>
      </c>
      <c r="K7" s="64" t="s">
        <v>144</v>
      </c>
    </row>
    <row r="8" spans="2:11" s="3" customFormat="1" ht="21.75" customHeight="1">
      <c r="B8" s="14"/>
      <c r="C8" s="57"/>
      <c r="D8" s="15"/>
      <c r="E8" s="15"/>
      <c r="F8" s="15" t="s">
        <v>19</v>
      </c>
      <c r="G8" s="15"/>
      <c r="H8" s="15" t="s">
        <v>19</v>
      </c>
      <c r="I8" s="15" t="s">
        <v>200</v>
      </c>
      <c r="J8" s="31" t="s">
        <v>19</v>
      </c>
      <c r="K8" s="16" t="s">
        <v>19</v>
      </c>
    </row>
    <row r="9" spans="2:11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7</v>
      </c>
    </row>
    <row r="10" spans="2:11" s="4" customFormat="1" ht="18" customHeight="1">
      <c r="B10" s="107" t="s">
        <v>2909</v>
      </c>
      <c r="C10" s="67"/>
      <c r="D10" s="67"/>
      <c r="E10" s="67"/>
      <c r="F10" s="67"/>
      <c r="G10" s="67"/>
      <c r="H10" s="67"/>
      <c r="I10" s="108">
        <v>0</v>
      </c>
      <c r="J10" s="69">
        <v>0</v>
      </c>
      <c r="K10" s="69">
        <v>0</v>
      </c>
    </row>
    <row r="11" spans="2:11" ht="21" customHeight="1">
      <c r="B11" s="123"/>
      <c r="C11" s="67"/>
      <c r="D11" s="67"/>
      <c r="E11" s="67"/>
      <c r="F11" s="67"/>
      <c r="G11" s="67"/>
      <c r="H11" s="67"/>
      <c r="I11" s="67"/>
      <c r="J11" s="67"/>
      <c r="K11" s="67"/>
    </row>
    <row r="12" spans="2:11">
      <c r="B12" s="123"/>
      <c r="C12" s="67"/>
      <c r="D12" s="67"/>
      <c r="E12" s="67"/>
      <c r="F12" s="67"/>
      <c r="G12" s="67"/>
      <c r="H12" s="67"/>
      <c r="I12" s="67"/>
      <c r="J12" s="67"/>
      <c r="K12" s="67"/>
    </row>
    <row r="13" spans="2:11"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pans="2:11"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2:11"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2:11"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2:11"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2:11"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2:11"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2:11"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2:11"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2:1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1"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D110" s="3"/>
      <c r="E110" s="3"/>
      <c r="F110" s="3"/>
      <c r="G110" s="3"/>
      <c r="H110" s="3"/>
    </row>
    <row r="111" spans="2:11">
      <c r="D111" s="3"/>
      <c r="E111" s="3"/>
      <c r="F111" s="3"/>
      <c r="G111" s="3"/>
      <c r="H111" s="3"/>
    </row>
    <row r="112" spans="2:11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sheetProtection sheet="1" objects="1" scenarios="1"/>
  <mergeCells count="1">
    <mergeCell ref="B6:K6"/>
  </mergeCells>
  <dataValidations count="1">
    <dataValidation allowBlank="1" showInputMessage="1" showErrorMessage="1" sqref="C5:C1048576 A1:B1048576 D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O613"/>
  <sheetViews>
    <sheetView rightToLeft="1" workbookViewId="0"/>
  </sheetViews>
  <sheetFormatPr defaultColWidth="9.140625" defaultRowHeight="18"/>
  <cols>
    <col min="1" max="1" width="6.28515625" style="1" customWidth="1"/>
    <col min="2" max="2" width="28" style="2" bestFit="1" customWidth="1"/>
    <col min="3" max="3" width="12.7109375" style="1" bestFit="1" customWidth="1"/>
    <col min="4" max="4" width="5.42578125" style="1" bestFit="1" customWidth="1"/>
    <col min="5" max="5" width="6.7109375" style="1" bestFit="1" customWidth="1"/>
    <col min="6" max="6" width="7.28515625" style="1" bestFit="1" customWidth="1"/>
    <col min="7" max="7" width="9" style="1" bestFit="1" customWidth="1"/>
    <col min="8" max="8" width="7.5703125" style="1" customWidth="1"/>
    <col min="9" max="9" width="8.28515625" style="1" bestFit="1" customWidth="1"/>
    <col min="10" max="10" width="8.85546875" style="1" customWidth="1"/>
    <col min="11" max="11" width="7.5703125" style="1" bestFit="1" customWidth="1"/>
    <col min="12" max="16384" width="9.140625" style="1"/>
  </cols>
  <sheetData>
    <row r="1" spans="2:15">
      <c r="B1" s="46" t="s">
        <v>140</v>
      </c>
      <c r="C1" s="46" t="s" vm="1">
        <v>221</v>
      </c>
    </row>
    <row r="2" spans="2:15">
      <c r="B2" s="46" t="s">
        <v>139</v>
      </c>
      <c r="C2" s="46" t="s">
        <v>2902</v>
      </c>
    </row>
    <row r="3" spans="2:15">
      <c r="B3" s="46" t="s">
        <v>141</v>
      </c>
      <c r="C3" s="46" t="s">
        <v>2903</v>
      </c>
    </row>
    <row r="4" spans="2:15">
      <c r="B4" s="46" t="s">
        <v>142</v>
      </c>
      <c r="C4" s="46" t="s">
        <v>2904</v>
      </c>
    </row>
    <row r="6" spans="2:15" ht="26.25" customHeight="1">
      <c r="B6" s="131" t="s">
        <v>173</v>
      </c>
      <c r="C6" s="132"/>
      <c r="D6" s="132"/>
      <c r="E6" s="132"/>
      <c r="F6" s="132"/>
      <c r="G6" s="132"/>
      <c r="H6" s="132"/>
      <c r="I6" s="132"/>
      <c r="J6" s="132"/>
      <c r="K6" s="133"/>
    </row>
    <row r="7" spans="2:15" s="3" customFormat="1" ht="63">
      <c r="B7" s="47" t="s">
        <v>110</v>
      </c>
      <c r="C7" s="49" t="s">
        <v>43</v>
      </c>
      <c r="D7" s="49" t="s">
        <v>14</v>
      </c>
      <c r="E7" s="49" t="s">
        <v>15</v>
      </c>
      <c r="F7" s="49" t="s">
        <v>55</v>
      </c>
      <c r="G7" s="49" t="s">
        <v>97</v>
      </c>
      <c r="H7" s="49" t="s">
        <v>52</v>
      </c>
      <c r="I7" s="49" t="s">
        <v>105</v>
      </c>
      <c r="J7" s="49" t="s">
        <v>143</v>
      </c>
      <c r="K7" s="51" t="s">
        <v>144</v>
      </c>
    </row>
    <row r="8" spans="2:15" s="3" customFormat="1" ht="21.75" customHeight="1">
      <c r="B8" s="14"/>
      <c r="C8" s="15"/>
      <c r="D8" s="15"/>
      <c r="E8" s="15"/>
      <c r="F8" s="15" t="s">
        <v>19</v>
      </c>
      <c r="G8" s="15"/>
      <c r="H8" s="15" t="s">
        <v>19</v>
      </c>
      <c r="I8" s="15" t="s">
        <v>200</v>
      </c>
      <c r="J8" s="31" t="s">
        <v>19</v>
      </c>
      <c r="K8" s="16" t="s">
        <v>19</v>
      </c>
    </row>
    <row r="9" spans="2:15" s="4" customFormat="1" ht="18" customHeight="1">
      <c r="B9" s="17"/>
      <c r="C9" s="19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8</v>
      </c>
    </row>
    <row r="10" spans="2:15" s="4" customFormat="1" ht="18" customHeight="1">
      <c r="B10" s="107" t="s">
        <v>2910</v>
      </c>
      <c r="C10" s="67"/>
      <c r="D10" s="67"/>
      <c r="E10" s="67"/>
      <c r="F10" s="67"/>
      <c r="G10" s="67"/>
      <c r="H10" s="67"/>
      <c r="I10" s="113">
        <f>I11</f>
        <v>-144.77797967000001</v>
      </c>
      <c r="J10" s="69">
        <f>IFERROR(I10/$I$10,0)</f>
        <v>1</v>
      </c>
      <c r="K10" s="69">
        <f>I10/'סכום נכסי הקרן'!$C$42</f>
        <v>-1.3207268150234447E-4</v>
      </c>
      <c r="O10" s="1"/>
    </row>
    <row r="11" spans="2:15" ht="21" customHeight="1">
      <c r="B11" s="112" t="s">
        <v>191</v>
      </c>
      <c r="C11" s="112"/>
      <c r="D11" s="112"/>
      <c r="E11" s="112"/>
      <c r="F11" s="112"/>
      <c r="G11" s="112"/>
      <c r="H11" s="115"/>
      <c r="I11" s="113">
        <f>I12+I13</f>
        <v>-144.77797967000001</v>
      </c>
      <c r="J11" s="115">
        <f t="shared" ref="J11:J13" si="0">IFERROR(I11/$I$10,0)</f>
        <v>1</v>
      </c>
      <c r="K11" s="115">
        <f>I11/'סכום נכסי הקרן'!$C$42</f>
        <v>-1.3207268150234447E-4</v>
      </c>
    </row>
    <row r="12" spans="2:15">
      <c r="B12" s="125" t="s">
        <v>633</v>
      </c>
      <c r="C12" s="125" t="s">
        <v>634</v>
      </c>
      <c r="D12" s="125" t="s">
        <v>636</v>
      </c>
      <c r="E12" s="125"/>
      <c r="F12" s="126">
        <v>0</v>
      </c>
      <c r="G12" s="125" t="s">
        <v>127</v>
      </c>
      <c r="H12" s="126">
        <v>0</v>
      </c>
      <c r="I12" s="127">
        <v>-109.42836782200001</v>
      </c>
      <c r="J12" s="126">
        <f t="shared" si="0"/>
        <v>0.75583571528920213</v>
      </c>
      <c r="K12" s="126">
        <f>I12/'סכום נכסי הקרן'!$C$42</f>
        <v>-9.9825249693487499E-5</v>
      </c>
    </row>
    <row r="13" spans="2:15">
      <c r="B13" s="125" t="s">
        <v>1503</v>
      </c>
      <c r="C13" s="125" t="s">
        <v>1504</v>
      </c>
      <c r="D13" s="125" t="s">
        <v>636</v>
      </c>
      <c r="E13" s="125"/>
      <c r="F13" s="126">
        <v>0</v>
      </c>
      <c r="G13" s="125" t="s">
        <v>127</v>
      </c>
      <c r="H13" s="126">
        <v>0</v>
      </c>
      <c r="I13" s="127">
        <v>-35.349611848000002</v>
      </c>
      <c r="J13" s="126">
        <f t="shared" si="0"/>
        <v>0.24416428471079796</v>
      </c>
      <c r="K13" s="126">
        <f>I13/'סכום נכסי הקרן'!$C$42</f>
        <v>-3.2247431808856973E-5</v>
      </c>
    </row>
    <row r="14" spans="2:15"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2:15"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2:15"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2:11"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2:11"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2:11"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2:11"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2:11"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2:1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1"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D110" s="3"/>
      <c r="E110" s="3"/>
      <c r="F110" s="3"/>
      <c r="G110" s="3"/>
      <c r="H110" s="3"/>
    </row>
    <row r="111" spans="2:11">
      <c r="D111" s="3"/>
      <c r="E111" s="3"/>
      <c r="F111" s="3"/>
      <c r="G111" s="3"/>
      <c r="H111" s="3"/>
    </row>
    <row r="112" spans="2:11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sheetProtection sheet="1" objects="1" scenarios="1"/>
  <mergeCells count="1">
    <mergeCell ref="B6:K6"/>
  </mergeCells>
  <phoneticPr fontId="3" type="noConversion"/>
  <dataValidations count="1">
    <dataValidation allowBlank="1" showInputMessage="1" showErrorMessage="1" sqref="A1:B1048576 C5:C1048576 D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F109"/>
  <sheetViews>
    <sheetView rightToLeft="1" workbookViewId="0"/>
  </sheetViews>
  <sheetFormatPr defaultColWidth="9.140625" defaultRowHeight="18"/>
  <cols>
    <col min="1" max="1" width="6.28515625" style="1" customWidth="1"/>
    <col min="2" max="2" width="53.140625" style="2" bestFit="1" customWidth="1"/>
    <col min="3" max="3" width="23.5703125" style="1" customWidth="1"/>
    <col min="4" max="4" width="11.85546875" style="1" customWidth="1"/>
    <col min="5" max="16384" width="9.140625" style="1"/>
  </cols>
  <sheetData>
    <row r="1" spans="2:6">
      <c r="B1" s="46" t="s">
        <v>140</v>
      </c>
      <c r="C1" s="46" t="s" vm="1">
        <v>221</v>
      </c>
    </row>
    <row r="2" spans="2:6">
      <c r="B2" s="46" t="s">
        <v>139</v>
      </c>
      <c r="C2" s="46" t="s">
        <v>2902</v>
      </c>
    </row>
    <row r="3" spans="2:6">
      <c r="B3" s="46" t="s">
        <v>141</v>
      </c>
      <c r="C3" s="46" t="s">
        <v>2903</v>
      </c>
    </row>
    <row r="4" spans="2:6">
      <c r="B4" s="46" t="s">
        <v>142</v>
      </c>
      <c r="C4" s="46" t="s">
        <v>2904</v>
      </c>
    </row>
    <row r="6" spans="2:6" ht="26.25" customHeight="1">
      <c r="B6" s="131" t="s">
        <v>174</v>
      </c>
      <c r="C6" s="132"/>
      <c r="D6" s="133"/>
    </row>
    <row r="7" spans="2:6" s="3" customFormat="1" ht="31.5">
      <c r="B7" s="47" t="s">
        <v>110</v>
      </c>
      <c r="C7" s="52" t="s">
        <v>102</v>
      </c>
      <c r="D7" s="53" t="s">
        <v>101</v>
      </c>
    </row>
    <row r="8" spans="2:6" s="3" customFormat="1">
      <c r="B8" s="14"/>
      <c r="C8" s="31" t="s">
        <v>200</v>
      </c>
      <c r="D8" s="16" t="s">
        <v>21</v>
      </c>
    </row>
    <row r="9" spans="2:6" s="4" customFormat="1" ht="18" customHeight="1">
      <c r="B9" s="17"/>
      <c r="C9" s="18" t="s">
        <v>0</v>
      </c>
      <c r="D9" s="19" t="s">
        <v>1</v>
      </c>
    </row>
    <row r="10" spans="2:6" s="4" customFormat="1" ht="18" customHeight="1">
      <c r="B10" s="85" t="s">
        <v>2911</v>
      </c>
      <c r="C10" s="88">
        <v>12203.474374816024</v>
      </c>
      <c r="D10" s="85"/>
    </row>
    <row r="11" spans="2:6">
      <c r="B11" s="84" t="s">
        <v>24</v>
      </c>
      <c r="C11" s="88">
        <v>10221.32404067795</v>
      </c>
      <c r="D11" s="100"/>
    </row>
    <row r="12" spans="2:6">
      <c r="B12" s="91" t="s">
        <v>2935</v>
      </c>
      <c r="C12" s="74">
        <v>244.53565219068827</v>
      </c>
      <c r="D12" s="102">
        <v>46698</v>
      </c>
      <c r="E12" s="3"/>
      <c r="F12" s="3"/>
    </row>
    <row r="13" spans="2:6">
      <c r="B13" s="91" t="s">
        <v>1984</v>
      </c>
      <c r="C13" s="74">
        <v>45.883392721829097</v>
      </c>
      <c r="D13" s="102">
        <v>48274</v>
      </c>
      <c r="E13" s="3"/>
      <c r="F13" s="3"/>
    </row>
    <row r="14" spans="2:6">
      <c r="B14" s="91" t="s">
        <v>1985</v>
      </c>
      <c r="C14" s="74">
        <v>27.70764480684705</v>
      </c>
      <c r="D14" s="102">
        <v>48274</v>
      </c>
    </row>
    <row r="15" spans="2:6">
      <c r="B15" s="91" t="s">
        <v>2916</v>
      </c>
      <c r="C15" s="74">
        <v>135.70212493877241</v>
      </c>
      <c r="D15" s="102">
        <v>48297</v>
      </c>
      <c r="E15" s="3"/>
      <c r="F15" s="3"/>
    </row>
    <row r="16" spans="2:6">
      <c r="B16" s="91" t="s">
        <v>1987</v>
      </c>
      <c r="C16" s="74">
        <v>113.33136954165069</v>
      </c>
      <c r="D16" s="102">
        <v>48233</v>
      </c>
      <c r="E16" s="3"/>
      <c r="F16" s="3"/>
    </row>
    <row r="17" spans="2:4">
      <c r="B17" s="91" t="s">
        <v>2917</v>
      </c>
      <c r="C17" s="74">
        <v>35.101919033303211</v>
      </c>
      <c r="D17" s="102">
        <v>48212</v>
      </c>
    </row>
    <row r="18" spans="2:4">
      <c r="B18" s="91" t="s">
        <v>2918</v>
      </c>
      <c r="C18" s="74">
        <v>27.253550758942801</v>
      </c>
      <c r="D18" s="102">
        <v>48212</v>
      </c>
    </row>
    <row r="19" spans="2:4">
      <c r="B19" s="91" t="s">
        <v>2936</v>
      </c>
      <c r="C19" s="74">
        <v>21.516661157423847</v>
      </c>
      <c r="D19" s="102">
        <v>45199</v>
      </c>
    </row>
    <row r="20" spans="2:4">
      <c r="B20" s="91" t="s">
        <v>2937</v>
      </c>
      <c r="C20" s="74">
        <v>616.50285202644261</v>
      </c>
      <c r="D20" s="102">
        <v>46871</v>
      </c>
    </row>
    <row r="21" spans="2:4">
      <c r="B21" s="91" t="s">
        <v>2938</v>
      </c>
      <c r="C21" s="74">
        <v>19.946340425331098</v>
      </c>
      <c r="D21" s="102">
        <v>48482</v>
      </c>
    </row>
    <row r="22" spans="2:4">
      <c r="B22" s="91" t="s">
        <v>2939</v>
      </c>
      <c r="C22" s="74">
        <v>72.974989340758157</v>
      </c>
      <c r="D22" s="102">
        <v>45169</v>
      </c>
    </row>
    <row r="23" spans="2:4">
      <c r="B23" s="91" t="s">
        <v>2940</v>
      </c>
      <c r="C23" s="74">
        <v>99.899108533881943</v>
      </c>
      <c r="D23" s="102">
        <v>46253</v>
      </c>
    </row>
    <row r="24" spans="2:4">
      <c r="B24" s="91" t="s">
        <v>2941</v>
      </c>
      <c r="C24" s="74">
        <v>2727.7360622867986</v>
      </c>
      <c r="D24" s="102">
        <v>46022</v>
      </c>
    </row>
    <row r="25" spans="2:4">
      <c r="B25" s="91" t="s">
        <v>2942</v>
      </c>
      <c r="C25" s="74">
        <v>7.4296261807649984</v>
      </c>
      <c r="D25" s="102">
        <v>48844</v>
      </c>
    </row>
    <row r="26" spans="2:4">
      <c r="B26" s="91" t="s">
        <v>2943</v>
      </c>
      <c r="C26" s="74">
        <v>14.170291254817851</v>
      </c>
      <c r="D26" s="102">
        <v>45340</v>
      </c>
    </row>
    <row r="27" spans="2:4">
      <c r="B27" s="91" t="s">
        <v>2944</v>
      </c>
      <c r="C27" s="74">
        <v>1288.2382250000001</v>
      </c>
      <c r="D27" s="102">
        <v>45838</v>
      </c>
    </row>
    <row r="28" spans="2:4">
      <c r="B28" s="91" t="s">
        <v>2945</v>
      </c>
      <c r="C28" s="74">
        <v>4617.5358814397132</v>
      </c>
      <c r="D28" s="102">
        <v>45935</v>
      </c>
    </row>
    <row r="29" spans="2:4">
      <c r="B29" s="91" t="s">
        <v>2946</v>
      </c>
      <c r="C29" s="74">
        <v>30.021724039984097</v>
      </c>
      <c r="D29" s="102">
        <v>52047</v>
      </c>
    </row>
    <row r="30" spans="2:4">
      <c r="B30" s="91" t="s">
        <v>2947</v>
      </c>
      <c r="C30" s="74">
        <v>75.836624999999998</v>
      </c>
      <c r="D30" s="102">
        <v>45363</v>
      </c>
    </row>
    <row r="31" spans="2:4">
      <c r="B31" s="84" t="s">
        <v>39</v>
      </c>
      <c r="C31" s="88">
        <v>1982.1503341380744</v>
      </c>
      <c r="D31" s="100"/>
    </row>
    <row r="32" spans="2:4">
      <c r="B32" s="91" t="s">
        <v>1995</v>
      </c>
      <c r="C32" s="74">
        <v>3.8212151050447583</v>
      </c>
      <c r="D32" s="102">
        <v>47467</v>
      </c>
    </row>
    <row r="33" spans="2:4">
      <c r="B33" s="91" t="s">
        <v>1996</v>
      </c>
      <c r="C33" s="74">
        <v>46.501846465718671</v>
      </c>
      <c r="D33" s="102">
        <v>47848</v>
      </c>
    </row>
    <row r="34" spans="2:4">
      <c r="B34" s="91" t="s">
        <v>1997</v>
      </c>
      <c r="C34" s="74">
        <v>88.291148754728439</v>
      </c>
      <c r="D34" s="102">
        <v>48757</v>
      </c>
    </row>
    <row r="35" spans="2:4">
      <c r="B35" s="91" t="s">
        <v>2919</v>
      </c>
      <c r="C35" s="74">
        <v>0.40753000981994347</v>
      </c>
      <c r="D35" s="102">
        <v>48122</v>
      </c>
    </row>
    <row r="36" spans="2:4">
      <c r="B36" s="91" t="s">
        <v>2920</v>
      </c>
      <c r="C36" s="74">
        <v>113.0851210629732</v>
      </c>
      <c r="D36" s="102">
        <v>48395</v>
      </c>
    </row>
    <row r="37" spans="2:4">
      <c r="B37" s="91" t="s">
        <v>1989</v>
      </c>
      <c r="C37" s="74">
        <v>53.715428789536183</v>
      </c>
      <c r="D37" s="102">
        <v>48395</v>
      </c>
    </row>
    <row r="38" spans="2:4">
      <c r="B38" s="91" t="s">
        <v>2921</v>
      </c>
      <c r="C38" s="74">
        <v>161.42221697591845</v>
      </c>
      <c r="D38" s="102">
        <v>48669</v>
      </c>
    </row>
    <row r="39" spans="2:4">
      <c r="B39" s="91" t="s">
        <v>1999</v>
      </c>
      <c r="C39" s="74">
        <v>9.4339427709577883</v>
      </c>
      <c r="D39" s="102">
        <v>46753</v>
      </c>
    </row>
    <row r="40" spans="2:4">
      <c r="B40" s="91" t="s">
        <v>2922</v>
      </c>
      <c r="C40" s="74">
        <v>251.46508865358254</v>
      </c>
      <c r="D40" s="102">
        <v>48693</v>
      </c>
    </row>
    <row r="41" spans="2:4">
      <c r="B41" s="91" t="s">
        <v>2948</v>
      </c>
      <c r="C41" s="74">
        <v>49.651812025741194</v>
      </c>
      <c r="D41" s="102">
        <v>45515</v>
      </c>
    </row>
    <row r="42" spans="2:4">
      <c r="B42" s="91" t="s">
        <v>2000</v>
      </c>
      <c r="C42" s="74">
        <v>43.762269614561788</v>
      </c>
      <c r="D42" s="102">
        <v>47665</v>
      </c>
    </row>
    <row r="43" spans="2:4">
      <c r="B43" s="91" t="s">
        <v>2923</v>
      </c>
      <c r="C43" s="74">
        <v>178.09379320777148</v>
      </c>
      <c r="D43" s="102">
        <v>48332</v>
      </c>
    </row>
    <row r="44" spans="2:4">
      <c r="B44" s="91" t="s">
        <v>2949</v>
      </c>
      <c r="C44" s="74">
        <v>116.9795420126315</v>
      </c>
      <c r="D44" s="102">
        <v>46418</v>
      </c>
    </row>
    <row r="45" spans="2:4">
      <c r="B45" s="91" t="s">
        <v>2924</v>
      </c>
      <c r="C45" s="74">
        <v>111.55386987216282</v>
      </c>
      <c r="D45" s="102">
        <v>48760</v>
      </c>
    </row>
    <row r="46" spans="2:4">
      <c r="B46" s="91" t="s">
        <v>2950</v>
      </c>
      <c r="C46" s="74">
        <v>0.92575593781760002</v>
      </c>
      <c r="D46" s="102">
        <v>45126</v>
      </c>
    </row>
    <row r="47" spans="2:4">
      <c r="B47" s="91" t="s">
        <v>2925</v>
      </c>
      <c r="C47" s="74">
        <v>124.48803259326738</v>
      </c>
      <c r="D47" s="102">
        <v>47665</v>
      </c>
    </row>
    <row r="48" spans="2:4">
      <c r="B48" s="91" t="s">
        <v>2926</v>
      </c>
      <c r="C48" s="74">
        <v>12.569130122904623</v>
      </c>
      <c r="D48" s="102">
        <v>45485</v>
      </c>
    </row>
    <row r="49" spans="2:4">
      <c r="B49" s="91" t="s">
        <v>2927</v>
      </c>
      <c r="C49" s="74">
        <v>31.234342268306914</v>
      </c>
      <c r="D49" s="102">
        <v>46417</v>
      </c>
    </row>
    <row r="50" spans="2:4">
      <c r="B50" s="91" t="s">
        <v>1990</v>
      </c>
      <c r="C50" s="74">
        <v>115.33888024089666</v>
      </c>
      <c r="D50" s="102">
        <v>48180</v>
      </c>
    </row>
    <row r="51" spans="2:4">
      <c r="B51" s="91" t="s">
        <v>2928</v>
      </c>
      <c r="C51" s="74">
        <v>105.94969466002466</v>
      </c>
      <c r="D51" s="102">
        <v>47848</v>
      </c>
    </row>
    <row r="52" spans="2:4">
      <c r="B52" s="91" t="s">
        <v>2929</v>
      </c>
      <c r="C52" s="74">
        <v>32.836303555142813</v>
      </c>
      <c r="D52" s="102">
        <v>47832</v>
      </c>
    </row>
    <row r="53" spans="2:4">
      <c r="B53" s="91" t="s">
        <v>2930</v>
      </c>
      <c r="C53" s="74">
        <v>34.53478279124225</v>
      </c>
      <c r="D53" s="102">
        <v>48121</v>
      </c>
    </row>
    <row r="54" spans="2:4">
      <c r="B54" s="91" t="s">
        <v>2931</v>
      </c>
      <c r="C54" s="74">
        <v>9.1650005870939122</v>
      </c>
      <c r="D54" s="102">
        <v>48121</v>
      </c>
    </row>
    <row r="55" spans="2:4">
      <c r="B55" s="91" t="s">
        <v>2951</v>
      </c>
      <c r="C55" s="74">
        <v>2.8823351239565</v>
      </c>
      <c r="D55" s="102">
        <v>45371</v>
      </c>
    </row>
    <row r="56" spans="2:4">
      <c r="B56" s="91" t="s">
        <v>2007</v>
      </c>
      <c r="C56" s="74">
        <v>48.521678492170004</v>
      </c>
      <c r="D56" s="102">
        <v>47937</v>
      </c>
    </row>
    <row r="57" spans="2:4">
      <c r="B57" s="91" t="s">
        <v>2952</v>
      </c>
      <c r="C57" s="74">
        <v>43.302565630754003</v>
      </c>
      <c r="D57" s="102">
        <v>45187</v>
      </c>
    </row>
    <row r="58" spans="2:4">
      <c r="B58" s="91" t="s">
        <v>2953</v>
      </c>
      <c r="C58" s="74">
        <v>59.075999747639798</v>
      </c>
      <c r="D58" s="102">
        <v>45602</v>
      </c>
    </row>
    <row r="59" spans="2:4">
      <c r="B59" s="91" t="s">
        <v>2932</v>
      </c>
      <c r="C59" s="74">
        <v>94.097719189363772</v>
      </c>
      <c r="D59" s="102">
        <v>50586</v>
      </c>
    </row>
    <row r="60" spans="2:4">
      <c r="B60" s="91" t="s">
        <v>2933</v>
      </c>
      <c r="C60" s="74">
        <v>5.2086177552295432</v>
      </c>
      <c r="D60" s="102">
        <v>46722</v>
      </c>
    </row>
    <row r="61" spans="2:4">
      <c r="B61" s="91" t="s">
        <v>2934</v>
      </c>
      <c r="C61" s="74">
        <v>7.4752778446886081</v>
      </c>
      <c r="D61" s="102">
        <v>46794</v>
      </c>
    </row>
    <row r="62" spans="2:4">
      <c r="B62" s="91" t="s">
        <v>2011</v>
      </c>
      <c r="C62" s="74">
        <v>5.287215680559215</v>
      </c>
      <c r="D62" s="102">
        <v>47467</v>
      </c>
    </row>
    <row r="63" spans="2:4">
      <c r="B63" s="91" t="s">
        <v>2954</v>
      </c>
      <c r="C63" s="74">
        <v>14.333199118568498</v>
      </c>
      <c r="D63" s="102">
        <v>46014</v>
      </c>
    </row>
    <row r="64" spans="2:4">
      <c r="B64" s="91" t="s">
        <v>2955</v>
      </c>
      <c r="C64" s="74">
        <v>6.7358065481091005</v>
      </c>
      <c r="D64" s="102">
        <v>45830</v>
      </c>
    </row>
    <row r="65" spans="2:4">
      <c r="B65" s="91"/>
      <c r="C65" s="74"/>
      <c r="D65" s="102"/>
    </row>
    <row r="66" spans="2:4">
      <c r="B66" s="67"/>
      <c r="C66" s="67"/>
      <c r="D66" s="67"/>
    </row>
    <row r="67" spans="2:4">
      <c r="B67" s="67"/>
      <c r="C67" s="67"/>
      <c r="D67" s="67"/>
    </row>
    <row r="68" spans="2:4">
      <c r="B68" s="67"/>
      <c r="C68" s="67"/>
      <c r="D68" s="67"/>
    </row>
    <row r="69" spans="2:4">
      <c r="B69" s="67"/>
      <c r="C69" s="67"/>
      <c r="D69" s="67"/>
    </row>
    <row r="70" spans="2:4">
      <c r="B70" s="67"/>
      <c r="C70" s="67"/>
      <c r="D70" s="67"/>
    </row>
    <row r="71" spans="2:4">
      <c r="B71" s="67"/>
      <c r="C71" s="67"/>
      <c r="D71" s="67"/>
    </row>
    <row r="72" spans="2:4">
      <c r="B72" s="67"/>
      <c r="C72" s="67"/>
      <c r="D72" s="67"/>
    </row>
    <row r="73" spans="2:4">
      <c r="B73" s="67"/>
      <c r="C73" s="67"/>
      <c r="D73" s="67"/>
    </row>
    <row r="74" spans="2:4">
      <c r="B74" s="67"/>
      <c r="C74" s="67"/>
      <c r="D74" s="67"/>
    </row>
    <row r="75" spans="2:4">
      <c r="B75" s="67"/>
      <c r="C75" s="67"/>
      <c r="D75" s="67"/>
    </row>
    <row r="76" spans="2:4">
      <c r="B76" s="67"/>
      <c r="C76" s="67"/>
      <c r="D76" s="67"/>
    </row>
    <row r="77" spans="2:4">
      <c r="B77" s="67"/>
      <c r="C77" s="67"/>
      <c r="D77" s="67"/>
    </row>
    <row r="78" spans="2:4">
      <c r="B78" s="67"/>
      <c r="C78" s="67"/>
      <c r="D78" s="67"/>
    </row>
    <row r="79" spans="2:4">
      <c r="B79" s="67"/>
      <c r="C79" s="67"/>
      <c r="D79" s="67"/>
    </row>
    <row r="80" spans="2:4">
      <c r="B80" s="67"/>
      <c r="C80" s="67"/>
      <c r="D80" s="67"/>
    </row>
    <row r="81" spans="2:4">
      <c r="B81" s="67"/>
      <c r="C81" s="67"/>
      <c r="D81" s="67"/>
    </row>
    <row r="82" spans="2:4">
      <c r="B82" s="67"/>
      <c r="C82" s="67"/>
      <c r="D82" s="67"/>
    </row>
    <row r="83" spans="2:4">
      <c r="B83" s="67"/>
      <c r="C83" s="67"/>
      <c r="D83" s="67"/>
    </row>
    <row r="84" spans="2:4">
      <c r="B84" s="67"/>
      <c r="C84" s="67"/>
      <c r="D84" s="67"/>
    </row>
    <row r="85" spans="2:4">
      <c r="B85" s="67"/>
      <c r="C85" s="67"/>
      <c r="D85" s="67"/>
    </row>
    <row r="86" spans="2:4">
      <c r="B86" s="67"/>
      <c r="C86" s="67"/>
      <c r="D86" s="67"/>
    </row>
    <row r="87" spans="2:4">
      <c r="B87" s="67"/>
      <c r="C87" s="67"/>
      <c r="D87" s="67"/>
    </row>
    <row r="88" spans="2:4">
      <c r="B88" s="67"/>
      <c r="C88" s="67"/>
      <c r="D88" s="67"/>
    </row>
    <row r="89" spans="2:4">
      <c r="B89" s="67"/>
      <c r="C89" s="67"/>
      <c r="D89" s="67"/>
    </row>
    <row r="90" spans="2:4">
      <c r="B90" s="67"/>
      <c r="C90" s="67"/>
      <c r="D90" s="67"/>
    </row>
    <row r="91" spans="2:4">
      <c r="B91" s="67"/>
      <c r="C91" s="67"/>
      <c r="D91" s="67"/>
    </row>
    <row r="92" spans="2:4">
      <c r="B92" s="67"/>
      <c r="C92" s="67"/>
      <c r="D92" s="67"/>
    </row>
    <row r="93" spans="2:4">
      <c r="B93" s="67"/>
      <c r="C93" s="67"/>
      <c r="D93" s="67"/>
    </row>
    <row r="94" spans="2:4">
      <c r="B94" s="67"/>
      <c r="C94" s="67"/>
      <c r="D94" s="67"/>
    </row>
    <row r="95" spans="2:4">
      <c r="B95" s="67"/>
      <c r="C95" s="67"/>
      <c r="D95" s="67"/>
    </row>
    <row r="96" spans="2:4">
      <c r="B96" s="67"/>
      <c r="C96" s="67"/>
      <c r="D96" s="67"/>
    </row>
    <row r="97" spans="2:4">
      <c r="B97" s="67"/>
      <c r="C97" s="67"/>
      <c r="D97" s="67"/>
    </row>
    <row r="98" spans="2:4">
      <c r="B98" s="67"/>
      <c r="C98" s="67"/>
      <c r="D98" s="67"/>
    </row>
    <row r="99" spans="2:4">
      <c r="B99" s="67"/>
      <c r="C99" s="67"/>
      <c r="D99" s="67"/>
    </row>
    <row r="100" spans="2:4">
      <c r="B100" s="67"/>
      <c r="C100" s="67"/>
      <c r="D100" s="67"/>
    </row>
    <row r="101" spans="2:4">
      <c r="B101" s="67"/>
      <c r="C101" s="67"/>
      <c r="D101" s="67"/>
    </row>
    <row r="102" spans="2:4">
      <c r="B102" s="67"/>
      <c r="C102" s="67"/>
      <c r="D102" s="67"/>
    </row>
    <row r="103" spans="2:4">
      <c r="B103" s="67"/>
      <c r="C103" s="67"/>
      <c r="D103" s="67"/>
    </row>
    <row r="104" spans="2:4">
      <c r="B104" s="67"/>
      <c r="C104" s="67"/>
      <c r="D104" s="67"/>
    </row>
    <row r="105" spans="2:4">
      <c r="B105" s="67"/>
      <c r="C105" s="67"/>
      <c r="D105" s="67"/>
    </row>
    <row r="106" spans="2:4">
      <c r="B106" s="67"/>
      <c r="C106" s="67"/>
      <c r="D106" s="67"/>
    </row>
    <row r="107" spans="2:4">
      <c r="B107" s="67"/>
      <c r="C107" s="67"/>
      <c r="D107" s="67"/>
    </row>
    <row r="108" spans="2:4">
      <c r="B108" s="67"/>
      <c r="C108" s="67"/>
      <c r="D108" s="67"/>
    </row>
    <row r="109" spans="2:4">
      <c r="B109" s="67"/>
      <c r="C109" s="67"/>
      <c r="D109" s="67"/>
    </row>
  </sheetData>
  <sheetProtection sheet="1" objects="1" scenarios="1"/>
  <mergeCells count="1">
    <mergeCell ref="B6:D6"/>
  </mergeCells>
  <phoneticPr fontId="3" type="noConversion"/>
  <dataValidations count="1">
    <dataValidation allowBlank="1" showInputMessage="1" showErrorMessage="1" sqref="C5:C1048576 A1:B1048576 D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B1:P399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2.7109375" style="2" bestFit="1" customWidth="1"/>
    <col min="4" max="4" width="6.140625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10" style="1" bestFit="1" customWidth="1"/>
    <col min="12" max="12" width="5.7109375" style="1" bestFit="1" customWidth="1"/>
    <col min="13" max="13" width="8" style="1" bestFit="1" customWidth="1"/>
    <col min="14" max="14" width="6.28515625" style="1" bestFit="1" customWidth="1"/>
    <col min="15" max="15" width="8.85546875" style="1" bestFit="1" customWidth="1"/>
    <col min="16" max="16" width="9.28515625" style="1" customWidth="1"/>
    <col min="17" max="22" width="5.7109375" style="1" customWidth="1"/>
    <col min="23" max="16384" width="9.140625" style="1"/>
  </cols>
  <sheetData>
    <row r="1" spans="2:16">
      <c r="B1" s="46" t="s">
        <v>140</v>
      </c>
      <c r="C1" s="46" t="s" vm="1">
        <v>221</v>
      </c>
    </row>
    <row r="2" spans="2:16">
      <c r="B2" s="46" t="s">
        <v>139</v>
      </c>
      <c r="C2" s="46" t="s">
        <v>2902</v>
      </c>
    </row>
    <row r="3" spans="2:16">
      <c r="B3" s="46" t="s">
        <v>141</v>
      </c>
      <c r="C3" s="46" t="s">
        <v>2903</v>
      </c>
    </row>
    <row r="4" spans="2:16">
      <c r="B4" s="46" t="s">
        <v>142</v>
      </c>
      <c r="C4" s="46" t="s">
        <v>2904</v>
      </c>
    </row>
    <row r="6" spans="2:16" ht="26.25" customHeight="1">
      <c r="B6" s="131" t="s">
        <v>177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2:16" s="3" customFormat="1" ht="63">
      <c r="B7" s="21" t="s">
        <v>110</v>
      </c>
      <c r="C7" s="29" t="s">
        <v>43</v>
      </c>
      <c r="D7" s="29" t="s">
        <v>63</v>
      </c>
      <c r="E7" s="29" t="s">
        <v>14</v>
      </c>
      <c r="F7" s="29" t="s">
        <v>64</v>
      </c>
      <c r="G7" s="29" t="s">
        <v>98</v>
      </c>
      <c r="H7" s="29" t="s">
        <v>17</v>
      </c>
      <c r="I7" s="29" t="s">
        <v>97</v>
      </c>
      <c r="J7" s="29" t="s">
        <v>16</v>
      </c>
      <c r="K7" s="29" t="s">
        <v>175</v>
      </c>
      <c r="L7" s="29" t="s">
        <v>202</v>
      </c>
      <c r="M7" s="29" t="s">
        <v>176</v>
      </c>
      <c r="N7" s="29" t="s">
        <v>56</v>
      </c>
      <c r="O7" s="29" t="s">
        <v>143</v>
      </c>
      <c r="P7" s="30" t="s">
        <v>145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204</v>
      </c>
      <c r="M8" s="31" t="s">
        <v>200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107" t="s">
        <v>2912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108">
        <v>0</v>
      </c>
      <c r="N10" s="67"/>
      <c r="O10" s="69">
        <v>0</v>
      </c>
      <c r="P10" s="69">
        <v>0</v>
      </c>
    </row>
    <row r="11" spans="2:16" ht="20.25" customHeight="1">
      <c r="B11" s="109" t="s">
        <v>212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2:16">
      <c r="B12" s="109" t="s">
        <v>106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109" t="s">
        <v>203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D110" s="1"/>
    </row>
    <row r="111" spans="2:16">
      <c r="D111" s="1"/>
    </row>
    <row r="112" spans="2:16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</sheetData>
  <sheetProtection sheet="1" objects="1" scenarios="1"/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B1:P409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2.7109375" style="2" bestFit="1" customWidth="1"/>
    <col min="4" max="4" width="6.140625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10" style="1" bestFit="1" customWidth="1"/>
    <col min="12" max="12" width="8.140625" style="1" bestFit="1" customWidth="1"/>
    <col min="13" max="13" width="8" style="1" bestFit="1" customWidth="1"/>
    <col min="14" max="14" width="6.28515625" style="1" bestFit="1" customWidth="1"/>
    <col min="15" max="15" width="8.85546875" style="1" bestFit="1" customWidth="1"/>
    <col min="16" max="16" width="9.28515625" style="1" customWidth="1"/>
    <col min="17" max="17" width="5.7109375" style="1" customWidth="1"/>
    <col min="18" max="16384" width="9.140625" style="1"/>
  </cols>
  <sheetData>
    <row r="1" spans="2:16">
      <c r="B1" s="46" t="s">
        <v>140</v>
      </c>
      <c r="C1" s="46" t="s" vm="1">
        <v>221</v>
      </c>
    </row>
    <row r="2" spans="2:16">
      <c r="B2" s="46" t="s">
        <v>139</v>
      </c>
      <c r="C2" s="46" t="s">
        <v>2902</v>
      </c>
    </row>
    <row r="3" spans="2:16">
      <c r="B3" s="46" t="s">
        <v>141</v>
      </c>
      <c r="C3" s="46" t="s">
        <v>2903</v>
      </c>
    </row>
    <row r="4" spans="2:16">
      <c r="B4" s="46" t="s">
        <v>142</v>
      </c>
      <c r="C4" s="46" t="s">
        <v>2904</v>
      </c>
    </row>
    <row r="6" spans="2:16" ht="26.25" customHeight="1">
      <c r="B6" s="131" t="s">
        <v>178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2:16" s="3" customFormat="1" ht="63">
      <c r="B7" s="21" t="s">
        <v>110</v>
      </c>
      <c r="C7" s="29" t="s">
        <v>43</v>
      </c>
      <c r="D7" s="29" t="s">
        <v>63</v>
      </c>
      <c r="E7" s="29" t="s">
        <v>14</v>
      </c>
      <c r="F7" s="29" t="s">
        <v>64</v>
      </c>
      <c r="G7" s="29" t="s">
        <v>98</v>
      </c>
      <c r="H7" s="29" t="s">
        <v>17</v>
      </c>
      <c r="I7" s="29" t="s">
        <v>97</v>
      </c>
      <c r="J7" s="29" t="s">
        <v>16</v>
      </c>
      <c r="K7" s="29" t="s">
        <v>175</v>
      </c>
      <c r="L7" s="29" t="s">
        <v>197</v>
      </c>
      <c r="M7" s="29" t="s">
        <v>176</v>
      </c>
      <c r="N7" s="29" t="s">
        <v>56</v>
      </c>
      <c r="O7" s="29" t="s">
        <v>143</v>
      </c>
      <c r="P7" s="30" t="s">
        <v>145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204</v>
      </c>
      <c r="M8" s="31" t="s">
        <v>200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107" t="s">
        <v>2913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108">
        <v>0</v>
      </c>
      <c r="N10" s="67"/>
      <c r="O10" s="69">
        <v>0</v>
      </c>
      <c r="P10" s="69">
        <v>0</v>
      </c>
    </row>
    <row r="11" spans="2:16" ht="20.25" customHeight="1">
      <c r="B11" s="109" t="s">
        <v>212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2:16">
      <c r="B12" s="109" t="s">
        <v>106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109" t="s">
        <v>203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D110" s="1"/>
    </row>
    <row r="111" spans="2:16">
      <c r="D111" s="1"/>
    </row>
    <row r="112" spans="2:16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</sheetData>
  <sheetProtection sheet="1" objects="1" scenarios="1"/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R877"/>
  <sheetViews>
    <sheetView rightToLeft="1" workbookViewId="0"/>
  </sheetViews>
  <sheetFormatPr defaultColWidth="9.140625" defaultRowHeight="18"/>
  <cols>
    <col min="1" max="1" width="6.28515625" style="1" customWidth="1"/>
    <col min="2" max="2" width="47.85546875" style="2" bestFit="1" customWidth="1"/>
    <col min="3" max="3" width="15.5703125" style="2" bestFit="1" customWidth="1"/>
    <col min="4" max="4" width="6.42578125" style="2" bestFit="1" customWidth="1"/>
    <col min="5" max="5" width="5.42578125" style="1" bestFit="1" customWidth="1"/>
    <col min="6" max="6" width="7" style="1" bestFit="1" customWidth="1"/>
    <col min="7" max="7" width="7.140625" style="1" bestFit="1" customWidth="1"/>
    <col min="8" max="8" width="6.140625" style="1" bestFit="1" customWidth="1"/>
    <col min="9" max="9" width="12" style="1" bestFit="1" customWidth="1"/>
    <col min="10" max="10" width="6.85546875" style="1" bestFit="1" customWidth="1"/>
    <col min="11" max="11" width="7.5703125" style="1" bestFit="1" customWidth="1"/>
    <col min="12" max="12" width="14.28515625" style="1" bestFit="1" customWidth="1"/>
    <col min="13" max="13" width="7.42578125" style="1" bestFit="1" customWidth="1"/>
    <col min="14" max="14" width="9.7109375" style="1" bestFit="1" customWidth="1"/>
    <col min="15" max="15" width="10.140625" style="1" bestFit="1" customWidth="1"/>
    <col min="16" max="16" width="11.28515625" style="1" bestFit="1" customWidth="1"/>
    <col min="17" max="17" width="9.140625" style="1" bestFit="1" customWidth="1"/>
    <col min="18" max="18" width="9.28515625" style="1" bestFit="1" customWidth="1"/>
    <col min="19" max="16384" width="9.140625" style="1"/>
  </cols>
  <sheetData>
    <row r="1" spans="2:18">
      <c r="B1" s="46" t="s">
        <v>140</v>
      </c>
      <c r="C1" s="46" t="s" vm="1">
        <v>221</v>
      </c>
    </row>
    <row r="2" spans="2:18">
      <c r="B2" s="46" t="s">
        <v>139</v>
      </c>
      <c r="C2" s="46" t="s">
        <v>2902</v>
      </c>
    </row>
    <row r="3" spans="2:18">
      <c r="B3" s="46" t="s">
        <v>141</v>
      </c>
      <c r="C3" s="46" t="s">
        <v>2903</v>
      </c>
    </row>
    <row r="4" spans="2:18">
      <c r="B4" s="46" t="s">
        <v>142</v>
      </c>
      <c r="C4" s="46" t="s">
        <v>2904</v>
      </c>
    </row>
    <row r="6" spans="2:18" ht="21.75" customHeight="1">
      <c r="B6" s="134" t="s">
        <v>167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6"/>
    </row>
    <row r="7" spans="2:18" ht="27.75" customHeight="1">
      <c r="B7" s="137" t="s">
        <v>83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9"/>
    </row>
    <row r="8" spans="2:18" s="3" customFormat="1" ht="66" customHeight="1">
      <c r="B8" s="21" t="s">
        <v>109</v>
      </c>
      <c r="C8" s="29" t="s">
        <v>43</v>
      </c>
      <c r="D8" s="29" t="s">
        <v>113</v>
      </c>
      <c r="E8" s="29" t="s">
        <v>14</v>
      </c>
      <c r="F8" s="29" t="s">
        <v>64</v>
      </c>
      <c r="G8" s="29" t="s">
        <v>98</v>
      </c>
      <c r="H8" s="29" t="s">
        <v>17</v>
      </c>
      <c r="I8" s="29" t="s">
        <v>97</v>
      </c>
      <c r="J8" s="29" t="s">
        <v>16</v>
      </c>
      <c r="K8" s="29" t="s">
        <v>18</v>
      </c>
      <c r="L8" s="29" t="s">
        <v>197</v>
      </c>
      <c r="M8" s="29" t="s">
        <v>196</v>
      </c>
      <c r="N8" s="29" t="s">
        <v>211</v>
      </c>
      <c r="O8" s="29" t="s">
        <v>59</v>
      </c>
      <c r="P8" s="29" t="s">
        <v>199</v>
      </c>
      <c r="Q8" s="29" t="s">
        <v>143</v>
      </c>
      <c r="R8" s="59" t="s">
        <v>145</v>
      </c>
    </row>
    <row r="9" spans="2:18" s="3" customFormat="1" ht="21.75" customHeight="1">
      <c r="B9" s="14"/>
      <c r="C9" s="31"/>
      <c r="D9" s="31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204</v>
      </c>
      <c r="M9" s="31"/>
      <c r="N9" s="15" t="s">
        <v>200</v>
      </c>
      <c r="O9" s="31" t="s">
        <v>205</v>
      </c>
      <c r="P9" s="31" t="s">
        <v>19</v>
      </c>
      <c r="Q9" s="31" t="s">
        <v>19</v>
      </c>
      <c r="R9" s="32" t="s">
        <v>19</v>
      </c>
    </row>
    <row r="10" spans="2:18" s="4" customFormat="1" ht="18" customHeight="1">
      <c r="B10" s="17"/>
      <c r="C10" s="33" t="s">
        <v>0</v>
      </c>
      <c r="D10" s="33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107</v>
      </c>
      <c r="R10" s="19" t="s">
        <v>108</v>
      </c>
    </row>
    <row r="11" spans="2:18" s="4" customFormat="1" ht="18" customHeight="1">
      <c r="B11" s="79" t="s">
        <v>25</v>
      </c>
      <c r="C11" s="79"/>
      <c r="D11" s="80"/>
      <c r="E11" s="79"/>
      <c r="F11" s="79"/>
      <c r="G11" s="98"/>
      <c r="H11" s="82">
        <v>8.1843512576051651</v>
      </c>
      <c r="I11" s="80"/>
      <c r="J11" s="81"/>
      <c r="K11" s="83">
        <v>4.0430834988494632E-2</v>
      </c>
      <c r="L11" s="82"/>
      <c r="M11" s="99"/>
      <c r="N11" s="82"/>
      <c r="O11" s="82">
        <v>46084.489687419002</v>
      </c>
      <c r="P11" s="83"/>
      <c r="Q11" s="83">
        <f>IFERROR(O11/$O$11,0)</f>
        <v>1</v>
      </c>
      <c r="R11" s="83">
        <f>O11/'סכום נכסי הקרן'!$C$42</f>
        <v>4.2040247712793404E-2</v>
      </c>
    </row>
    <row r="12" spans="2:18" ht="22.5" customHeight="1">
      <c r="B12" s="84" t="s">
        <v>191</v>
      </c>
      <c r="C12" s="85"/>
      <c r="D12" s="86"/>
      <c r="E12" s="85"/>
      <c r="F12" s="85"/>
      <c r="G12" s="100"/>
      <c r="H12" s="88">
        <v>8.1331005760996025</v>
      </c>
      <c r="I12" s="86"/>
      <c r="J12" s="87"/>
      <c r="K12" s="89">
        <v>4.0354108192604647E-2</v>
      </c>
      <c r="L12" s="88"/>
      <c r="M12" s="101"/>
      <c r="N12" s="88"/>
      <c r="O12" s="88">
        <v>45851.032636561999</v>
      </c>
      <c r="P12" s="89"/>
      <c r="Q12" s="89">
        <f t="shared" ref="Q12:Q48" si="0">IFERROR(O12/$O$11,0)</f>
        <v>0.99493415132856</v>
      </c>
      <c r="R12" s="89">
        <f>O12/'סכום נכסי הקרן'!$C$42</f>
        <v>4.1827278179770541E-2</v>
      </c>
    </row>
    <row r="13" spans="2:18">
      <c r="B13" s="95" t="s">
        <v>44</v>
      </c>
      <c r="C13" s="67"/>
      <c r="D13" s="92"/>
      <c r="E13" s="67"/>
      <c r="F13" s="67"/>
      <c r="G13" s="102"/>
      <c r="H13" s="74">
        <v>8.1331005760996025</v>
      </c>
      <c r="I13" s="92"/>
      <c r="J13" s="93"/>
      <c r="K13" s="94">
        <v>4.0354108192604647E-2</v>
      </c>
      <c r="L13" s="74"/>
      <c r="M13" s="103"/>
      <c r="N13" s="74"/>
      <c r="O13" s="74">
        <v>45851.032636561999</v>
      </c>
      <c r="P13" s="94"/>
      <c r="Q13" s="94">
        <f t="shared" si="0"/>
        <v>0.99493415132856</v>
      </c>
      <c r="R13" s="94">
        <f>O13/'סכום נכסי הקרן'!$C$42</f>
        <v>4.1827278179770541E-2</v>
      </c>
    </row>
    <row r="14" spans="2:18">
      <c r="B14" s="104" t="s">
        <v>22</v>
      </c>
      <c r="C14" s="85"/>
      <c r="D14" s="86"/>
      <c r="E14" s="85"/>
      <c r="F14" s="85"/>
      <c r="G14" s="100"/>
      <c r="H14" s="88">
        <v>0.66582881845310948</v>
      </c>
      <c r="I14" s="86"/>
      <c r="J14" s="87"/>
      <c r="K14" s="89">
        <v>4.812462394925543E-2</v>
      </c>
      <c r="L14" s="88"/>
      <c r="M14" s="101"/>
      <c r="N14" s="88"/>
      <c r="O14" s="88">
        <v>8150.5291421960028</v>
      </c>
      <c r="P14" s="89"/>
      <c r="Q14" s="89">
        <f t="shared" si="0"/>
        <v>0.17686057060584279</v>
      </c>
      <c r="R14" s="89">
        <f>O14/'סכום נכסי הקרן'!$C$42</f>
        <v>7.4352621988956194E-3</v>
      </c>
    </row>
    <row r="15" spans="2:18">
      <c r="B15" s="105" t="s">
        <v>222</v>
      </c>
      <c r="C15" s="67" t="s">
        <v>223</v>
      </c>
      <c r="D15" s="92" t="s">
        <v>114</v>
      </c>
      <c r="E15" s="67" t="s">
        <v>224</v>
      </c>
      <c r="F15" s="67"/>
      <c r="G15" s="102"/>
      <c r="H15" s="74">
        <v>0.35999999997966697</v>
      </c>
      <c r="I15" s="92" t="s">
        <v>127</v>
      </c>
      <c r="J15" s="93">
        <v>0</v>
      </c>
      <c r="K15" s="94">
        <v>4.7999999998983342E-2</v>
      </c>
      <c r="L15" s="74">
        <v>20006.565000000002</v>
      </c>
      <c r="M15" s="103">
        <v>98.33</v>
      </c>
      <c r="N15" s="74"/>
      <c r="O15" s="74">
        <v>19.672455365000005</v>
      </c>
      <c r="P15" s="94">
        <v>9.093893181818183E-7</v>
      </c>
      <c r="Q15" s="94">
        <f t="shared" si="0"/>
        <v>4.2687801250342489E-4</v>
      </c>
      <c r="R15" s="94">
        <f>O15/'סכום נכסי הקרן'!$C$42</f>
        <v>1.7946057388788905E-5</v>
      </c>
    </row>
    <row r="16" spans="2:18">
      <c r="B16" s="105" t="s">
        <v>225</v>
      </c>
      <c r="C16" s="67" t="s">
        <v>226</v>
      </c>
      <c r="D16" s="92" t="s">
        <v>114</v>
      </c>
      <c r="E16" s="67" t="s">
        <v>224</v>
      </c>
      <c r="F16" s="67"/>
      <c r="G16" s="102"/>
      <c r="H16" s="74">
        <v>8.9999999920525514E-2</v>
      </c>
      <c r="I16" s="92" t="s">
        <v>127</v>
      </c>
      <c r="J16" s="93">
        <v>0</v>
      </c>
      <c r="K16" s="94">
        <v>4.7700000003890068E-2</v>
      </c>
      <c r="L16" s="74">
        <v>2400.7878000000001</v>
      </c>
      <c r="M16" s="103">
        <v>99.58</v>
      </c>
      <c r="N16" s="74"/>
      <c r="O16" s="74">
        <v>2.3907044910000006</v>
      </c>
      <c r="P16" s="94">
        <v>1.2003938999999999E-7</v>
      </c>
      <c r="Q16" s="94">
        <f t="shared" si="0"/>
        <v>5.1876553417768659E-5</v>
      </c>
      <c r="R16" s="94">
        <f>O16/'סכום נכסי הקרן'!$C$42</f>
        <v>2.1809031561689536E-6</v>
      </c>
    </row>
    <row r="17" spans="2:18">
      <c r="B17" s="105" t="s">
        <v>227</v>
      </c>
      <c r="C17" s="67" t="s">
        <v>228</v>
      </c>
      <c r="D17" s="92" t="s">
        <v>114</v>
      </c>
      <c r="E17" s="67" t="s">
        <v>224</v>
      </c>
      <c r="F17" s="67"/>
      <c r="G17" s="102"/>
      <c r="H17" s="74">
        <v>0.27999999999797465</v>
      </c>
      <c r="I17" s="92" t="s">
        <v>127</v>
      </c>
      <c r="J17" s="93">
        <v>0</v>
      </c>
      <c r="K17" s="94">
        <v>4.6699999999969613E-2</v>
      </c>
      <c r="L17" s="74">
        <v>40013.130000000005</v>
      </c>
      <c r="M17" s="103">
        <v>98.72</v>
      </c>
      <c r="N17" s="74"/>
      <c r="O17" s="74">
        <v>39.50096193600001</v>
      </c>
      <c r="P17" s="94">
        <v>2.6675420000000002E-6</v>
      </c>
      <c r="Q17" s="94">
        <f t="shared" si="0"/>
        <v>8.5714222298926125E-4</v>
      </c>
      <c r="R17" s="94">
        <f>O17/'סכום נכסי הקרן'!$C$42</f>
        <v>3.6034471379562947E-5</v>
      </c>
    </row>
    <row r="18" spans="2:18">
      <c r="B18" s="105" t="s">
        <v>229</v>
      </c>
      <c r="C18" s="67" t="s">
        <v>230</v>
      </c>
      <c r="D18" s="92" t="s">
        <v>114</v>
      </c>
      <c r="E18" s="67" t="s">
        <v>224</v>
      </c>
      <c r="F18" s="67"/>
      <c r="G18" s="102"/>
      <c r="H18" s="74">
        <v>0.75999999999953949</v>
      </c>
      <c r="I18" s="92" t="s">
        <v>127</v>
      </c>
      <c r="J18" s="93">
        <v>0</v>
      </c>
      <c r="K18" s="94">
        <v>4.8200000000002304E-2</v>
      </c>
      <c r="L18" s="74">
        <v>900295.42500000016</v>
      </c>
      <c r="M18" s="103">
        <v>96.48</v>
      </c>
      <c r="N18" s="74"/>
      <c r="O18" s="74">
        <v>868.6050260400001</v>
      </c>
      <c r="P18" s="94">
        <v>4.5014771250000008E-5</v>
      </c>
      <c r="Q18" s="94">
        <f t="shared" si="0"/>
        <v>1.8848099044419451E-2</v>
      </c>
      <c r="R18" s="94">
        <f>O18/'סכום נכסי הקרן'!$C$42</f>
        <v>7.923787527426584E-4</v>
      </c>
    </row>
    <row r="19" spans="2:18">
      <c r="B19" s="105" t="s">
        <v>231</v>
      </c>
      <c r="C19" s="67" t="s">
        <v>232</v>
      </c>
      <c r="D19" s="92" t="s">
        <v>114</v>
      </c>
      <c r="E19" s="67" t="s">
        <v>224</v>
      </c>
      <c r="F19" s="67"/>
      <c r="G19" s="102"/>
      <c r="H19" s="74">
        <v>0.18999999164845577</v>
      </c>
      <c r="I19" s="92" t="s">
        <v>127</v>
      </c>
      <c r="J19" s="93">
        <v>0</v>
      </c>
      <c r="K19" s="94">
        <v>4.6299999923746775E-2</v>
      </c>
      <c r="L19" s="74">
        <v>55.546227000000009</v>
      </c>
      <c r="M19" s="103">
        <v>99.16</v>
      </c>
      <c r="N19" s="74"/>
      <c r="O19" s="74">
        <v>5.5079634000000002E-2</v>
      </c>
      <c r="P19" s="94">
        <v>2.4150533478260875E-9</v>
      </c>
      <c r="Q19" s="94">
        <f t="shared" si="0"/>
        <v>1.1951881071829828E-6</v>
      </c>
      <c r="R19" s="94">
        <f>O19/'סכום נכסי הקרן'!$C$42</f>
        <v>5.0246004089357271E-8</v>
      </c>
    </row>
    <row r="20" spans="2:18">
      <c r="B20" s="105" t="s">
        <v>233</v>
      </c>
      <c r="C20" s="67" t="s">
        <v>234</v>
      </c>
      <c r="D20" s="92" t="s">
        <v>114</v>
      </c>
      <c r="E20" s="67" t="s">
        <v>224</v>
      </c>
      <c r="F20" s="67"/>
      <c r="G20" s="102"/>
      <c r="H20" s="74">
        <v>0.50999999999970724</v>
      </c>
      <c r="I20" s="92" t="s">
        <v>127</v>
      </c>
      <c r="J20" s="93">
        <v>0</v>
      </c>
      <c r="K20" s="94">
        <v>4.7899999999997431E-2</v>
      </c>
      <c r="L20" s="74">
        <v>1120367.6399999999</v>
      </c>
      <c r="M20" s="103">
        <v>97.63</v>
      </c>
      <c r="N20" s="74"/>
      <c r="O20" s="74">
        <v>1093.8149269320004</v>
      </c>
      <c r="P20" s="94">
        <v>3.29519894117647E-5</v>
      </c>
      <c r="Q20" s="94">
        <f t="shared" si="0"/>
        <v>2.3734990543480192E-2</v>
      </c>
      <c r="R20" s="94">
        <f>O20/'סכום נכסי הקרן'!$C$42</f>
        <v>9.9782488190871621E-4</v>
      </c>
    </row>
    <row r="21" spans="2:18">
      <c r="B21" s="105" t="s">
        <v>235</v>
      </c>
      <c r="C21" s="67" t="s">
        <v>236</v>
      </c>
      <c r="D21" s="92" t="s">
        <v>114</v>
      </c>
      <c r="E21" s="67" t="s">
        <v>224</v>
      </c>
      <c r="F21" s="67"/>
      <c r="G21" s="102"/>
      <c r="H21" s="74">
        <v>0.44000000000036005</v>
      </c>
      <c r="I21" s="92" t="s">
        <v>127</v>
      </c>
      <c r="J21" s="93">
        <v>0</v>
      </c>
      <c r="K21" s="94">
        <v>4.7700000000002546E-2</v>
      </c>
      <c r="L21" s="74">
        <v>1360446.42</v>
      </c>
      <c r="M21" s="103">
        <v>97.99</v>
      </c>
      <c r="N21" s="74"/>
      <c r="O21" s="74">
        <v>1333.1014469580002</v>
      </c>
      <c r="P21" s="94">
        <v>4.001313E-5</v>
      </c>
      <c r="Q21" s="94">
        <f t="shared" si="0"/>
        <v>2.892733446762968E-2</v>
      </c>
      <c r="R21" s="94">
        <f>O21/'סכום נכסי הקרן'!$C$42</f>
        <v>1.2161123066899784E-3</v>
      </c>
    </row>
    <row r="22" spans="2:18">
      <c r="B22" s="105" t="s">
        <v>237</v>
      </c>
      <c r="C22" s="67" t="s">
        <v>238</v>
      </c>
      <c r="D22" s="92" t="s">
        <v>114</v>
      </c>
      <c r="E22" s="67" t="s">
        <v>224</v>
      </c>
      <c r="F22" s="67"/>
      <c r="G22" s="102"/>
      <c r="H22" s="74">
        <v>0.61000000000021948</v>
      </c>
      <c r="I22" s="92" t="s">
        <v>127</v>
      </c>
      <c r="J22" s="93">
        <v>0</v>
      </c>
      <c r="K22" s="94">
        <v>4.7999999999988614E-2</v>
      </c>
      <c r="L22" s="74">
        <v>1265709.7328870003</v>
      </c>
      <c r="M22" s="103">
        <v>97.19</v>
      </c>
      <c r="N22" s="74"/>
      <c r="O22" s="74">
        <v>1230.1432893930003</v>
      </c>
      <c r="P22" s="94">
        <v>3.9553429152718759E-5</v>
      </c>
      <c r="Q22" s="94">
        <f t="shared" si="0"/>
        <v>2.6693217126560208E-2</v>
      </c>
      <c r="R22" s="94">
        <f>O22/'סכום נכסי הקרן'!$C$42</f>
        <v>1.1221894602519706E-3</v>
      </c>
    </row>
    <row r="23" spans="2:18">
      <c r="B23" s="105" t="s">
        <v>239</v>
      </c>
      <c r="C23" s="67" t="s">
        <v>240</v>
      </c>
      <c r="D23" s="92" t="s">
        <v>114</v>
      </c>
      <c r="E23" s="67" t="s">
        <v>224</v>
      </c>
      <c r="F23" s="67"/>
      <c r="G23" s="102"/>
      <c r="H23" s="74">
        <v>0.68000000000022665</v>
      </c>
      <c r="I23" s="92" t="s">
        <v>127</v>
      </c>
      <c r="J23" s="93">
        <v>0</v>
      </c>
      <c r="K23" s="94">
        <v>4.8499999999999675E-2</v>
      </c>
      <c r="L23" s="74">
        <v>1640538.3300000003</v>
      </c>
      <c r="M23" s="103">
        <v>96.81</v>
      </c>
      <c r="N23" s="74"/>
      <c r="O23" s="74">
        <v>1588.2051572730006</v>
      </c>
      <c r="P23" s="94">
        <v>5.2920591290322587E-5</v>
      </c>
      <c r="Q23" s="94">
        <f t="shared" si="0"/>
        <v>3.4462899948452252E-2</v>
      </c>
      <c r="R23" s="94">
        <f>O23/'סכום נכסי הקרן'!$C$42</f>
        <v>1.4488288507341477E-3</v>
      </c>
    </row>
    <row r="24" spans="2:18">
      <c r="B24" s="105" t="s">
        <v>241</v>
      </c>
      <c r="C24" s="67" t="s">
        <v>242</v>
      </c>
      <c r="D24" s="92" t="s">
        <v>114</v>
      </c>
      <c r="E24" s="67" t="s">
        <v>224</v>
      </c>
      <c r="F24" s="67"/>
      <c r="G24" s="102"/>
      <c r="H24" s="74">
        <v>0.86000000000008869</v>
      </c>
      <c r="I24" s="92" t="s">
        <v>127</v>
      </c>
      <c r="J24" s="93">
        <v>0</v>
      </c>
      <c r="K24" s="94">
        <v>4.819999999999957E-2</v>
      </c>
      <c r="L24" s="74">
        <v>940308.55500000017</v>
      </c>
      <c r="M24" s="103">
        <v>96.04</v>
      </c>
      <c r="N24" s="74"/>
      <c r="O24" s="74">
        <v>903.0723362220001</v>
      </c>
      <c r="P24" s="94">
        <v>5.2239364166666677E-5</v>
      </c>
      <c r="Q24" s="94">
        <f t="shared" si="0"/>
        <v>1.9596014675378678E-2</v>
      </c>
      <c r="R24" s="94">
        <f>O24/'סכום נכסי הקרן'!$C$42</f>
        <v>8.2382131113645446E-4</v>
      </c>
    </row>
    <row r="25" spans="2:18">
      <c r="B25" s="105" t="s">
        <v>243</v>
      </c>
      <c r="C25" s="67" t="s">
        <v>244</v>
      </c>
      <c r="D25" s="92" t="s">
        <v>114</v>
      </c>
      <c r="E25" s="67" t="s">
        <v>224</v>
      </c>
      <c r="F25" s="67"/>
      <c r="G25" s="102"/>
      <c r="H25" s="74">
        <v>0.9299999999996641</v>
      </c>
      <c r="I25" s="92" t="s">
        <v>127</v>
      </c>
      <c r="J25" s="93">
        <v>0</v>
      </c>
      <c r="K25" s="94">
        <v>4.8400000000002982E-2</v>
      </c>
      <c r="L25" s="74">
        <v>1120367.6399999999</v>
      </c>
      <c r="M25" s="103">
        <v>95.68</v>
      </c>
      <c r="N25" s="74"/>
      <c r="O25" s="74">
        <v>1071.9677579520003</v>
      </c>
      <c r="P25" s="94">
        <v>6.2242646666666658E-5</v>
      </c>
      <c r="Q25" s="94">
        <f t="shared" si="0"/>
        <v>2.3260922822904685E-2</v>
      </c>
      <c r="R25" s="94">
        <f>O25/'סכום נכסי הקרן'!$C$42</f>
        <v>9.7789495750308267E-4</v>
      </c>
    </row>
    <row r="26" spans="2:18">
      <c r="B26" s="91"/>
      <c r="C26" s="67"/>
      <c r="D26" s="67"/>
      <c r="E26" s="67"/>
      <c r="F26" s="67"/>
      <c r="G26" s="67"/>
      <c r="H26" s="67"/>
      <c r="I26" s="67"/>
      <c r="J26" s="67"/>
      <c r="K26" s="94"/>
      <c r="L26" s="74"/>
      <c r="M26" s="103"/>
      <c r="N26" s="67"/>
      <c r="O26" s="67"/>
      <c r="P26" s="67"/>
      <c r="Q26" s="94"/>
      <c r="R26" s="67"/>
    </row>
    <row r="27" spans="2:18">
      <c r="B27" s="104" t="s">
        <v>23</v>
      </c>
      <c r="C27" s="85"/>
      <c r="D27" s="86"/>
      <c r="E27" s="85"/>
      <c r="F27" s="85"/>
      <c r="G27" s="100"/>
      <c r="H27" s="88">
        <v>9.7474614050601502</v>
      </c>
      <c r="I27" s="86"/>
      <c r="J27" s="87"/>
      <c r="K27" s="89">
        <v>3.8674188582673186E-2</v>
      </c>
      <c r="L27" s="88"/>
      <c r="M27" s="101"/>
      <c r="N27" s="88"/>
      <c r="O27" s="88">
        <v>37700.503494365999</v>
      </c>
      <c r="P27" s="89"/>
      <c r="Q27" s="89">
        <f t="shared" si="0"/>
        <v>0.8180735807227173</v>
      </c>
      <c r="R27" s="89">
        <f>O27/'סכום נכסי הקרן'!$C$42</f>
        <v>3.4392015980874928E-2</v>
      </c>
    </row>
    <row r="28" spans="2:18">
      <c r="B28" s="105" t="s">
        <v>245</v>
      </c>
      <c r="C28" s="67" t="s">
        <v>246</v>
      </c>
      <c r="D28" s="92" t="s">
        <v>114</v>
      </c>
      <c r="E28" s="67" t="s">
        <v>224</v>
      </c>
      <c r="F28" s="67"/>
      <c r="G28" s="102"/>
      <c r="H28" s="74">
        <v>12.460000000011691</v>
      </c>
      <c r="I28" s="92" t="s">
        <v>127</v>
      </c>
      <c r="J28" s="93">
        <v>5.5E-2</v>
      </c>
      <c r="K28" s="94">
        <v>3.9900000000048993E-2</v>
      </c>
      <c r="L28" s="74">
        <v>571486.06989200006</v>
      </c>
      <c r="M28" s="103">
        <v>121.8</v>
      </c>
      <c r="N28" s="74"/>
      <c r="O28" s="74">
        <v>696.07004724100011</v>
      </c>
      <c r="P28" s="94">
        <v>3.013047773862021E-5</v>
      </c>
      <c r="Q28" s="94">
        <f t="shared" si="0"/>
        <v>1.5104215148356654E-2</v>
      </c>
      <c r="R28" s="94">
        <f>O28/'סכום נכסי הקרן'!$C$42</f>
        <v>6.3498494634424039E-4</v>
      </c>
    </row>
    <row r="29" spans="2:18">
      <c r="B29" s="105" t="s">
        <v>247</v>
      </c>
      <c r="C29" s="67" t="s">
        <v>248</v>
      </c>
      <c r="D29" s="92" t="s">
        <v>114</v>
      </c>
      <c r="E29" s="67" t="s">
        <v>224</v>
      </c>
      <c r="F29" s="67"/>
      <c r="G29" s="102"/>
      <c r="H29" s="74">
        <v>2.6500000007994529</v>
      </c>
      <c r="I29" s="92" t="s">
        <v>127</v>
      </c>
      <c r="J29" s="93">
        <v>5.0000000000000001E-3</v>
      </c>
      <c r="K29" s="94">
        <v>4.0799999913659075E-2</v>
      </c>
      <c r="L29" s="74">
        <v>137.00495700000002</v>
      </c>
      <c r="M29" s="103">
        <v>91.3</v>
      </c>
      <c r="N29" s="74"/>
      <c r="O29" s="74">
        <v>0.12508552600000003</v>
      </c>
      <c r="P29" s="94">
        <v>7.625212280733685E-9</v>
      </c>
      <c r="Q29" s="94">
        <f t="shared" si="0"/>
        <v>2.714265186582899E-6</v>
      </c>
      <c r="R29" s="94">
        <f>O29/'סכום נכסי הקרן'!$C$42</f>
        <v>1.141083808021565E-7</v>
      </c>
    </row>
    <row r="30" spans="2:18">
      <c r="B30" s="105" t="s">
        <v>249</v>
      </c>
      <c r="C30" s="67" t="s">
        <v>250</v>
      </c>
      <c r="D30" s="92" t="s">
        <v>114</v>
      </c>
      <c r="E30" s="67" t="s">
        <v>224</v>
      </c>
      <c r="F30" s="67"/>
      <c r="G30" s="102"/>
      <c r="H30" s="74">
        <v>0.75000000079943174</v>
      </c>
      <c r="I30" s="92" t="s">
        <v>127</v>
      </c>
      <c r="J30" s="93">
        <v>3.7499999999999999E-2</v>
      </c>
      <c r="K30" s="94">
        <v>4.4900000047006589E-2</v>
      </c>
      <c r="L30" s="74">
        <v>311.538229</v>
      </c>
      <c r="M30" s="103">
        <v>100.38</v>
      </c>
      <c r="N30" s="74"/>
      <c r="O30" s="74">
        <v>0.31272209700000009</v>
      </c>
      <c r="P30" s="94">
        <v>1.4426555914567297E-8</v>
      </c>
      <c r="Q30" s="94">
        <f t="shared" si="0"/>
        <v>6.7858426798501092E-6</v>
      </c>
      <c r="R30" s="94">
        <f>O30/'סכום נכסי הקרן'!$C$42</f>
        <v>2.8527850720094444E-7</v>
      </c>
    </row>
    <row r="31" spans="2:18">
      <c r="B31" s="105" t="s">
        <v>251</v>
      </c>
      <c r="C31" s="67" t="s">
        <v>252</v>
      </c>
      <c r="D31" s="92" t="s">
        <v>114</v>
      </c>
      <c r="E31" s="67" t="s">
        <v>224</v>
      </c>
      <c r="F31" s="67"/>
      <c r="G31" s="102"/>
      <c r="H31" s="74">
        <v>3.6299999999990429</v>
      </c>
      <c r="I31" s="92" t="s">
        <v>127</v>
      </c>
      <c r="J31" s="93">
        <v>0.02</v>
      </c>
      <c r="K31" s="94">
        <v>3.8799999999990425E-2</v>
      </c>
      <c r="L31" s="74">
        <v>1821619.0028190003</v>
      </c>
      <c r="M31" s="103">
        <v>94.05</v>
      </c>
      <c r="N31" s="74"/>
      <c r="O31" s="74">
        <v>1713.2326746280003</v>
      </c>
      <c r="P31" s="94">
        <v>8.3862200367169163E-5</v>
      </c>
      <c r="Q31" s="94">
        <f t="shared" si="0"/>
        <v>3.7175906389513742E-2</v>
      </c>
      <c r="R31" s="94">
        <f>O31/'סכום נכסי הקרן'!$C$42</f>
        <v>1.5628843135627769E-3</v>
      </c>
    </row>
    <row r="32" spans="2:18">
      <c r="B32" s="105" t="s">
        <v>253</v>
      </c>
      <c r="C32" s="67" t="s">
        <v>254</v>
      </c>
      <c r="D32" s="92" t="s">
        <v>114</v>
      </c>
      <c r="E32" s="67" t="s">
        <v>224</v>
      </c>
      <c r="F32" s="67"/>
      <c r="G32" s="102"/>
      <c r="H32" s="74">
        <v>6.5299999999997693</v>
      </c>
      <c r="I32" s="92" t="s">
        <v>127</v>
      </c>
      <c r="J32" s="93">
        <v>0.01</v>
      </c>
      <c r="K32" s="94">
        <v>3.7499999999998659E-2</v>
      </c>
      <c r="L32" s="74">
        <v>6661046.9073950015</v>
      </c>
      <c r="M32" s="103">
        <v>84.11</v>
      </c>
      <c r="N32" s="74"/>
      <c r="O32" s="74">
        <v>5602.6068848930008</v>
      </c>
      <c r="P32" s="94">
        <v>2.8207419113924619E-4</v>
      </c>
      <c r="Q32" s="94">
        <f t="shared" si="0"/>
        <v>0.12157250569322252</v>
      </c>
      <c r="R32" s="94">
        <f>O32/'סכום נכסי הקרן'!$C$42</f>
        <v>5.1109382544080612E-3</v>
      </c>
    </row>
    <row r="33" spans="2:18">
      <c r="B33" s="105" t="s">
        <v>255</v>
      </c>
      <c r="C33" s="67" t="s">
        <v>256</v>
      </c>
      <c r="D33" s="92" t="s">
        <v>114</v>
      </c>
      <c r="E33" s="67" t="s">
        <v>224</v>
      </c>
      <c r="F33" s="67"/>
      <c r="G33" s="102"/>
      <c r="H33" s="74">
        <v>15.779999999999442</v>
      </c>
      <c r="I33" s="92" t="s">
        <v>127</v>
      </c>
      <c r="J33" s="93">
        <v>3.7499999999999999E-2</v>
      </c>
      <c r="K33" s="94">
        <v>4.0599999999999942E-2</v>
      </c>
      <c r="L33" s="74">
        <v>4197109.0728330007</v>
      </c>
      <c r="M33" s="103">
        <v>96.3</v>
      </c>
      <c r="N33" s="74"/>
      <c r="O33" s="74">
        <v>4041.8161003670007</v>
      </c>
      <c r="P33" s="94">
        <v>1.6641528597915401E-4</v>
      </c>
      <c r="Q33" s="94">
        <f t="shared" si="0"/>
        <v>8.770447774905947E-2</v>
      </c>
      <c r="R33" s="94">
        <f>O33/'סכום נכסי הקרן'!$C$42</f>
        <v>3.6871179700916378E-3</v>
      </c>
    </row>
    <row r="34" spans="2:18">
      <c r="B34" s="105" t="s">
        <v>257</v>
      </c>
      <c r="C34" s="67" t="s">
        <v>258</v>
      </c>
      <c r="D34" s="92" t="s">
        <v>114</v>
      </c>
      <c r="E34" s="67" t="s">
        <v>224</v>
      </c>
      <c r="F34" s="67"/>
      <c r="G34" s="102"/>
      <c r="H34" s="74">
        <v>1.8300000000120449</v>
      </c>
      <c r="I34" s="92" t="s">
        <v>127</v>
      </c>
      <c r="J34" s="93">
        <v>5.0000000000000001E-3</v>
      </c>
      <c r="K34" s="94">
        <v>4.3099999999638643E-2</v>
      </c>
      <c r="L34" s="74">
        <v>4439.592818000001</v>
      </c>
      <c r="M34" s="103">
        <v>93.5</v>
      </c>
      <c r="N34" s="74"/>
      <c r="O34" s="74">
        <v>4.1510193650000007</v>
      </c>
      <c r="P34" s="94">
        <v>1.8916216220592177E-7</v>
      </c>
      <c r="Q34" s="94">
        <f t="shared" si="0"/>
        <v>9.0074109383774355E-5</v>
      </c>
      <c r="R34" s="94">
        <f>O34/'סכום נכסי הקרן'!$C$42</f>
        <v>3.7867378710031234E-6</v>
      </c>
    </row>
    <row r="35" spans="2:18">
      <c r="B35" s="105" t="s">
        <v>259</v>
      </c>
      <c r="C35" s="67" t="s">
        <v>260</v>
      </c>
      <c r="D35" s="92" t="s">
        <v>114</v>
      </c>
      <c r="E35" s="67" t="s">
        <v>224</v>
      </c>
      <c r="F35" s="67"/>
      <c r="G35" s="102"/>
      <c r="H35" s="74">
        <v>8.3299999999995791</v>
      </c>
      <c r="I35" s="92" t="s">
        <v>127</v>
      </c>
      <c r="J35" s="93">
        <v>1.3000000000000001E-2</v>
      </c>
      <c r="K35" s="94">
        <v>3.769999999999895E-2</v>
      </c>
      <c r="L35" s="74">
        <v>12953523.512304001</v>
      </c>
      <c r="M35" s="103">
        <v>81.93</v>
      </c>
      <c r="N35" s="74"/>
      <c r="O35" s="74">
        <v>10612.822062056001</v>
      </c>
      <c r="P35" s="94">
        <v>9.1566732416345801E-4</v>
      </c>
      <c r="Q35" s="94">
        <f t="shared" si="0"/>
        <v>0.2302905410050203</v>
      </c>
      <c r="R35" s="94">
        <f>O35/'סכום נכסי הקרן'!$C$42</f>
        <v>9.6814713897642613E-3</v>
      </c>
    </row>
    <row r="36" spans="2:18">
      <c r="B36" s="105" t="s">
        <v>261</v>
      </c>
      <c r="C36" s="67" t="s">
        <v>262</v>
      </c>
      <c r="D36" s="92" t="s">
        <v>114</v>
      </c>
      <c r="E36" s="67" t="s">
        <v>224</v>
      </c>
      <c r="F36" s="67"/>
      <c r="G36" s="102"/>
      <c r="H36" s="74">
        <v>12.400000000000807</v>
      </c>
      <c r="I36" s="92" t="s">
        <v>127</v>
      </c>
      <c r="J36" s="93">
        <v>1.4999999999999999E-2</v>
      </c>
      <c r="K36" s="94">
        <v>3.9100000000002993E-2</v>
      </c>
      <c r="L36" s="74">
        <v>8636850.7019700017</v>
      </c>
      <c r="M36" s="103">
        <v>74.599999999999994</v>
      </c>
      <c r="N36" s="74"/>
      <c r="O36" s="74">
        <v>6443.0903869770009</v>
      </c>
      <c r="P36" s="94">
        <v>4.374992915635945E-4</v>
      </c>
      <c r="Q36" s="94">
        <f t="shared" si="0"/>
        <v>0.13981038806503168</v>
      </c>
      <c r="R36" s="94">
        <f>O36/'סכום נכסי הקרן'!$C$42</f>
        <v>5.8776633470757067E-3</v>
      </c>
    </row>
    <row r="37" spans="2:18">
      <c r="B37" s="105" t="s">
        <v>263</v>
      </c>
      <c r="C37" s="67" t="s">
        <v>264</v>
      </c>
      <c r="D37" s="92" t="s">
        <v>114</v>
      </c>
      <c r="E37" s="67" t="s">
        <v>224</v>
      </c>
      <c r="F37" s="67"/>
      <c r="G37" s="102"/>
      <c r="H37" s="74">
        <v>7.9999999999631283E-2</v>
      </c>
      <c r="I37" s="92" t="s">
        <v>127</v>
      </c>
      <c r="J37" s="93">
        <v>1.5E-3</v>
      </c>
      <c r="K37" s="94">
        <v>4.700000000022124E-2</v>
      </c>
      <c r="L37" s="74">
        <v>108743.49133800002</v>
      </c>
      <c r="M37" s="103">
        <v>99.76</v>
      </c>
      <c r="N37" s="74"/>
      <c r="O37" s="74">
        <v>108.48250833800002</v>
      </c>
      <c r="P37" s="94">
        <v>6.9605848610780371E-6</v>
      </c>
      <c r="Q37" s="94">
        <f t="shared" si="0"/>
        <v>2.3539917458957039E-3</v>
      </c>
      <c r="R37" s="94">
        <f>O37/'סכום נכסי הקרן'!$C$42</f>
        <v>9.8962396111326417E-5</v>
      </c>
    </row>
    <row r="38" spans="2:18">
      <c r="B38" s="105" t="s">
        <v>265</v>
      </c>
      <c r="C38" s="67" t="s">
        <v>266</v>
      </c>
      <c r="D38" s="92" t="s">
        <v>114</v>
      </c>
      <c r="E38" s="67" t="s">
        <v>224</v>
      </c>
      <c r="F38" s="67"/>
      <c r="G38" s="102"/>
      <c r="H38" s="74">
        <v>2.1199999992886172</v>
      </c>
      <c r="I38" s="92" t="s">
        <v>127</v>
      </c>
      <c r="J38" s="93">
        <v>1.7500000000000002E-2</v>
      </c>
      <c r="K38" s="94">
        <v>4.1999999995553851E-2</v>
      </c>
      <c r="L38" s="74">
        <v>1399.1538419999999</v>
      </c>
      <c r="M38" s="103">
        <v>96.45</v>
      </c>
      <c r="N38" s="74"/>
      <c r="O38" s="74">
        <v>1.3494839830000003</v>
      </c>
      <c r="P38" s="94">
        <v>5.8847412936203484E-8</v>
      </c>
      <c r="Q38" s="94">
        <f t="shared" si="0"/>
        <v>2.9282823617083634E-5</v>
      </c>
      <c r="R38" s="94">
        <f>O38/'סכום נכסי הקרן'!$C$42</f>
        <v>1.2310571585922329E-6</v>
      </c>
    </row>
    <row r="39" spans="2:18">
      <c r="B39" s="105" t="s">
        <v>267</v>
      </c>
      <c r="C39" s="67" t="s">
        <v>268</v>
      </c>
      <c r="D39" s="92" t="s">
        <v>114</v>
      </c>
      <c r="E39" s="67" t="s">
        <v>224</v>
      </c>
      <c r="F39" s="67"/>
      <c r="G39" s="102"/>
      <c r="H39" s="74">
        <v>4.9200000000007327</v>
      </c>
      <c r="I39" s="92" t="s">
        <v>127</v>
      </c>
      <c r="J39" s="93">
        <v>2.2499999999999999E-2</v>
      </c>
      <c r="K39" s="94">
        <v>3.7800000000004032E-2</v>
      </c>
      <c r="L39" s="74">
        <v>4100922.5530320005</v>
      </c>
      <c r="M39" s="103">
        <v>94.52</v>
      </c>
      <c r="N39" s="74"/>
      <c r="O39" s="74">
        <v>3876.1918622980006</v>
      </c>
      <c r="P39" s="94">
        <v>1.7009821526321978E-4</v>
      </c>
      <c r="Q39" s="94">
        <f t="shared" si="0"/>
        <v>8.4110551914306983E-2</v>
      </c>
      <c r="R39" s="94">
        <f>O39/'סכום נכסי הקרן'!$C$42</f>
        <v>3.536028437737235E-3</v>
      </c>
    </row>
    <row r="40" spans="2:18">
      <c r="B40" s="105" t="s">
        <v>269</v>
      </c>
      <c r="C40" s="67" t="s">
        <v>270</v>
      </c>
      <c r="D40" s="92" t="s">
        <v>114</v>
      </c>
      <c r="E40" s="67" t="s">
        <v>224</v>
      </c>
      <c r="F40" s="67"/>
      <c r="G40" s="102"/>
      <c r="H40" s="74">
        <v>1.3400000000154737</v>
      </c>
      <c r="I40" s="92" t="s">
        <v>127</v>
      </c>
      <c r="J40" s="93">
        <v>4.0000000000000001E-3</v>
      </c>
      <c r="K40" s="94">
        <v>4.3900000000436076E-2</v>
      </c>
      <c r="L40" s="74">
        <v>59750.962818000007</v>
      </c>
      <c r="M40" s="103">
        <v>95.18</v>
      </c>
      <c r="N40" s="74"/>
      <c r="O40" s="74">
        <v>56.870964768000007</v>
      </c>
      <c r="P40" s="94">
        <v>3.5079859153259238E-6</v>
      </c>
      <c r="Q40" s="94">
        <f t="shared" si="0"/>
        <v>1.2340586855521956E-3</v>
      </c>
      <c r="R40" s="94">
        <f>O40/'סכום נכסי הקרן'!$C$42</f>
        <v>5.1880132832738527E-5</v>
      </c>
    </row>
    <row r="41" spans="2:18">
      <c r="B41" s="105" t="s">
        <v>271</v>
      </c>
      <c r="C41" s="67" t="s">
        <v>272</v>
      </c>
      <c r="D41" s="92" t="s">
        <v>114</v>
      </c>
      <c r="E41" s="67" t="s">
        <v>224</v>
      </c>
      <c r="F41" s="67"/>
      <c r="G41" s="102"/>
      <c r="H41" s="74">
        <v>3.0100000004363072</v>
      </c>
      <c r="I41" s="92" t="s">
        <v>127</v>
      </c>
      <c r="J41" s="93">
        <v>6.25E-2</v>
      </c>
      <c r="K41" s="94">
        <v>3.9500000006034035E-2</v>
      </c>
      <c r="L41" s="74">
        <v>3875.9417420000009</v>
      </c>
      <c r="M41" s="103">
        <v>111.17</v>
      </c>
      <c r="N41" s="74"/>
      <c r="O41" s="74">
        <v>4.3088846120000017</v>
      </c>
      <c r="P41" s="94">
        <v>2.6019686431906118E-7</v>
      </c>
      <c r="Q41" s="94">
        <f t="shared" si="0"/>
        <v>9.3499670740117169E-5</v>
      </c>
      <c r="R41" s="94">
        <f>O41/'סכום נכסי הקרן'!$C$42</f>
        <v>3.9307493189791471E-6</v>
      </c>
    </row>
    <row r="42" spans="2:18">
      <c r="B42" s="105" t="s">
        <v>273</v>
      </c>
      <c r="C42" s="67" t="s">
        <v>274</v>
      </c>
      <c r="D42" s="92" t="s">
        <v>114</v>
      </c>
      <c r="E42" s="67" t="s">
        <v>224</v>
      </c>
      <c r="F42" s="67"/>
      <c r="G42" s="102"/>
      <c r="H42" s="74">
        <v>0.41999999999527959</v>
      </c>
      <c r="I42" s="92" t="s">
        <v>127</v>
      </c>
      <c r="J42" s="93">
        <v>1.4999999999999999E-2</v>
      </c>
      <c r="K42" s="94">
        <v>4.6099999999875241E-2</v>
      </c>
      <c r="L42" s="74">
        <v>59554.47834300001</v>
      </c>
      <c r="M42" s="103">
        <v>99.6</v>
      </c>
      <c r="N42" s="74"/>
      <c r="O42" s="74">
        <v>59.316262134000006</v>
      </c>
      <c r="P42" s="94">
        <v>4.3314754611092577E-6</v>
      </c>
      <c r="Q42" s="94">
        <f t="shared" si="0"/>
        <v>1.2871198647599056E-3</v>
      </c>
      <c r="R42" s="94">
        <f>O42/'סכום נכסי הקרן'!$C$42</f>
        <v>5.4110837950563574E-5</v>
      </c>
    </row>
    <row r="43" spans="2:18">
      <c r="B43" s="105" t="s">
        <v>275</v>
      </c>
      <c r="C43" s="67" t="s">
        <v>276</v>
      </c>
      <c r="D43" s="92" t="s">
        <v>114</v>
      </c>
      <c r="E43" s="67" t="s">
        <v>224</v>
      </c>
      <c r="F43" s="67"/>
      <c r="G43" s="102"/>
      <c r="H43" s="74">
        <v>18.649999999997373</v>
      </c>
      <c r="I43" s="92" t="s">
        <v>127</v>
      </c>
      <c r="J43" s="93">
        <v>2.7999999999999997E-2</v>
      </c>
      <c r="K43" s="94">
        <v>4.1399999999992991E-2</v>
      </c>
      <c r="L43" s="74">
        <v>3902115.9188280012</v>
      </c>
      <c r="M43" s="103">
        <v>78.989999999999995</v>
      </c>
      <c r="N43" s="74"/>
      <c r="O43" s="74">
        <v>3082.2814658940006</v>
      </c>
      <c r="P43" s="94">
        <v>5.4774680458864007E-4</v>
      </c>
      <c r="Q43" s="94">
        <f t="shared" si="0"/>
        <v>6.6883272155131596E-2</v>
      </c>
      <c r="R43" s="94">
        <f>O43/'סכום נכסי הקרן'!$C$42</f>
        <v>2.8117893292439102E-3</v>
      </c>
    </row>
    <row r="44" spans="2:18">
      <c r="B44" s="105" t="s">
        <v>277</v>
      </c>
      <c r="C44" s="67" t="s">
        <v>278</v>
      </c>
      <c r="D44" s="92" t="s">
        <v>114</v>
      </c>
      <c r="E44" s="67" t="s">
        <v>224</v>
      </c>
      <c r="F44" s="67"/>
      <c r="G44" s="102"/>
      <c r="H44" s="74">
        <v>5.1799999999999855</v>
      </c>
      <c r="I44" s="92" t="s">
        <v>127</v>
      </c>
      <c r="J44" s="93">
        <v>3.7499999999999999E-2</v>
      </c>
      <c r="K44" s="94">
        <v>3.7699999999996209E-2</v>
      </c>
      <c r="L44" s="74">
        <v>1388450.1532090001</v>
      </c>
      <c r="M44" s="103">
        <v>100.65</v>
      </c>
      <c r="N44" s="74"/>
      <c r="O44" s="74">
        <v>1397.4750791890001</v>
      </c>
      <c r="P44" s="94">
        <v>3.1533998509411483E-4</v>
      </c>
      <c r="Q44" s="94">
        <f t="shared" si="0"/>
        <v>3.0324195595259219E-2</v>
      </c>
      <c r="R44" s="94">
        <f>O44/'סכום נכסי הקרן'!$C$42</f>
        <v>1.2748366945158961E-3</v>
      </c>
    </row>
    <row r="45" spans="2:18">
      <c r="B45" s="91"/>
      <c r="C45" s="67"/>
      <c r="D45" s="67"/>
      <c r="E45" s="67"/>
      <c r="F45" s="67"/>
      <c r="G45" s="67"/>
      <c r="H45" s="67"/>
      <c r="I45" s="67"/>
      <c r="J45" s="67"/>
      <c r="K45" s="94"/>
      <c r="L45" s="74"/>
      <c r="M45" s="103"/>
      <c r="N45" s="67"/>
      <c r="O45" s="67"/>
      <c r="P45" s="67"/>
      <c r="Q45" s="94"/>
      <c r="R45" s="67"/>
    </row>
    <row r="46" spans="2:18">
      <c r="B46" s="84" t="s">
        <v>190</v>
      </c>
      <c r="C46" s="85"/>
      <c r="D46" s="86"/>
      <c r="E46" s="85"/>
      <c r="F46" s="85"/>
      <c r="G46" s="100"/>
      <c r="H46" s="88">
        <v>18.249999999981799</v>
      </c>
      <c r="I46" s="86"/>
      <c r="J46" s="87"/>
      <c r="K46" s="89">
        <v>5.5499999999942172E-2</v>
      </c>
      <c r="L46" s="88"/>
      <c r="M46" s="101"/>
      <c r="N46" s="88"/>
      <c r="O46" s="88">
        <v>233.45705085700001</v>
      </c>
      <c r="P46" s="89"/>
      <c r="Q46" s="89">
        <f t="shared" si="0"/>
        <v>5.0658486714399587E-3</v>
      </c>
      <c r="R46" s="89">
        <f>O46/'סכום נכסי הקרן'!$C$42</f>
        <v>2.1296953302286123E-4</v>
      </c>
    </row>
    <row r="47" spans="2:18">
      <c r="B47" s="104" t="s">
        <v>60</v>
      </c>
      <c r="C47" s="85"/>
      <c r="D47" s="86"/>
      <c r="E47" s="85"/>
      <c r="F47" s="85"/>
      <c r="G47" s="100"/>
      <c r="H47" s="88">
        <v>18.249999999981799</v>
      </c>
      <c r="I47" s="86"/>
      <c r="J47" s="87"/>
      <c r="K47" s="89">
        <v>5.5499999999942172E-2</v>
      </c>
      <c r="L47" s="88"/>
      <c r="M47" s="101"/>
      <c r="N47" s="88"/>
      <c r="O47" s="88">
        <v>233.45705085700001</v>
      </c>
      <c r="P47" s="89"/>
      <c r="Q47" s="89">
        <f t="shared" si="0"/>
        <v>5.0658486714399587E-3</v>
      </c>
      <c r="R47" s="89">
        <f>O47/'סכום נכסי הקרן'!$C$42</f>
        <v>2.1296953302286123E-4</v>
      </c>
    </row>
    <row r="48" spans="2:18">
      <c r="B48" s="105" t="s">
        <v>279</v>
      </c>
      <c r="C48" s="67" t="s">
        <v>280</v>
      </c>
      <c r="D48" s="92" t="s">
        <v>26</v>
      </c>
      <c r="E48" s="67" t="s">
        <v>281</v>
      </c>
      <c r="F48" s="67" t="s">
        <v>282</v>
      </c>
      <c r="G48" s="102"/>
      <c r="H48" s="74">
        <v>18.249999999981799</v>
      </c>
      <c r="I48" s="92" t="s">
        <v>126</v>
      </c>
      <c r="J48" s="93">
        <v>4.4999999999999998E-2</v>
      </c>
      <c r="K48" s="94">
        <v>5.5499999999942172E-2</v>
      </c>
      <c r="L48" s="74">
        <v>77231.861679000009</v>
      </c>
      <c r="M48" s="103">
        <v>81.697500000000005</v>
      </c>
      <c r="N48" s="74"/>
      <c r="O48" s="74">
        <v>233.45705085700001</v>
      </c>
      <c r="P48" s="94">
        <v>7.723186167900001E-5</v>
      </c>
      <c r="Q48" s="94">
        <f t="shared" si="0"/>
        <v>5.0658486714399587E-3</v>
      </c>
      <c r="R48" s="94">
        <f>O48/'סכום נכסי הקרן'!$C$42</f>
        <v>2.1296953302286123E-4</v>
      </c>
    </row>
    <row r="49" spans="2:4">
      <c r="C49" s="1"/>
      <c r="D49" s="1"/>
    </row>
    <row r="50" spans="2:4">
      <c r="C50" s="1"/>
      <c r="D50" s="1"/>
    </row>
    <row r="51" spans="2:4">
      <c r="C51" s="1"/>
      <c r="D51" s="1"/>
    </row>
    <row r="52" spans="2:4">
      <c r="B52" s="96" t="s">
        <v>106</v>
      </c>
      <c r="C52" s="106"/>
      <c r="D52" s="106"/>
    </row>
    <row r="53" spans="2:4">
      <c r="B53" s="96" t="s">
        <v>195</v>
      </c>
      <c r="C53" s="106"/>
      <c r="D53" s="106"/>
    </row>
    <row r="54" spans="2:4">
      <c r="B54" s="140" t="s">
        <v>203</v>
      </c>
      <c r="C54" s="140"/>
      <c r="D54" s="140"/>
    </row>
    <row r="55" spans="2:4">
      <c r="C55" s="1"/>
      <c r="D55" s="1"/>
    </row>
    <row r="56" spans="2:4">
      <c r="C56" s="1"/>
      <c r="D56" s="1"/>
    </row>
    <row r="57" spans="2:4">
      <c r="C57" s="1"/>
      <c r="D57" s="1"/>
    </row>
    <row r="58" spans="2:4">
      <c r="C58" s="1"/>
      <c r="D58" s="1"/>
    </row>
    <row r="59" spans="2:4">
      <c r="C59" s="1"/>
      <c r="D59" s="1"/>
    </row>
    <row r="60" spans="2:4">
      <c r="C60" s="1"/>
      <c r="D60" s="1"/>
    </row>
    <row r="61" spans="2:4">
      <c r="C61" s="1"/>
      <c r="D61" s="1"/>
    </row>
    <row r="62" spans="2:4">
      <c r="C62" s="1"/>
      <c r="D62" s="1"/>
    </row>
    <row r="63" spans="2:4">
      <c r="C63" s="1"/>
      <c r="D63" s="1"/>
    </row>
    <row r="64" spans="2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</sheetData>
  <sheetProtection sheet="1" objects="1" scenarios="1"/>
  <mergeCells count="3">
    <mergeCell ref="B6:R6"/>
    <mergeCell ref="B7:R7"/>
    <mergeCell ref="B54:D54"/>
  </mergeCells>
  <phoneticPr fontId="3" type="noConversion"/>
  <dataValidations count="1">
    <dataValidation allowBlank="1" showInputMessage="1" showErrorMessage="1" sqref="N10:Q10 N9 N1:N7 C5:C29 O1:Q9 E1:I30 D1:D29 A1:B1048576 C32:I1048576 J1:M1048576 O11:Q1048576 N32:N1048576 R1:XFD1048576" xr:uid="{00000000-0002-0000-0200-000000000000}"/>
  </dataValidations>
  <pageMargins left="0" right="0" top="0.5" bottom="0.5" header="0" footer="0.25"/>
  <pageSetup paperSize="9" scale="88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B1:P409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2.7109375" style="2" bestFit="1" customWidth="1"/>
    <col min="4" max="4" width="6.140625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10" style="1" bestFit="1" customWidth="1"/>
    <col min="12" max="12" width="8.140625" style="1" bestFit="1" customWidth="1"/>
    <col min="13" max="13" width="8" style="1" bestFit="1" customWidth="1"/>
    <col min="14" max="14" width="6.28515625" style="1" bestFit="1" customWidth="1"/>
    <col min="15" max="15" width="8.85546875" style="1" bestFit="1" customWidth="1"/>
    <col min="16" max="16" width="9.28515625" style="1" customWidth="1"/>
    <col min="17" max="16384" width="9.140625" style="1"/>
  </cols>
  <sheetData>
    <row r="1" spans="2:16">
      <c r="B1" s="46" t="s">
        <v>140</v>
      </c>
      <c r="C1" s="46" t="s" vm="1">
        <v>221</v>
      </c>
    </row>
    <row r="2" spans="2:16">
      <c r="B2" s="46" t="s">
        <v>139</v>
      </c>
      <c r="C2" s="46" t="s">
        <v>2902</v>
      </c>
    </row>
    <row r="3" spans="2:16">
      <c r="B3" s="46" t="s">
        <v>141</v>
      </c>
      <c r="C3" s="46" t="s">
        <v>2903</v>
      </c>
    </row>
    <row r="4" spans="2:16">
      <c r="B4" s="46" t="s">
        <v>142</v>
      </c>
      <c r="C4" s="46" t="s">
        <v>2904</v>
      </c>
    </row>
    <row r="6" spans="2:16" ht="26.25" customHeight="1">
      <c r="B6" s="131" t="s">
        <v>180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2:16" s="3" customFormat="1" ht="63">
      <c r="B7" s="21" t="s">
        <v>110</v>
      </c>
      <c r="C7" s="29" t="s">
        <v>43</v>
      </c>
      <c r="D7" s="29" t="s">
        <v>63</v>
      </c>
      <c r="E7" s="29" t="s">
        <v>14</v>
      </c>
      <c r="F7" s="29" t="s">
        <v>64</v>
      </c>
      <c r="G7" s="29" t="s">
        <v>98</v>
      </c>
      <c r="H7" s="29" t="s">
        <v>17</v>
      </c>
      <c r="I7" s="29" t="s">
        <v>97</v>
      </c>
      <c r="J7" s="29" t="s">
        <v>16</v>
      </c>
      <c r="K7" s="29" t="s">
        <v>175</v>
      </c>
      <c r="L7" s="29" t="s">
        <v>197</v>
      </c>
      <c r="M7" s="29" t="s">
        <v>176</v>
      </c>
      <c r="N7" s="29" t="s">
        <v>56</v>
      </c>
      <c r="O7" s="29" t="s">
        <v>143</v>
      </c>
      <c r="P7" s="30" t="s">
        <v>145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204</v>
      </c>
      <c r="M8" s="31" t="s">
        <v>200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107" t="s">
        <v>2914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108">
        <v>0</v>
      </c>
      <c r="N10" s="67"/>
      <c r="O10" s="69">
        <v>0</v>
      </c>
      <c r="P10" s="69">
        <v>0</v>
      </c>
    </row>
    <row r="11" spans="2:16" ht="20.25" customHeight="1">
      <c r="B11" s="109" t="s">
        <v>212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2:16">
      <c r="B12" s="109" t="s">
        <v>106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109" t="s">
        <v>203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D110" s="1"/>
    </row>
    <row r="111" spans="2:16">
      <c r="D111" s="1"/>
    </row>
    <row r="112" spans="2:16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</sheetData>
  <sheetProtection sheet="1" objects="1" scenarios="1"/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B1:T713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2.7109375" style="2" bestFit="1" customWidth="1"/>
    <col min="4" max="4" width="6.140625" style="2" bestFit="1" customWidth="1"/>
    <col min="5" max="5" width="5.42578125" style="2" bestFit="1" customWidth="1"/>
    <col min="6" max="6" width="6.5703125" style="2" bestFit="1" customWidth="1"/>
    <col min="7" max="7" width="6.140625" style="2" bestFit="1" customWidth="1"/>
    <col min="8" max="9" width="5.42578125" style="1" bestFit="1" customWidth="1"/>
    <col min="10" max="10" width="7.140625" style="1" bestFit="1" customWidth="1"/>
    <col min="11" max="12" width="6" style="1" bestFit="1" customWidth="1"/>
    <col min="13" max="13" width="6.7109375" style="1" bestFit="1" customWidth="1"/>
    <col min="14" max="14" width="7.5703125" style="1" bestFit="1" customWidth="1"/>
    <col min="15" max="15" width="8.140625" style="1" bestFit="1" customWidth="1"/>
    <col min="16" max="16" width="7.42578125" style="1" bestFit="1" customWidth="1"/>
    <col min="17" max="17" width="7.85546875" style="1" bestFit="1" customWidth="1"/>
    <col min="18" max="18" width="11.28515625" style="1" bestFit="1" customWidth="1"/>
    <col min="19" max="19" width="8.85546875" style="1" bestFit="1" customWidth="1"/>
    <col min="20" max="20" width="9.28515625" style="1" bestFit="1" customWidth="1"/>
    <col min="21" max="16384" width="9.140625" style="1"/>
  </cols>
  <sheetData>
    <row r="1" spans="2:20">
      <c r="B1" s="46" t="s">
        <v>140</v>
      </c>
      <c r="C1" s="46" t="s" vm="1">
        <v>221</v>
      </c>
    </row>
    <row r="2" spans="2:20">
      <c r="B2" s="46" t="s">
        <v>139</v>
      </c>
      <c r="C2" s="46" t="s">
        <v>2902</v>
      </c>
    </row>
    <row r="3" spans="2:20">
      <c r="B3" s="46" t="s">
        <v>141</v>
      </c>
      <c r="C3" s="46" t="s">
        <v>2903</v>
      </c>
    </row>
    <row r="4" spans="2:20">
      <c r="B4" s="46" t="s">
        <v>142</v>
      </c>
      <c r="C4" s="46" t="s">
        <v>2904</v>
      </c>
    </row>
    <row r="6" spans="2:20" ht="26.25" customHeight="1">
      <c r="B6" s="137" t="s">
        <v>167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2"/>
    </row>
    <row r="7" spans="2:20" ht="26.25" customHeight="1">
      <c r="B7" s="137" t="s">
        <v>84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2"/>
    </row>
    <row r="8" spans="2:20" s="3" customFormat="1" ht="63">
      <c r="B8" s="36" t="s">
        <v>109</v>
      </c>
      <c r="C8" s="12" t="s">
        <v>43</v>
      </c>
      <c r="D8" s="12" t="s">
        <v>113</v>
      </c>
      <c r="E8" s="12" t="s">
        <v>183</v>
      </c>
      <c r="F8" s="12" t="s">
        <v>111</v>
      </c>
      <c r="G8" s="12" t="s">
        <v>63</v>
      </c>
      <c r="H8" s="12" t="s">
        <v>14</v>
      </c>
      <c r="I8" s="12" t="s">
        <v>64</v>
      </c>
      <c r="J8" s="12" t="s">
        <v>98</v>
      </c>
      <c r="K8" s="12" t="s">
        <v>17</v>
      </c>
      <c r="L8" s="12" t="s">
        <v>97</v>
      </c>
      <c r="M8" s="12" t="s">
        <v>16</v>
      </c>
      <c r="N8" s="12" t="s">
        <v>18</v>
      </c>
      <c r="O8" s="12" t="s">
        <v>197</v>
      </c>
      <c r="P8" s="12" t="s">
        <v>196</v>
      </c>
      <c r="Q8" s="12" t="s">
        <v>59</v>
      </c>
      <c r="R8" s="12" t="s">
        <v>56</v>
      </c>
      <c r="S8" s="12" t="s">
        <v>143</v>
      </c>
      <c r="T8" s="37" t="s">
        <v>145</v>
      </c>
    </row>
    <row r="9" spans="2:20" s="3" customFormat="1" ht="20.25" customHeight="1">
      <c r="B9" s="38"/>
      <c r="C9" s="15"/>
      <c r="D9" s="15"/>
      <c r="E9" s="15"/>
      <c r="F9" s="15"/>
      <c r="G9" s="15"/>
      <c r="H9" s="15"/>
      <c r="I9" s="15"/>
      <c r="J9" s="15" t="s">
        <v>21</v>
      </c>
      <c r="K9" s="15" t="s">
        <v>20</v>
      </c>
      <c r="L9" s="15"/>
      <c r="M9" s="15" t="s">
        <v>19</v>
      </c>
      <c r="N9" s="15" t="s">
        <v>19</v>
      </c>
      <c r="O9" s="15" t="s">
        <v>204</v>
      </c>
      <c r="P9" s="15"/>
      <c r="Q9" s="15" t="s">
        <v>200</v>
      </c>
      <c r="R9" s="15" t="s">
        <v>19</v>
      </c>
      <c r="S9" s="15" t="s">
        <v>19</v>
      </c>
      <c r="T9" s="61" t="s">
        <v>19</v>
      </c>
    </row>
    <row r="10" spans="2:20" s="4" customFormat="1" ht="18" customHeight="1">
      <c r="B10" s="39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107</v>
      </c>
      <c r="R10" s="18" t="s">
        <v>108</v>
      </c>
      <c r="S10" s="43" t="s">
        <v>146</v>
      </c>
      <c r="T10" s="60" t="s">
        <v>184</v>
      </c>
    </row>
    <row r="11" spans="2:20" s="4" customFormat="1" ht="18" customHeight="1">
      <c r="B11" s="107" t="s">
        <v>2905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108">
        <v>0</v>
      </c>
      <c r="R11" s="67"/>
      <c r="S11" s="69">
        <v>0</v>
      </c>
      <c r="T11" s="69">
        <v>0</v>
      </c>
    </row>
    <row r="12" spans="2:20">
      <c r="B12" s="109" t="s">
        <v>212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</row>
    <row r="13" spans="2:20">
      <c r="B13" s="109" t="s">
        <v>106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</row>
    <row r="14" spans="2:20">
      <c r="B14" s="109" t="s">
        <v>195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</row>
    <row r="15" spans="2:20">
      <c r="B15" s="109" t="s">
        <v>203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</row>
    <row r="16" spans="2:20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</row>
    <row r="17" spans="2:20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</row>
    <row r="18" spans="2:20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</row>
    <row r="19" spans="2:20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</row>
    <row r="20" spans="2:20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2:20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2:20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</row>
    <row r="23" spans="2:20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</row>
    <row r="24" spans="2:20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</row>
    <row r="25" spans="2:20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</row>
    <row r="26" spans="2:20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</row>
    <row r="27" spans="2:20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2:20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</row>
    <row r="29" spans="2:20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pans="2:20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</row>
    <row r="31" spans="2:20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pans="2:20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</row>
    <row r="33" spans="2:20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</row>
    <row r="34" spans="2:20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</row>
    <row r="35" spans="2:20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</row>
    <row r="36" spans="2:20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</row>
    <row r="37" spans="2:20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</row>
    <row r="38" spans="2:20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</row>
    <row r="39" spans="2:20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</row>
    <row r="40" spans="2:20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</row>
    <row r="41" spans="2:20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</row>
    <row r="42" spans="2:20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</row>
    <row r="43" spans="2:20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</row>
    <row r="44" spans="2:20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</row>
    <row r="45" spans="2:20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</row>
    <row r="46" spans="2:20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</row>
    <row r="47" spans="2:20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</row>
    <row r="48" spans="2:20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</row>
    <row r="49" spans="2:20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</row>
    <row r="50" spans="2:20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</row>
    <row r="51" spans="2:20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</row>
    <row r="52" spans="2:20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</row>
    <row r="53" spans="2:20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</row>
    <row r="54" spans="2:20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</row>
    <row r="55" spans="2:20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</row>
    <row r="56" spans="2:20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</row>
    <row r="57" spans="2:20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</row>
    <row r="58" spans="2:20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</row>
    <row r="59" spans="2:20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</row>
    <row r="60" spans="2:20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</row>
    <row r="61" spans="2:20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</row>
    <row r="62" spans="2:20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</row>
    <row r="63" spans="2:20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</row>
    <row r="64" spans="2:20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</row>
    <row r="65" spans="2:20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</row>
    <row r="66" spans="2:20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</row>
    <row r="67" spans="2:20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</row>
    <row r="68" spans="2:20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</row>
    <row r="69" spans="2:20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</row>
    <row r="70" spans="2:20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</row>
    <row r="71" spans="2:20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</row>
    <row r="72" spans="2:20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</row>
    <row r="73" spans="2:20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</row>
    <row r="74" spans="2:20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</row>
    <row r="75" spans="2:20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</row>
    <row r="76" spans="2:20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</row>
    <row r="77" spans="2:20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</row>
    <row r="78" spans="2:20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</row>
    <row r="79" spans="2:20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</row>
    <row r="80" spans="2:20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</row>
    <row r="81" spans="2:20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</row>
    <row r="82" spans="2:20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</row>
    <row r="83" spans="2:20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</row>
    <row r="84" spans="2:20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</row>
    <row r="85" spans="2:20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</row>
    <row r="86" spans="2:20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</row>
    <row r="87" spans="2:20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</row>
    <row r="88" spans="2:20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</row>
    <row r="89" spans="2:20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</row>
    <row r="90" spans="2:20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</row>
    <row r="91" spans="2:20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</row>
    <row r="92" spans="2:20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</row>
    <row r="93" spans="2:20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</row>
    <row r="94" spans="2:20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</row>
    <row r="95" spans="2:20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</row>
    <row r="96" spans="2:20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</row>
    <row r="97" spans="2:20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</row>
    <row r="98" spans="2:20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</row>
    <row r="99" spans="2:20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</row>
    <row r="100" spans="2:20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</row>
    <row r="101" spans="2:20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</row>
    <row r="102" spans="2:20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</row>
    <row r="103" spans="2:20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</row>
    <row r="104" spans="2:20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</row>
    <row r="105" spans="2:20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</row>
    <row r="106" spans="2:20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</row>
    <row r="107" spans="2:20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</row>
    <row r="108" spans="2:20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</row>
    <row r="109" spans="2:20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</row>
    <row r="110" spans="2:20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</row>
    <row r="111" spans="2:20">
      <c r="C111" s="1"/>
      <c r="D111" s="1"/>
      <c r="E111" s="1"/>
      <c r="F111" s="1"/>
      <c r="G111" s="1"/>
    </row>
    <row r="112" spans="2:20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41"/>
      <c r="C697" s="1"/>
      <c r="D697" s="1"/>
      <c r="E697" s="1"/>
      <c r="F697" s="1"/>
      <c r="G697" s="1"/>
    </row>
    <row r="698" spans="2:7">
      <c r="B698" s="4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sheetProtection sheet="1" objects="1" scenarios="1"/>
  <mergeCells count="2">
    <mergeCell ref="B7:T7"/>
    <mergeCell ref="B6:T6"/>
  </mergeCells>
  <phoneticPr fontId="3" type="noConversion"/>
  <dataValidations count="3">
    <dataValidation allowBlank="1" showInputMessage="1" showErrorMessage="1" sqref="A1 B31:B33 B14:B15" xr:uid="{00000000-0002-0000-0300-000001000000}"/>
    <dataValidation type="list" allowBlank="1" showInputMessage="1" showErrorMessage="1" sqref="E205:E712" xr:uid="{00000000-0002-0000-0300-000000000000}">
      <formula1>#REF!</formula1>
    </dataValidation>
    <dataValidation type="list" allowBlank="1" showInputMessage="1" showErrorMessage="1" sqref="I12:I32 I34:I487 G12:G32 G34:G705 L12:L487 E12:E32 E34:E204" xr:uid="{00000000-0002-0000-0300-000002000000}">
      <formula1>#REF!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U829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2.140625" style="2" bestFit="1" customWidth="1"/>
    <col min="3" max="3" width="17.85546875" style="2" bestFit="1" customWidth="1"/>
    <col min="4" max="4" width="6.42578125" style="2" bestFit="1" customWidth="1"/>
    <col min="5" max="5" width="8" style="2" bestFit="1" customWidth="1"/>
    <col min="6" max="6" width="11.7109375" style="2" bestFit="1" customWidth="1"/>
    <col min="7" max="7" width="44.7109375" style="1" bestFit="1" customWidth="1"/>
    <col min="8" max="8" width="6.5703125" style="1" bestFit="1" customWidth="1"/>
    <col min="9" max="9" width="11.140625" style="1" bestFit="1" customWidth="1"/>
    <col min="10" max="10" width="7.140625" style="1" bestFit="1" customWidth="1"/>
    <col min="11" max="11" width="6.140625" style="1" bestFit="1" customWidth="1"/>
    <col min="12" max="12" width="12.28515625" style="1" bestFit="1" customWidth="1"/>
    <col min="13" max="13" width="6.85546875" style="1" bestFit="1" customWidth="1"/>
    <col min="14" max="14" width="9.140625" style="1" bestFit="1" customWidth="1"/>
    <col min="15" max="15" width="13.140625" style="1" bestFit="1" customWidth="1"/>
    <col min="16" max="16" width="11.85546875" style="1" bestFit="1" customWidth="1"/>
    <col min="17" max="17" width="9" style="1" bestFit="1" customWidth="1"/>
    <col min="18" max="19" width="11.28515625" style="1" bestFit="1" customWidth="1"/>
    <col min="20" max="20" width="11.85546875" style="1" bestFit="1" customWidth="1"/>
    <col min="21" max="21" width="8.42578125" style="1" bestFit="1" customWidth="1"/>
    <col min="22" max="22" width="15.5703125" style="1" bestFit="1" customWidth="1"/>
    <col min="23" max="16384" width="9.140625" style="1"/>
  </cols>
  <sheetData>
    <row r="1" spans="2:21">
      <c r="B1" s="46" t="s">
        <v>140</v>
      </c>
      <c r="C1" s="46" t="s" vm="1">
        <v>221</v>
      </c>
    </row>
    <row r="2" spans="2:21">
      <c r="B2" s="46" t="s">
        <v>139</v>
      </c>
      <c r="C2" s="46" t="s">
        <v>2902</v>
      </c>
    </row>
    <row r="3" spans="2:21">
      <c r="B3" s="46" t="s">
        <v>141</v>
      </c>
      <c r="C3" s="46" t="s">
        <v>2903</v>
      </c>
    </row>
    <row r="4" spans="2:21">
      <c r="B4" s="46" t="s">
        <v>142</v>
      </c>
      <c r="C4" s="46" t="s">
        <v>2904</v>
      </c>
    </row>
    <row r="6" spans="2:21" ht="26.25" customHeight="1">
      <c r="B6" s="131" t="s">
        <v>167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3"/>
    </row>
    <row r="7" spans="2:21" ht="26.25" customHeight="1">
      <c r="B7" s="131" t="s">
        <v>85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3"/>
    </row>
    <row r="8" spans="2:21" s="3" customFormat="1" ht="78.75">
      <c r="B8" s="21" t="s">
        <v>109</v>
      </c>
      <c r="C8" s="29" t="s">
        <v>43</v>
      </c>
      <c r="D8" s="29" t="s">
        <v>113</v>
      </c>
      <c r="E8" s="29" t="s">
        <v>183</v>
      </c>
      <c r="F8" s="29" t="s">
        <v>111</v>
      </c>
      <c r="G8" s="29" t="s">
        <v>63</v>
      </c>
      <c r="H8" s="29" t="s">
        <v>14</v>
      </c>
      <c r="I8" s="29" t="s">
        <v>64</v>
      </c>
      <c r="J8" s="29" t="s">
        <v>98</v>
      </c>
      <c r="K8" s="29" t="s">
        <v>17</v>
      </c>
      <c r="L8" s="29" t="s">
        <v>97</v>
      </c>
      <c r="M8" s="29" t="s">
        <v>16</v>
      </c>
      <c r="N8" s="29" t="s">
        <v>18</v>
      </c>
      <c r="O8" s="12" t="s">
        <v>197</v>
      </c>
      <c r="P8" s="29" t="s">
        <v>196</v>
      </c>
      <c r="Q8" s="29" t="s">
        <v>211</v>
      </c>
      <c r="R8" s="29" t="s">
        <v>59</v>
      </c>
      <c r="S8" s="12" t="s">
        <v>56</v>
      </c>
      <c r="T8" s="29" t="s">
        <v>143</v>
      </c>
      <c r="U8" s="13" t="s">
        <v>145</v>
      </c>
    </row>
    <row r="9" spans="2:21" s="3" customFormat="1">
      <c r="B9" s="14"/>
      <c r="C9" s="15"/>
      <c r="D9" s="15"/>
      <c r="E9" s="15"/>
      <c r="F9" s="15"/>
      <c r="G9" s="15"/>
      <c r="H9" s="31"/>
      <c r="I9" s="31"/>
      <c r="J9" s="31" t="s">
        <v>21</v>
      </c>
      <c r="K9" s="31" t="s">
        <v>20</v>
      </c>
      <c r="L9" s="31"/>
      <c r="M9" s="31" t="s">
        <v>19</v>
      </c>
      <c r="N9" s="31" t="s">
        <v>19</v>
      </c>
      <c r="O9" s="31" t="s">
        <v>204</v>
      </c>
      <c r="P9" s="31"/>
      <c r="Q9" s="15" t="s">
        <v>200</v>
      </c>
      <c r="R9" s="31" t="s">
        <v>200</v>
      </c>
      <c r="S9" s="15" t="s">
        <v>19</v>
      </c>
      <c r="T9" s="31" t="s">
        <v>200</v>
      </c>
      <c r="U9" s="16" t="s">
        <v>19</v>
      </c>
    </row>
    <row r="10" spans="2:21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33" t="s">
        <v>13</v>
      </c>
      <c r="Q10" s="40" t="s">
        <v>107</v>
      </c>
      <c r="R10" s="18" t="s">
        <v>108</v>
      </c>
      <c r="S10" s="18" t="s">
        <v>146</v>
      </c>
      <c r="T10" s="18" t="s">
        <v>184</v>
      </c>
      <c r="U10" s="19" t="s">
        <v>206</v>
      </c>
    </row>
    <row r="11" spans="2:21" s="4" customFormat="1" ht="18" customHeight="1">
      <c r="B11" s="79" t="s">
        <v>31</v>
      </c>
      <c r="C11" s="79"/>
      <c r="D11" s="80"/>
      <c r="E11" s="80"/>
      <c r="F11" s="79"/>
      <c r="G11" s="80"/>
      <c r="H11" s="79"/>
      <c r="I11" s="79"/>
      <c r="J11" s="98"/>
      <c r="K11" s="82">
        <v>4.631592144045519</v>
      </c>
      <c r="L11" s="80"/>
      <c r="M11" s="81"/>
      <c r="N11" s="81">
        <v>4.7416225847873354E-2</v>
      </c>
      <c r="O11" s="82"/>
      <c r="P11" s="99"/>
      <c r="Q11" s="82">
        <v>1429.7205010280002</v>
      </c>
      <c r="R11" s="82">
        <f>R12+R259</f>
        <v>240249.69960515713</v>
      </c>
      <c r="S11" s="83"/>
      <c r="T11" s="83">
        <f>IFERROR(R11/$R$11,0)</f>
        <v>1</v>
      </c>
      <c r="U11" s="83">
        <f>R11/'סכום נכסי הקרן'!$C$42</f>
        <v>0.21916607849695552</v>
      </c>
    </row>
    <row r="12" spans="2:21">
      <c r="B12" s="84" t="s">
        <v>191</v>
      </c>
      <c r="C12" s="85"/>
      <c r="D12" s="86"/>
      <c r="E12" s="86"/>
      <c r="F12" s="85"/>
      <c r="G12" s="86"/>
      <c r="H12" s="85"/>
      <c r="I12" s="85"/>
      <c r="J12" s="100"/>
      <c r="K12" s="88">
        <v>4.4217630872912803</v>
      </c>
      <c r="L12" s="86"/>
      <c r="M12" s="87"/>
      <c r="N12" s="87">
        <v>3.7426385884105719E-2</v>
      </c>
      <c r="O12" s="88"/>
      <c r="P12" s="101"/>
      <c r="Q12" s="88">
        <v>1429.7205010280002</v>
      </c>
      <c r="R12" s="88">
        <f>R13+R169+R251</f>
        <v>166956.2368745711</v>
      </c>
      <c r="S12" s="89"/>
      <c r="T12" s="89">
        <f t="shared" ref="T12:T75" si="0">IFERROR(R12/$R$11,0)</f>
        <v>0.69492797347492397</v>
      </c>
      <c r="U12" s="89">
        <f>R12/'סכום נכסי הקרן'!$C$42</f>
        <v>0.15230463878433542</v>
      </c>
    </row>
    <row r="13" spans="2:21">
      <c r="B13" s="90" t="s">
        <v>30</v>
      </c>
      <c r="C13" s="85"/>
      <c r="D13" s="86"/>
      <c r="E13" s="86"/>
      <c r="F13" s="85"/>
      <c r="G13" s="86"/>
      <c r="H13" s="85"/>
      <c r="I13" s="85"/>
      <c r="J13" s="100"/>
      <c r="K13" s="88">
        <v>4.5163335636907878</v>
      </c>
      <c r="L13" s="86"/>
      <c r="M13" s="87"/>
      <c r="N13" s="87">
        <v>3.2937680569285761E-2</v>
      </c>
      <c r="O13" s="88"/>
      <c r="P13" s="101"/>
      <c r="Q13" s="88">
        <v>1312.9914613620003</v>
      </c>
      <c r="R13" s="88">
        <f>SUM(R14:R167)</f>
        <v>137895.8776912411</v>
      </c>
      <c r="S13" s="89"/>
      <c r="T13" s="89">
        <f t="shared" si="0"/>
        <v>0.57396899108664301</v>
      </c>
      <c r="U13" s="89">
        <f>R13/'סכום נכסי הקרן'!$C$42</f>
        <v>0.12579453295531356</v>
      </c>
    </row>
    <row r="14" spans="2:21">
      <c r="B14" s="91" t="s">
        <v>283</v>
      </c>
      <c r="C14" s="67" t="s">
        <v>284</v>
      </c>
      <c r="D14" s="92" t="s">
        <v>114</v>
      </c>
      <c r="E14" s="92" t="s">
        <v>285</v>
      </c>
      <c r="F14" s="67">
        <v>520018078</v>
      </c>
      <c r="G14" s="92" t="s">
        <v>287</v>
      </c>
      <c r="H14" s="67" t="s">
        <v>288</v>
      </c>
      <c r="I14" s="67" t="s">
        <v>125</v>
      </c>
      <c r="J14" s="102"/>
      <c r="K14" s="74">
        <v>1.9800030530942943</v>
      </c>
      <c r="L14" s="92" t="s">
        <v>127</v>
      </c>
      <c r="M14" s="93">
        <v>8.3000000000000001E-3</v>
      </c>
      <c r="N14" s="93">
        <v>2.1699815750933053E-2</v>
      </c>
      <c r="O14" s="74">
        <v>1.9690000000000003E-2</v>
      </c>
      <c r="P14" s="103">
        <v>107.6</v>
      </c>
      <c r="Q14" s="74"/>
      <c r="R14" s="74">
        <v>2.1167000000000002E-5</v>
      </c>
      <c r="S14" s="94">
        <v>6.4729366158474858E-12</v>
      </c>
      <c r="T14" s="94">
        <f t="shared" si="0"/>
        <v>8.8104168433039895E-11</v>
      </c>
      <c r="U14" s="94">
        <f>R14/'סכום נכסי הקרן'!$C$42</f>
        <v>1.9309445094704611E-11</v>
      </c>
    </row>
    <row r="15" spans="2:21">
      <c r="B15" s="91" t="s">
        <v>289</v>
      </c>
      <c r="C15" s="67" t="s">
        <v>290</v>
      </c>
      <c r="D15" s="92" t="s">
        <v>114</v>
      </c>
      <c r="E15" s="92" t="s">
        <v>285</v>
      </c>
      <c r="F15" s="67">
        <v>520032046</v>
      </c>
      <c r="G15" s="92" t="s">
        <v>287</v>
      </c>
      <c r="H15" s="67" t="s">
        <v>288</v>
      </c>
      <c r="I15" s="67" t="s">
        <v>125</v>
      </c>
      <c r="J15" s="102"/>
      <c r="K15" s="74">
        <v>1.2399999999984381</v>
      </c>
      <c r="L15" s="92" t="s">
        <v>127</v>
      </c>
      <c r="M15" s="93">
        <v>8.6E-3</v>
      </c>
      <c r="N15" s="93">
        <v>2.3399999999977873E-2</v>
      </c>
      <c r="O15" s="74">
        <v>557399.59336100006</v>
      </c>
      <c r="P15" s="103">
        <v>110.27</v>
      </c>
      <c r="Q15" s="74"/>
      <c r="R15" s="74">
        <v>614.64451750400008</v>
      </c>
      <c r="S15" s="94">
        <v>2.2283941492457477E-4</v>
      </c>
      <c r="T15" s="94">
        <f t="shared" si="0"/>
        <v>2.5583570698075758E-3</v>
      </c>
      <c r="U15" s="94">
        <f>R15/'סכום נכסי הקרן'!$C$42</f>
        <v>5.6070508638468824E-4</v>
      </c>
    </row>
    <row r="16" spans="2:21">
      <c r="B16" s="91" t="s">
        <v>292</v>
      </c>
      <c r="C16" s="67" t="s">
        <v>293</v>
      </c>
      <c r="D16" s="92" t="s">
        <v>114</v>
      </c>
      <c r="E16" s="92" t="s">
        <v>285</v>
      </c>
      <c r="F16" s="67">
        <v>520032046</v>
      </c>
      <c r="G16" s="92" t="s">
        <v>287</v>
      </c>
      <c r="H16" s="67" t="s">
        <v>288</v>
      </c>
      <c r="I16" s="67" t="s">
        <v>125</v>
      </c>
      <c r="J16" s="102"/>
      <c r="K16" s="74">
        <v>2.9700000000000255</v>
      </c>
      <c r="L16" s="92" t="s">
        <v>127</v>
      </c>
      <c r="M16" s="93">
        <v>3.8E-3</v>
      </c>
      <c r="N16" s="93">
        <v>1.9899999999998877E-2</v>
      </c>
      <c r="O16" s="74">
        <v>2658746.0801080004</v>
      </c>
      <c r="P16" s="103">
        <v>103.8</v>
      </c>
      <c r="Q16" s="74"/>
      <c r="R16" s="74">
        <v>2759.7784707690003</v>
      </c>
      <c r="S16" s="94">
        <v>8.8624869336933348E-4</v>
      </c>
      <c r="T16" s="94">
        <f t="shared" si="0"/>
        <v>1.1487125583526681E-2</v>
      </c>
      <c r="U16" s="94">
        <f>R16/'סכום נכסי הקרן'!$C$42</f>
        <v>2.5175882673435942E-3</v>
      </c>
    </row>
    <row r="17" spans="2:21">
      <c r="B17" s="91" t="s">
        <v>294</v>
      </c>
      <c r="C17" s="67" t="s">
        <v>295</v>
      </c>
      <c r="D17" s="92" t="s">
        <v>114</v>
      </c>
      <c r="E17" s="92" t="s">
        <v>285</v>
      </c>
      <c r="F17" s="67">
        <v>520032046</v>
      </c>
      <c r="G17" s="92" t="s">
        <v>287</v>
      </c>
      <c r="H17" s="67" t="s">
        <v>288</v>
      </c>
      <c r="I17" s="67" t="s">
        <v>125</v>
      </c>
      <c r="J17" s="102"/>
      <c r="K17" s="74">
        <v>6.959999999996004</v>
      </c>
      <c r="L17" s="92" t="s">
        <v>127</v>
      </c>
      <c r="M17" s="93">
        <v>2E-3</v>
      </c>
      <c r="N17" s="93">
        <v>2.0100000000027839E-2</v>
      </c>
      <c r="O17" s="74">
        <v>143228.95092700003</v>
      </c>
      <c r="P17" s="103">
        <v>97.6</v>
      </c>
      <c r="Q17" s="74">
        <v>0.31673138500000003</v>
      </c>
      <c r="R17" s="74">
        <v>140.10818806100002</v>
      </c>
      <c r="S17" s="94">
        <v>1.4944402921394977E-4</v>
      </c>
      <c r="T17" s="94">
        <f t="shared" si="0"/>
        <v>5.831773704244519E-4</v>
      </c>
      <c r="U17" s="94">
        <f>R17/'סכום נכסי הקרן'!$C$42</f>
        <v>1.2781269734409354E-4</v>
      </c>
    </row>
    <row r="18" spans="2:21">
      <c r="B18" s="91" t="s">
        <v>296</v>
      </c>
      <c r="C18" s="67" t="s">
        <v>297</v>
      </c>
      <c r="D18" s="92" t="s">
        <v>114</v>
      </c>
      <c r="E18" s="92" t="s">
        <v>285</v>
      </c>
      <c r="F18" s="67">
        <v>520010869</v>
      </c>
      <c r="G18" s="92" t="s">
        <v>123</v>
      </c>
      <c r="H18" s="67" t="s">
        <v>299</v>
      </c>
      <c r="I18" s="67" t="s">
        <v>300</v>
      </c>
      <c r="J18" s="102"/>
      <c r="K18" s="74">
        <v>12.640000000002233</v>
      </c>
      <c r="L18" s="92" t="s">
        <v>127</v>
      </c>
      <c r="M18" s="93">
        <v>2.07E-2</v>
      </c>
      <c r="N18" s="93">
        <v>2.3600000000003549E-2</v>
      </c>
      <c r="O18" s="74">
        <v>2578251.8834720002</v>
      </c>
      <c r="P18" s="103">
        <v>105.04</v>
      </c>
      <c r="Q18" s="74"/>
      <c r="R18" s="74">
        <v>2708.1957822390004</v>
      </c>
      <c r="S18" s="94">
        <v>9.189153643381371E-4</v>
      </c>
      <c r="T18" s="94">
        <f t="shared" si="0"/>
        <v>1.1272421096425242E-2</v>
      </c>
      <c r="U18" s="94">
        <f>R18/'סכום נכסי הקרן'!$C$42</f>
        <v>2.470532326869872E-3</v>
      </c>
    </row>
    <row r="19" spans="2:21">
      <c r="B19" s="91" t="s">
        <v>301</v>
      </c>
      <c r="C19" s="67" t="s">
        <v>302</v>
      </c>
      <c r="D19" s="92" t="s">
        <v>114</v>
      </c>
      <c r="E19" s="92" t="s">
        <v>285</v>
      </c>
      <c r="F19" s="67">
        <v>513686154</v>
      </c>
      <c r="G19" s="92" t="s">
        <v>287</v>
      </c>
      <c r="H19" s="67" t="s">
        <v>299</v>
      </c>
      <c r="I19" s="67" t="s">
        <v>300</v>
      </c>
      <c r="J19" s="102"/>
      <c r="K19" s="74">
        <v>8.9998723341624842E-2</v>
      </c>
      <c r="L19" s="92" t="s">
        <v>127</v>
      </c>
      <c r="M19" s="93">
        <v>3.5499999999999997E-2</v>
      </c>
      <c r="N19" s="93">
        <v>3.0399737876802092E-2</v>
      </c>
      <c r="O19" s="74">
        <v>1.7327000000000002E-2</v>
      </c>
      <c r="P19" s="103">
        <v>123.1</v>
      </c>
      <c r="Q19" s="74"/>
      <c r="R19" s="74">
        <v>2.1364000000000004E-5</v>
      </c>
      <c r="S19" s="94">
        <v>2.4310620901563876E-10</v>
      </c>
      <c r="T19" s="94">
        <f t="shared" si="0"/>
        <v>8.8924148646641676E-11</v>
      </c>
      <c r="U19" s="94">
        <f>R19/'סכום נכסי הקרן'!$C$42</f>
        <v>1.9489156942564811E-11</v>
      </c>
    </row>
    <row r="20" spans="2:21">
      <c r="B20" s="91" t="s">
        <v>303</v>
      </c>
      <c r="C20" s="67" t="s">
        <v>304</v>
      </c>
      <c r="D20" s="92" t="s">
        <v>114</v>
      </c>
      <c r="E20" s="92" t="s">
        <v>285</v>
      </c>
      <c r="F20" s="67">
        <v>513569780</v>
      </c>
      <c r="G20" s="92" t="s">
        <v>305</v>
      </c>
      <c r="H20" s="67" t="s">
        <v>288</v>
      </c>
      <c r="I20" s="67" t="s">
        <v>125</v>
      </c>
      <c r="J20" s="102"/>
      <c r="K20" s="74">
        <v>2.389998144955864</v>
      </c>
      <c r="L20" s="92" t="s">
        <v>127</v>
      </c>
      <c r="M20" s="93">
        <v>8.3000000000000001E-3</v>
      </c>
      <c r="N20" s="93">
        <v>2.0400041671007396E-2</v>
      </c>
      <c r="O20" s="74">
        <v>1.7721000000000001E-2</v>
      </c>
      <c r="P20" s="103">
        <v>108.31</v>
      </c>
      <c r="Q20" s="74"/>
      <c r="R20" s="74">
        <v>1.9198000000000005E-5</v>
      </c>
      <c r="S20" s="94">
        <v>1.2857331290787255E-11</v>
      </c>
      <c r="T20" s="94">
        <f t="shared" si="0"/>
        <v>7.9908528633131772E-11</v>
      </c>
      <c r="U20" s="94">
        <f>R20/'סכום נכסי הקרן'!$C$42</f>
        <v>1.7513238858985175E-11</v>
      </c>
    </row>
    <row r="21" spans="2:21">
      <c r="B21" s="91" t="s">
        <v>306</v>
      </c>
      <c r="C21" s="67" t="s">
        <v>307</v>
      </c>
      <c r="D21" s="92" t="s">
        <v>114</v>
      </c>
      <c r="E21" s="92" t="s">
        <v>285</v>
      </c>
      <c r="F21" s="67">
        <v>520000118</v>
      </c>
      <c r="G21" s="92" t="s">
        <v>287</v>
      </c>
      <c r="H21" s="67" t="s">
        <v>288</v>
      </c>
      <c r="I21" s="67" t="s">
        <v>125</v>
      </c>
      <c r="J21" s="102"/>
      <c r="K21" s="74">
        <v>4.3099999999999996</v>
      </c>
      <c r="L21" s="92" t="s">
        <v>127</v>
      </c>
      <c r="M21" s="93">
        <v>1E-3</v>
      </c>
      <c r="N21" s="93">
        <v>0.02</v>
      </c>
      <c r="O21" s="74">
        <v>8.8610000000000026E-3</v>
      </c>
      <c r="P21" s="103">
        <v>99.3</v>
      </c>
      <c r="Q21" s="74"/>
      <c r="R21" s="74">
        <v>8.7620000000000018E-6</v>
      </c>
      <c r="S21" s="94">
        <v>2.9856296231603732E-12</v>
      </c>
      <c r="T21" s="94">
        <f t="shared" si="0"/>
        <v>3.6470388992785734E-11</v>
      </c>
      <c r="U21" s="94">
        <f>R21/'סכום נכסי הקרן'!$C$42</f>
        <v>7.9930721368073812E-12</v>
      </c>
    </row>
    <row r="22" spans="2:21">
      <c r="B22" s="91" t="s">
        <v>309</v>
      </c>
      <c r="C22" s="67" t="s">
        <v>310</v>
      </c>
      <c r="D22" s="92" t="s">
        <v>114</v>
      </c>
      <c r="E22" s="92" t="s">
        <v>285</v>
      </c>
      <c r="F22" s="67">
        <v>520032640</v>
      </c>
      <c r="G22" s="92" t="s">
        <v>287</v>
      </c>
      <c r="H22" s="67" t="s">
        <v>288</v>
      </c>
      <c r="I22" s="67" t="s">
        <v>125</v>
      </c>
      <c r="J22" s="102"/>
      <c r="K22" s="74">
        <v>0.1100000245266292</v>
      </c>
      <c r="L22" s="92" t="s">
        <v>127</v>
      </c>
      <c r="M22" s="93">
        <v>0.05</v>
      </c>
      <c r="N22" s="93">
        <v>4.2599965488572013E-2</v>
      </c>
      <c r="O22" s="74">
        <v>0.10947700000000003</v>
      </c>
      <c r="P22" s="103">
        <v>116.4</v>
      </c>
      <c r="Q22" s="74"/>
      <c r="R22" s="74">
        <v>1.2749400000000002E-4</v>
      </c>
      <c r="S22" s="94">
        <v>1.042104372055384E-10</v>
      </c>
      <c r="T22" s="94">
        <f t="shared" si="0"/>
        <v>5.3067287996418907E-10</v>
      </c>
      <c r="U22" s="94">
        <f>R22/'סכום נכסי הקרן'!$C$42</f>
        <v>1.163054940664369E-10</v>
      </c>
    </row>
    <row r="23" spans="2:21">
      <c r="B23" s="91" t="s">
        <v>311</v>
      </c>
      <c r="C23" s="67" t="s">
        <v>312</v>
      </c>
      <c r="D23" s="92" t="s">
        <v>114</v>
      </c>
      <c r="E23" s="92" t="s">
        <v>285</v>
      </c>
      <c r="F23" s="67">
        <v>520032640</v>
      </c>
      <c r="G23" s="92" t="s">
        <v>287</v>
      </c>
      <c r="H23" s="67" t="s">
        <v>288</v>
      </c>
      <c r="I23" s="67" t="s">
        <v>125</v>
      </c>
      <c r="J23" s="102"/>
      <c r="K23" s="74">
        <v>2.7800001307076592</v>
      </c>
      <c r="L23" s="92" t="s">
        <v>127</v>
      </c>
      <c r="M23" s="93">
        <v>6.0000000000000001E-3</v>
      </c>
      <c r="N23" s="93">
        <v>2.0099481692024742E-2</v>
      </c>
      <c r="O23" s="74">
        <v>2.2348000000000003E-2</v>
      </c>
      <c r="P23" s="103">
        <v>107.3</v>
      </c>
      <c r="Q23" s="74"/>
      <c r="R23" s="74">
        <v>2.3924000000000003E-5</v>
      </c>
      <c r="S23" s="94">
        <v>2.0095812080511111E-11</v>
      </c>
      <c r="T23" s="94">
        <f t="shared" si="0"/>
        <v>9.9579729087355157E-11</v>
      </c>
      <c r="U23" s="94">
        <f>R23/'סכום נכסי הקרן'!$C$42</f>
        <v>2.1824498721864844E-11</v>
      </c>
    </row>
    <row r="24" spans="2:21">
      <c r="B24" s="91" t="s">
        <v>313</v>
      </c>
      <c r="C24" s="67" t="s">
        <v>314</v>
      </c>
      <c r="D24" s="92" t="s">
        <v>114</v>
      </c>
      <c r="E24" s="92" t="s">
        <v>285</v>
      </c>
      <c r="F24" s="67">
        <v>520032640</v>
      </c>
      <c r="G24" s="92" t="s">
        <v>287</v>
      </c>
      <c r="H24" s="67" t="s">
        <v>288</v>
      </c>
      <c r="I24" s="67" t="s">
        <v>125</v>
      </c>
      <c r="J24" s="102"/>
      <c r="K24" s="74">
        <v>3.7399996314247281</v>
      </c>
      <c r="L24" s="92" t="s">
        <v>127</v>
      </c>
      <c r="M24" s="93">
        <v>1.7500000000000002E-2</v>
      </c>
      <c r="N24" s="93">
        <v>2.0199697668867849E-2</v>
      </c>
      <c r="O24" s="74">
        <v>3.4359000000000008E-2</v>
      </c>
      <c r="P24" s="103">
        <v>109.82</v>
      </c>
      <c r="Q24" s="74"/>
      <c r="R24" s="74">
        <v>3.7707000000000003E-5</v>
      </c>
      <c r="S24" s="94">
        <v>1.0405714479803039E-11</v>
      </c>
      <c r="T24" s="94">
        <f t="shared" si="0"/>
        <v>1.5694920768671211E-10</v>
      </c>
      <c r="U24" s="94">
        <f>R24/'סכום נכסי הקרן'!$C$42</f>
        <v>3.439794237190092E-11</v>
      </c>
    </row>
    <row r="25" spans="2:21">
      <c r="B25" s="91" t="s">
        <v>315</v>
      </c>
      <c r="C25" s="67" t="s">
        <v>316</v>
      </c>
      <c r="D25" s="92" t="s">
        <v>114</v>
      </c>
      <c r="E25" s="92" t="s">
        <v>285</v>
      </c>
      <c r="F25" s="67">
        <v>520000472</v>
      </c>
      <c r="G25" s="92" t="s">
        <v>318</v>
      </c>
      <c r="H25" s="67" t="s">
        <v>319</v>
      </c>
      <c r="I25" s="67" t="s">
        <v>125</v>
      </c>
      <c r="J25" s="102"/>
      <c r="K25" s="74">
        <v>4.4500000000006157</v>
      </c>
      <c r="L25" s="92" t="s">
        <v>127</v>
      </c>
      <c r="M25" s="93">
        <v>3.85E-2</v>
      </c>
      <c r="N25" s="93">
        <v>2.2100000000002056E-2</v>
      </c>
      <c r="O25" s="74">
        <v>2023532.7018450005</v>
      </c>
      <c r="P25" s="103">
        <v>120.55</v>
      </c>
      <c r="Q25" s="74"/>
      <c r="R25" s="74">
        <v>2439.3687355499997</v>
      </c>
      <c r="S25" s="94">
        <v>7.8351587647353159E-4</v>
      </c>
      <c r="T25" s="94">
        <f t="shared" si="0"/>
        <v>1.0153472572740053E-2</v>
      </c>
      <c r="U25" s="94">
        <f>R25/'סכום נכסי הקרן'!$C$42</f>
        <v>2.2252967668938313E-3</v>
      </c>
    </row>
    <row r="26" spans="2:21">
      <c r="B26" s="91" t="s">
        <v>320</v>
      </c>
      <c r="C26" s="67" t="s">
        <v>321</v>
      </c>
      <c r="D26" s="92" t="s">
        <v>114</v>
      </c>
      <c r="E26" s="92" t="s">
        <v>285</v>
      </c>
      <c r="F26" s="67">
        <v>520000472</v>
      </c>
      <c r="G26" s="92" t="s">
        <v>318</v>
      </c>
      <c r="H26" s="67" t="s">
        <v>319</v>
      </c>
      <c r="I26" s="67" t="s">
        <v>125</v>
      </c>
      <c r="J26" s="102"/>
      <c r="K26" s="74">
        <v>2.0700000000002903</v>
      </c>
      <c r="L26" s="92" t="s">
        <v>127</v>
      </c>
      <c r="M26" s="93">
        <v>4.4999999999999998E-2</v>
      </c>
      <c r="N26" s="93">
        <v>2.2099999999999346E-2</v>
      </c>
      <c r="O26" s="74">
        <v>1795163.9769580003</v>
      </c>
      <c r="P26" s="103">
        <v>119.1</v>
      </c>
      <c r="Q26" s="74"/>
      <c r="R26" s="74">
        <v>2138.040280234</v>
      </c>
      <c r="S26" s="94">
        <v>6.0737630420873998E-4</v>
      </c>
      <c r="T26" s="94">
        <f t="shared" si="0"/>
        <v>8.8992422623120956E-3</v>
      </c>
      <c r="U26" s="94">
        <f>R26/'סכום נכסי הקרן'!$C$42</f>
        <v>1.9504120282253167E-3</v>
      </c>
    </row>
    <row r="27" spans="2:21">
      <c r="B27" s="91" t="s">
        <v>322</v>
      </c>
      <c r="C27" s="67" t="s">
        <v>323</v>
      </c>
      <c r="D27" s="92" t="s">
        <v>114</v>
      </c>
      <c r="E27" s="92" t="s">
        <v>285</v>
      </c>
      <c r="F27" s="67">
        <v>520000472</v>
      </c>
      <c r="G27" s="92" t="s">
        <v>318</v>
      </c>
      <c r="H27" s="67" t="s">
        <v>319</v>
      </c>
      <c r="I27" s="67" t="s">
        <v>125</v>
      </c>
      <c r="J27" s="102"/>
      <c r="K27" s="74">
        <v>6.8399999999991987</v>
      </c>
      <c r="L27" s="92" t="s">
        <v>127</v>
      </c>
      <c r="M27" s="93">
        <v>2.3900000000000001E-2</v>
      </c>
      <c r="N27" s="93">
        <v>2.4099999999997387E-2</v>
      </c>
      <c r="O27" s="74">
        <v>2972923.2280410002</v>
      </c>
      <c r="P27" s="103">
        <v>110.8</v>
      </c>
      <c r="Q27" s="74"/>
      <c r="R27" s="74">
        <v>3293.9987907460004</v>
      </c>
      <c r="S27" s="94">
        <v>7.6441504104266542E-4</v>
      </c>
      <c r="T27" s="94">
        <f t="shared" si="0"/>
        <v>1.3710730111877702E-2</v>
      </c>
      <c r="U27" s="94">
        <f>R27/'סכום נכסי הקרן'!$C$42</f>
        <v>3.0049269519503603E-3</v>
      </c>
    </row>
    <row r="28" spans="2:21">
      <c r="B28" s="91" t="s">
        <v>324</v>
      </c>
      <c r="C28" s="67" t="s">
        <v>325</v>
      </c>
      <c r="D28" s="92" t="s">
        <v>114</v>
      </c>
      <c r="E28" s="92" t="s">
        <v>285</v>
      </c>
      <c r="F28" s="67">
        <v>520000472</v>
      </c>
      <c r="G28" s="92" t="s">
        <v>318</v>
      </c>
      <c r="H28" s="67" t="s">
        <v>319</v>
      </c>
      <c r="I28" s="67" t="s">
        <v>125</v>
      </c>
      <c r="J28" s="102"/>
      <c r="K28" s="74">
        <v>3.9600000000015538</v>
      </c>
      <c r="L28" s="92" t="s">
        <v>127</v>
      </c>
      <c r="M28" s="93">
        <v>0.01</v>
      </c>
      <c r="N28" s="93">
        <v>2.0600000000019856E-2</v>
      </c>
      <c r="O28" s="74">
        <v>439680.66240500013</v>
      </c>
      <c r="P28" s="103">
        <v>105.39</v>
      </c>
      <c r="Q28" s="74"/>
      <c r="R28" s="74">
        <v>463.37944746800008</v>
      </c>
      <c r="S28" s="94">
        <v>3.6586973599552657E-4</v>
      </c>
      <c r="T28" s="94">
        <f t="shared" si="0"/>
        <v>1.9287410066674369E-3</v>
      </c>
      <c r="U28" s="94">
        <f>R28/'סכום נכסי הקרן'!$C$42</f>
        <v>4.2271460286757246E-4</v>
      </c>
    </row>
    <row r="29" spans="2:21">
      <c r="B29" s="91" t="s">
        <v>326</v>
      </c>
      <c r="C29" s="67" t="s">
        <v>327</v>
      </c>
      <c r="D29" s="92" t="s">
        <v>114</v>
      </c>
      <c r="E29" s="92" t="s">
        <v>285</v>
      </c>
      <c r="F29" s="67">
        <v>520000472</v>
      </c>
      <c r="G29" s="92" t="s">
        <v>318</v>
      </c>
      <c r="H29" s="67" t="s">
        <v>319</v>
      </c>
      <c r="I29" s="67" t="s">
        <v>125</v>
      </c>
      <c r="J29" s="102"/>
      <c r="K29" s="74">
        <v>11.909999999996808</v>
      </c>
      <c r="L29" s="92" t="s">
        <v>127</v>
      </c>
      <c r="M29" s="93">
        <v>1.2500000000000001E-2</v>
      </c>
      <c r="N29" s="93">
        <v>2.5599999999997812E-2</v>
      </c>
      <c r="O29" s="74">
        <v>1368615.7455260002</v>
      </c>
      <c r="P29" s="103">
        <v>93.45</v>
      </c>
      <c r="Q29" s="74"/>
      <c r="R29" s="74">
        <v>1278.9713948880003</v>
      </c>
      <c r="S29" s="94">
        <v>3.1888572217045769E-4</v>
      </c>
      <c r="T29" s="94">
        <f t="shared" si="0"/>
        <v>5.3235088201564864E-3</v>
      </c>
      <c r="U29" s="94">
        <f>R29/'סכום נכסי הקרן'!$C$42</f>
        <v>1.1667325519576516E-3</v>
      </c>
    </row>
    <row r="30" spans="2:21">
      <c r="B30" s="91" t="s">
        <v>328</v>
      </c>
      <c r="C30" s="67" t="s">
        <v>329</v>
      </c>
      <c r="D30" s="92" t="s">
        <v>114</v>
      </c>
      <c r="E30" s="92" t="s">
        <v>285</v>
      </c>
      <c r="F30" s="67">
        <v>520000472</v>
      </c>
      <c r="G30" s="92" t="s">
        <v>318</v>
      </c>
      <c r="H30" s="67" t="s">
        <v>319</v>
      </c>
      <c r="I30" s="67" t="s">
        <v>125</v>
      </c>
      <c r="J30" s="102"/>
      <c r="K30" s="74">
        <v>11.460000000009046</v>
      </c>
      <c r="L30" s="92" t="s">
        <v>127</v>
      </c>
      <c r="M30" s="93">
        <v>3.2000000000000001E-2</v>
      </c>
      <c r="N30" s="93">
        <v>2.5800000000016685E-2</v>
      </c>
      <c r="O30" s="74">
        <v>633973.92660000012</v>
      </c>
      <c r="P30" s="103">
        <v>107.79</v>
      </c>
      <c r="Q30" s="74"/>
      <c r="R30" s="74">
        <v>683.36050276699996</v>
      </c>
      <c r="S30" s="94">
        <v>4.6492047376904685E-4</v>
      </c>
      <c r="T30" s="94">
        <f t="shared" si="0"/>
        <v>2.8443760965781916E-3</v>
      </c>
      <c r="U30" s="94">
        <f>R30/'סכום נכסי הקרן'!$C$42</f>
        <v>6.2339075485751984E-4</v>
      </c>
    </row>
    <row r="31" spans="2:21">
      <c r="B31" s="91" t="s">
        <v>330</v>
      </c>
      <c r="C31" s="67" t="s">
        <v>331</v>
      </c>
      <c r="D31" s="92" t="s">
        <v>114</v>
      </c>
      <c r="E31" s="92" t="s">
        <v>285</v>
      </c>
      <c r="F31" s="67">
        <v>513436394</v>
      </c>
      <c r="G31" s="92" t="s">
        <v>123</v>
      </c>
      <c r="H31" s="67" t="s">
        <v>319</v>
      </c>
      <c r="I31" s="67" t="s">
        <v>125</v>
      </c>
      <c r="J31" s="102"/>
      <c r="K31" s="74">
        <v>6.5100000000049771</v>
      </c>
      <c r="L31" s="92" t="s">
        <v>127</v>
      </c>
      <c r="M31" s="93">
        <v>2.6499999999999999E-2</v>
      </c>
      <c r="N31" s="93">
        <v>2.3100000000009266E-2</v>
      </c>
      <c r="O31" s="74">
        <v>304168.40243700007</v>
      </c>
      <c r="P31" s="103">
        <v>113.62</v>
      </c>
      <c r="Q31" s="74"/>
      <c r="R31" s="74">
        <v>345.59613992800007</v>
      </c>
      <c r="S31" s="94">
        <v>2.0339130087647611E-4</v>
      </c>
      <c r="T31" s="94">
        <f t="shared" si="0"/>
        <v>1.4384872925792477E-3</v>
      </c>
      <c r="U31" s="94">
        <f>R31/'סכום נכסי הקרן'!$C$42</f>
        <v>3.1526761888229647E-4</v>
      </c>
    </row>
    <row r="32" spans="2:21">
      <c r="B32" s="91" t="s">
        <v>333</v>
      </c>
      <c r="C32" s="67" t="s">
        <v>334</v>
      </c>
      <c r="D32" s="92" t="s">
        <v>114</v>
      </c>
      <c r="E32" s="92" t="s">
        <v>285</v>
      </c>
      <c r="F32" s="67">
        <v>510960719</v>
      </c>
      <c r="G32" s="92" t="s">
        <v>305</v>
      </c>
      <c r="H32" s="67" t="s">
        <v>336</v>
      </c>
      <c r="I32" s="67" t="s">
        <v>300</v>
      </c>
      <c r="J32" s="102"/>
      <c r="K32" s="74">
        <v>1.2499999999999998</v>
      </c>
      <c r="L32" s="92" t="s">
        <v>127</v>
      </c>
      <c r="M32" s="93">
        <v>6.5000000000000006E-3</v>
      </c>
      <c r="N32" s="93">
        <v>2.6500000000029052E-2</v>
      </c>
      <c r="O32" s="74">
        <v>127552.41660200001</v>
      </c>
      <c r="P32" s="103">
        <v>107.94</v>
      </c>
      <c r="Q32" s="74"/>
      <c r="R32" s="74">
        <v>137.68007540400004</v>
      </c>
      <c r="S32" s="94">
        <v>4.224606936901698E-4</v>
      </c>
      <c r="T32" s="94">
        <f t="shared" si="0"/>
        <v>5.7307074943391365E-4</v>
      </c>
      <c r="U32" s="94">
        <f>R32/'סכום נכסי הקרן'!$C$42</f>
        <v>1.2559766885474226E-4</v>
      </c>
    </row>
    <row r="33" spans="2:21">
      <c r="B33" s="91" t="s">
        <v>337</v>
      </c>
      <c r="C33" s="67" t="s">
        <v>338</v>
      </c>
      <c r="D33" s="92" t="s">
        <v>114</v>
      </c>
      <c r="E33" s="92" t="s">
        <v>285</v>
      </c>
      <c r="F33" s="67">
        <v>510960719</v>
      </c>
      <c r="G33" s="92" t="s">
        <v>305</v>
      </c>
      <c r="H33" s="67" t="s">
        <v>319</v>
      </c>
      <c r="I33" s="67" t="s">
        <v>125</v>
      </c>
      <c r="J33" s="102"/>
      <c r="K33" s="74">
        <v>3.6099999999997143</v>
      </c>
      <c r="L33" s="92" t="s">
        <v>127</v>
      </c>
      <c r="M33" s="93">
        <v>1.34E-2</v>
      </c>
      <c r="N33" s="93">
        <v>2.6199999999999234E-2</v>
      </c>
      <c r="O33" s="74">
        <v>3843409.2425690009</v>
      </c>
      <c r="P33" s="103">
        <v>106.9</v>
      </c>
      <c r="Q33" s="74">
        <v>338.06790250600005</v>
      </c>
      <c r="R33" s="74">
        <v>4446.6723828070008</v>
      </c>
      <c r="S33" s="94">
        <v>1.3316137868963243E-3</v>
      </c>
      <c r="T33" s="94">
        <f t="shared" si="0"/>
        <v>1.8508545026757445E-2</v>
      </c>
      <c r="U33" s="94">
        <f>R33/'סכום נכסי הקרן'!$C$42</f>
        <v>4.0564452321987573E-3</v>
      </c>
    </row>
    <row r="34" spans="2:21">
      <c r="B34" s="91" t="s">
        <v>339</v>
      </c>
      <c r="C34" s="67" t="s">
        <v>340</v>
      </c>
      <c r="D34" s="92" t="s">
        <v>114</v>
      </c>
      <c r="E34" s="92" t="s">
        <v>285</v>
      </c>
      <c r="F34" s="67">
        <v>510960719</v>
      </c>
      <c r="G34" s="92" t="s">
        <v>305</v>
      </c>
      <c r="H34" s="67" t="s">
        <v>319</v>
      </c>
      <c r="I34" s="67" t="s">
        <v>125</v>
      </c>
      <c r="J34" s="102"/>
      <c r="K34" s="74">
        <v>3.5899999999998267</v>
      </c>
      <c r="L34" s="92" t="s">
        <v>127</v>
      </c>
      <c r="M34" s="93">
        <v>1.77E-2</v>
      </c>
      <c r="N34" s="93">
        <v>2.5499999999999998E-2</v>
      </c>
      <c r="O34" s="74">
        <v>2147439.3868720005</v>
      </c>
      <c r="P34" s="103">
        <v>107.51</v>
      </c>
      <c r="Q34" s="74"/>
      <c r="R34" s="74">
        <v>2308.7120930600004</v>
      </c>
      <c r="S34" s="94">
        <v>7.7893762382424503E-4</v>
      </c>
      <c r="T34" s="94">
        <f t="shared" si="0"/>
        <v>9.6096357117378146E-3</v>
      </c>
      <c r="U34" s="94">
        <f>R34/'סכום נכסי הקרן'!$C$42</f>
        <v>2.1061061747258769E-3</v>
      </c>
    </row>
    <row r="35" spans="2:21">
      <c r="B35" s="91" t="s">
        <v>341</v>
      </c>
      <c r="C35" s="67" t="s">
        <v>342</v>
      </c>
      <c r="D35" s="92" t="s">
        <v>114</v>
      </c>
      <c r="E35" s="92" t="s">
        <v>285</v>
      </c>
      <c r="F35" s="67">
        <v>510960719</v>
      </c>
      <c r="G35" s="92" t="s">
        <v>305</v>
      </c>
      <c r="H35" s="67" t="s">
        <v>319</v>
      </c>
      <c r="I35" s="67" t="s">
        <v>125</v>
      </c>
      <c r="J35" s="102"/>
      <c r="K35" s="74">
        <v>6.5899999999991641</v>
      </c>
      <c r="L35" s="92" t="s">
        <v>127</v>
      </c>
      <c r="M35" s="93">
        <v>2.4799999999999999E-2</v>
      </c>
      <c r="N35" s="93">
        <v>2.8099999999996007E-2</v>
      </c>
      <c r="O35" s="74">
        <v>3888482.7165580005</v>
      </c>
      <c r="P35" s="103">
        <v>108.2</v>
      </c>
      <c r="Q35" s="74"/>
      <c r="R35" s="74">
        <v>4207.3382833280002</v>
      </c>
      <c r="S35" s="94">
        <v>1.1802988373186747E-3</v>
      </c>
      <c r="T35" s="94">
        <f t="shared" si="0"/>
        <v>1.7512356062224548E-2</v>
      </c>
      <c r="U35" s="94">
        <f>R35/'סכום נכסי הקרן'!$C$42</f>
        <v>3.8381144034001402E-3</v>
      </c>
    </row>
    <row r="36" spans="2:21">
      <c r="B36" s="91" t="s">
        <v>343</v>
      </c>
      <c r="C36" s="67" t="s">
        <v>344</v>
      </c>
      <c r="D36" s="92" t="s">
        <v>114</v>
      </c>
      <c r="E36" s="92" t="s">
        <v>285</v>
      </c>
      <c r="F36" s="67">
        <v>510960719</v>
      </c>
      <c r="G36" s="92" t="s">
        <v>305</v>
      </c>
      <c r="H36" s="67" t="s">
        <v>336</v>
      </c>
      <c r="I36" s="67" t="s">
        <v>300</v>
      </c>
      <c r="J36" s="102"/>
      <c r="K36" s="74">
        <v>7.9699999999997386</v>
      </c>
      <c r="L36" s="92" t="s">
        <v>127</v>
      </c>
      <c r="M36" s="93">
        <v>9.0000000000000011E-3</v>
      </c>
      <c r="N36" s="93">
        <v>2.8899999999999891E-2</v>
      </c>
      <c r="O36" s="74">
        <v>1885953.0009700004</v>
      </c>
      <c r="P36" s="103">
        <v>92.96</v>
      </c>
      <c r="Q36" s="74">
        <v>9.2356870720000028</v>
      </c>
      <c r="R36" s="74">
        <v>1762.4175797180003</v>
      </c>
      <c r="S36" s="94">
        <v>9.9073175241490329E-4</v>
      </c>
      <c r="T36" s="94">
        <f t="shared" si="0"/>
        <v>7.3357743323487126E-3</v>
      </c>
      <c r="U36" s="94">
        <f>R36/'סכום נכסי הקרן'!$C$42</f>
        <v>1.6077528931594893E-3</v>
      </c>
    </row>
    <row r="37" spans="2:21">
      <c r="B37" s="91" t="s">
        <v>345</v>
      </c>
      <c r="C37" s="67" t="s">
        <v>346</v>
      </c>
      <c r="D37" s="92" t="s">
        <v>114</v>
      </c>
      <c r="E37" s="92" t="s">
        <v>285</v>
      </c>
      <c r="F37" s="67">
        <v>510960719</v>
      </c>
      <c r="G37" s="92" t="s">
        <v>305</v>
      </c>
      <c r="H37" s="67" t="s">
        <v>336</v>
      </c>
      <c r="I37" s="67" t="s">
        <v>300</v>
      </c>
      <c r="J37" s="102"/>
      <c r="K37" s="74">
        <v>11.46999999999921</v>
      </c>
      <c r="L37" s="92" t="s">
        <v>127</v>
      </c>
      <c r="M37" s="93">
        <v>1.6899999999999998E-2</v>
      </c>
      <c r="N37" s="93">
        <v>3.0499999999998702E-2</v>
      </c>
      <c r="O37" s="74">
        <v>2439625.6703810003</v>
      </c>
      <c r="P37" s="103">
        <v>93.4</v>
      </c>
      <c r="Q37" s="74">
        <v>22.433949338000001</v>
      </c>
      <c r="R37" s="74">
        <v>2301.0441188059999</v>
      </c>
      <c r="S37" s="94">
        <v>9.1101854445481748E-4</v>
      </c>
      <c r="T37" s="94">
        <f t="shared" si="0"/>
        <v>9.5777190256124932E-3</v>
      </c>
      <c r="U37" s="94">
        <f>R37/'סכום נכסי הקרן'!$C$42</f>
        <v>2.0991111197891724E-3</v>
      </c>
    </row>
    <row r="38" spans="2:21">
      <c r="B38" s="91" t="s">
        <v>347</v>
      </c>
      <c r="C38" s="67" t="s">
        <v>348</v>
      </c>
      <c r="D38" s="92" t="s">
        <v>114</v>
      </c>
      <c r="E38" s="92" t="s">
        <v>285</v>
      </c>
      <c r="F38" s="67">
        <v>520026683</v>
      </c>
      <c r="G38" s="92" t="s">
        <v>305</v>
      </c>
      <c r="H38" s="67" t="s">
        <v>350</v>
      </c>
      <c r="I38" s="67" t="s">
        <v>125</v>
      </c>
      <c r="J38" s="102"/>
      <c r="K38" s="74">
        <v>2.7799999999995055</v>
      </c>
      <c r="L38" s="92" t="s">
        <v>127</v>
      </c>
      <c r="M38" s="93">
        <v>3.2000000000000001E-2</v>
      </c>
      <c r="N38" s="93">
        <v>2.6199999999996348E-2</v>
      </c>
      <c r="O38" s="74">
        <v>1292673.9212660003</v>
      </c>
      <c r="P38" s="103">
        <v>111.95</v>
      </c>
      <c r="Q38" s="74">
        <v>413.23184957000007</v>
      </c>
      <c r="R38" s="74">
        <v>1860.3803043640003</v>
      </c>
      <c r="S38" s="94">
        <v>1.1518319632481296E-3</v>
      </c>
      <c r="T38" s="94">
        <f t="shared" si="0"/>
        <v>7.7435281185428209E-3</v>
      </c>
      <c r="U38" s="94">
        <f>R38/'סכום נכסי הקרן'!$C$42</f>
        <v>1.6971186914719381E-3</v>
      </c>
    </row>
    <row r="39" spans="2:21">
      <c r="B39" s="91" t="s">
        <v>351</v>
      </c>
      <c r="C39" s="67" t="s">
        <v>352</v>
      </c>
      <c r="D39" s="92" t="s">
        <v>114</v>
      </c>
      <c r="E39" s="92" t="s">
        <v>285</v>
      </c>
      <c r="F39" s="67">
        <v>520026683</v>
      </c>
      <c r="G39" s="92" t="s">
        <v>305</v>
      </c>
      <c r="H39" s="67" t="s">
        <v>350</v>
      </c>
      <c r="I39" s="67" t="s">
        <v>125</v>
      </c>
      <c r="J39" s="102"/>
      <c r="K39" s="74">
        <v>4.5000000000017408</v>
      </c>
      <c r="L39" s="92" t="s">
        <v>127</v>
      </c>
      <c r="M39" s="93">
        <v>1.1399999999999999E-2</v>
      </c>
      <c r="N39" s="93">
        <v>2.7900000000012609E-2</v>
      </c>
      <c r="O39" s="74">
        <v>1407758.5529710003</v>
      </c>
      <c r="P39" s="103">
        <v>102</v>
      </c>
      <c r="Q39" s="74"/>
      <c r="R39" s="74">
        <v>1435.9136775610002</v>
      </c>
      <c r="S39" s="94">
        <v>5.957548374114415E-4</v>
      </c>
      <c r="T39" s="94">
        <f t="shared" si="0"/>
        <v>5.9767553504577924E-3</v>
      </c>
      <c r="U39" s="94">
        <f>R39/'סכום נכסי הקרן'!$C$42</f>
        <v>1.3099020322955314E-3</v>
      </c>
    </row>
    <row r="40" spans="2:21">
      <c r="B40" s="91" t="s">
        <v>353</v>
      </c>
      <c r="C40" s="67" t="s">
        <v>354</v>
      </c>
      <c r="D40" s="92" t="s">
        <v>114</v>
      </c>
      <c r="E40" s="92" t="s">
        <v>285</v>
      </c>
      <c r="F40" s="67">
        <v>520026683</v>
      </c>
      <c r="G40" s="92" t="s">
        <v>305</v>
      </c>
      <c r="H40" s="67" t="s">
        <v>350</v>
      </c>
      <c r="I40" s="67" t="s">
        <v>125</v>
      </c>
      <c r="J40" s="102"/>
      <c r="K40" s="74">
        <v>6.759999999999609</v>
      </c>
      <c r="L40" s="92" t="s">
        <v>127</v>
      </c>
      <c r="M40" s="93">
        <v>9.1999999999999998E-3</v>
      </c>
      <c r="N40" s="93">
        <v>2.929999999999779E-2</v>
      </c>
      <c r="O40" s="74">
        <v>2006176.9534610002</v>
      </c>
      <c r="P40" s="103">
        <v>97.25</v>
      </c>
      <c r="Q40" s="74"/>
      <c r="R40" s="74">
        <v>1951.0071898510002</v>
      </c>
      <c r="S40" s="94">
        <v>1.0023307147101791E-3</v>
      </c>
      <c r="T40" s="94">
        <f t="shared" si="0"/>
        <v>8.120747676510812E-3</v>
      </c>
      <c r="U40" s="94">
        <f>R40/'סכום נכסי הקרן'!$C$42</f>
        <v>1.7797924227241377E-3</v>
      </c>
    </row>
    <row r="41" spans="2:21">
      <c r="B41" s="91" t="s">
        <v>355</v>
      </c>
      <c r="C41" s="67" t="s">
        <v>356</v>
      </c>
      <c r="D41" s="92" t="s">
        <v>114</v>
      </c>
      <c r="E41" s="92" t="s">
        <v>285</v>
      </c>
      <c r="F41" s="67">
        <v>511659401</v>
      </c>
      <c r="G41" s="92" t="s">
        <v>305</v>
      </c>
      <c r="H41" s="67" t="s">
        <v>358</v>
      </c>
      <c r="I41" s="67" t="s">
        <v>300</v>
      </c>
      <c r="J41" s="102"/>
      <c r="K41" s="74">
        <v>2.8699999999995711</v>
      </c>
      <c r="L41" s="92" t="s">
        <v>127</v>
      </c>
      <c r="M41" s="93">
        <v>2.3399999999999997E-2</v>
      </c>
      <c r="N41" s="93">
        <v>2.7299999999997559E-2</v>
      </c>
      <c r="O41" s="74">
        <v>1081703.1138000002</v>
      </c>
      <c r="P41" s="103">
        <v>109.87</v>
      </c>
      <c r="Q41" s="74"/>
      <c r="R41" s="74">
        <v>1188.4672187730002</v>
      </c>
      <c r="S41" s="94">
        <v>4.1780699366430606E-4</v>
      </c>
      <c r="T41" s="94">
        <f t="shared" si="0"/>
        <v>4.9468000198385634E-3</v>
      </c>
      <c r="U41" s="94">
        <f>R41/'סכום נכסי הקרן'!$C$42</f>
        <v>1.0841707614566798E-3</v>
      </c>
    </row>
    <row r="42" spans="2:21">
      <c r="B42" s="91" t="s">
        <v>359</v>
      </c>
      <c r="C42" s="67" t="s">
        <v>360</v>
      </c>
      <c r="D42" s="92" t="s">
        <v>114</v>
      </c>
      <c r="E42" s="92" t="s">
        <v>285</v>
      </c>
      <c r="F42" s="67">
        <v>511659401</v>
      </c>
      <c r="G42" s="92" t="s">
        <v>305</v>
      </c>
      <c r="H42" s="67" t="s">
        <v>358</v>
      </c>
      <c r="I42" s="67" t="s">
        <v>300</v>
      </c>
      <c r="J42" s="102"/>
      <c r="K42" s="74">
        <v>5.6999999999995614</v>
      </c>
      <c r="L42" s="92" t="s">
        <v>127</v>
      </c>
      <c r="M42" s="93">
        <v>6.5000000000000006E-3</v>
      </c>
      <c r="N42" s="93">
        <v>2.8199999999998039E-2</v>
      </c>
      <c r="O42" s="74">
        <v>3049486.0711860005</v>
      </c>
      <c r="P42" s="103">
        <v>97.17</v>
      </c>
      <c r="Q42" s="74"/>
      <c r="R42" s="74">
        <v>2963.1857227690007</v>
      </c>
      <c r="S42" s="94">
        <v>1.3322314591606476E-3</v>
      </c>
      <c r="T42" s="94">
        <f t="shared" si="0"/>
        <v>1.2333774933491711E-2</v>
      </c>
      <c r="U42" s="94">
        <f>R42/'סכום נכסי הקרן'!$C$42</f>
        <v>2.703145085237427E-3</v>
      </c>
    </row>
    <row r="43" spans="2:21">
      <c r="B43" s="91" t="s">
        <v>361</v>
      </c>
      <c r="C43" s="67" t="s">
        <v>362</v>
      </c>
      <c r="D43" s="92" t="s">
        <v>114</v>
      </c>
      <c r="E43" s="92" t="s">
        <v>285</v>
      </c>
      <c r="F43" s="67">
        <v>511659401</v>
      </c>
      <c r="G43" s="92" t="s">
        <v>305</v>
      </c>
      <c r="H43" s="67" t="s">
        <v>358</v>
      </c>
      <c r="I43" s="67" t="s">
        <v>300</v>
      </c>
      <c r="J43" s="102"/>
      <c r="K43" s="74">
        <v>9.1000000000216534</v>
      </c>
      <c r="L43" s="92" t="s">
        <v>127</v>
      </c>
      <c r="M43" s="93">
        <v>2.64E-2</v>
      </c>
      <c r="N43" s="93">
        <v>2.7900000000082605E-2</v>
      </c>
      <c r="O43" s="74">
        <v>124540.26200000002</v>
      </c>
      <c r="P43" s="103">
        <v>100.11</v>
      </c>
      <c r="Q43" s="74"/>
      <c r="R43" s="74">
        <v>124.67725914300001</v>
      </c>
      <c r="S43" s="94">
        <v>4.1513420666666674E-4</v>
      </c>
      <c r="T43" s="94">
        <f t="shared" si="0"/>
        <v>5.18948657783561E-4</v>
      </c>
      <c r="U43" s="94">
        <f>R43/'סכום נכסי הקרן'!$C$42</f>
        <v>1.1373594226768163E-4</v>
      </c>
    </row>
    <row r="44" spans="2:21">
      <c r="B44" s="91" t="s">
        <v>363</v>
      </c>
      <c r="C44" s="67" t="s">
        <v>364</v>
      </c>
      <c r="D44" s="92" t="s">
        <v>114</v>
      </c>
      <c r="E44" s="92" t="s">
        <v>285</v>
      </c>
      <c r="F44" s="67">
        <v>513623314</v>
      </c>
      <c r="G44" s="92" t="s">
        <v>305</v>
      </c>
      <c r="H44" s="67" t="s">
        <v>350</v>
      </c>
      <c r="I44" s="67" t="s">
        <v>125</v>
      </c>
      <c r="J44" s="102"/>
      <c r="K44" s="74">
        <v>2.5100000000023779</v>
      </c>
      <c r="L44" s="92" t="s">
        <v>127</v>
      </c>
      <c r="M44" s="93">
        <v>1.34E-2</v>
      </c>
      <c r="N44" s="93">
        <v>2.4800000000027692E-2</v>
      </c>
      <c r="O44" s="74">
        <v>305422.93341500004</v>
      </c>
      <c r="P44" s="103">
        <v>108.78</v>
      </c>
      <c r="Q44" s="74"/>
      <c r="R44" s="74">
        <v>332.23906067100006</v>
      </c>
      <c r="S44" s="94">
        <v>5.7282958141532123E-4</v>
      </c>
      <c r="T44" s="94">
        <f t="shared" si="0"/>
        <v>1.3828906392683302E-3</v>
      </c>
      <c r="U44" s="94">
        <f>R44/'סכום נכסי הקרן'!$C$42</f>
        <v>3.0308271839858789E-4</v>
      </c>
    </row>
    <row r="45" spans="2:21">
      <c r="B45" s="91" t="s">
        <v>366</v>
      </c>
      <c r="C45" s="67" t="s">
        <v>367</v>
      </c>
      <c r="D45" s="92" t="s">
        <v>114</v>
      </c>
      <c r="E45" s="92" t="s">
        <v>285</v>
      </c>
      <c r="F45" s="67">
        <v>513623314</v>
      </c>
      <c r="G45" s="92" t="s">
        <v>305</v>
      </c>
      <c r="H45" s="67" t="s">
        <v>358</v>
      </c>
      <c r="I45" s="67" t="s">
        <v>300</v>
      </c>
      <c r="J45" s="102"/>
      <c r="K45" s="74">
        <v>3.8399999999995482</v>
      </c>
      <c r="L45" s="92" t="s">
        <v>127</v>
      </c>
      <c r="M45" s="93">
        <v>1.8200000000000001E-2</v>
      </c>
      <c r="N45" s="93">
        <v>2.5199999999997745E-2</v>
      </c>
      <c r="O45" s="74">
        <v>821379.88846000016</v>
      </c>
      <c r="P45" s="103">
        <v>107.89</v>
      </c>
      <c r="Q45" s="74"/>
      <c r="R45" s="74">
        <v>886.18676716000016</v>
      </c>
      <c r="S45" s="94">
        <v>2.1706656671775901E-3</v>
      </c>
      <c r="T45" s="94">
        <f t="shared" si="0"/>
        <v>3.6886071808473449E-3</v>
      </c>
      <c r="U45" s="94">
        <f>R45/'סכום נכסי הקרן'!$C$42</f>
        <v>8.0841757094202301E-4</v>
      </c>
    </row>
    <row r="46" spans="2:21">
      <c r="B46" s="91" t="s">
        <v>368</v>
      </c>
      <c r="C46" s="67" t="s">
        <v>369</v>
      </c>
      <c r="D46" s="92" t="s">
        <v>114</v>
      </c>
      <c r="E46" s="92" t="s">
        <v>285</v>
      </c>
      <c r="F46" s="67">
        <v>513623314</v>
      </c>
      <c r="G46" s="92" t="s">
        <v>305</v>
      </c>
      <c r="H46" s="67" t="s">
        <v>358</v>
      </c>
      <c r="I46" s="67" t="s">
        <v>300</v>
      </c>
      <c r="J46" s="102"/>
      <c r="K46" s="74">
        <v>2.2800000000004106</v>
      </c>
      <c r="L46" s="92" t="s">
        <v>127</v>
      </c>
      <c r="M46" s="93">
        <v>2E-3</v>
      </c>
      <c r="N46" s="93">
        <v>2.4399999999991789E-2</v>
      </c>
      <c r="O46" s="74">
        <v>655795.90684800013</v>
      </c>
      <c r="P46" s="103">
        <v>104</v>
      </c>
      <c r="Q46" s="74"/>
      <c r="R46" s="74">
        <v>682.02777517400011</v>
      </c>
      <c r="S46" s="94">
        <v>1.9872603237818184E-3</v>
      </c>
      <c r="T46" s="94">
        <f t="shared" si="0"/>
        <v>2.8388288363935163E-3</v>
      </c>
      <c r="U46" s="94">
        <f>R46/'סכום נכסי הקרן'!$C$42</f>
        <v>6.2217498359644233E-4</v>
      </c>
    </row>
    <row r="47" spans="2:21">
      <c r="B47" s="91" t="s">
        <v>370</v>
      </c>
      <c r="C47" s="67" t="s">
        <v>371</v>
      </c>
      <c r="D47" s="92" t="s">
        <v>114</v>
      </c>
      <c r="E47" s="92" t="s">
        <v>285</v>
      </c>
      <c r="F47" s="67">
        <v>520001736</v>
      </c>
      <c r="G47" s="92" t="s">
        <v>305</v>
      </c>
      <c r="H47" s="67" t="s">
        <v>350</v>
      </c>
      <c r="I47" s="67" t="s">
        <v>125</v>
      </c>
      <c r="J47" s="102"/>
      <c r="K47" s="74">
        <v>1.6799999999981234</v>
      </c>
      <c r="L47" s="92" t="s">
        <v>127</v>
      </c>
      <c r="M47" s="93">
        <v>4.7500000000000001E-2</v>
      </c>
      <c r="N47" s="93">
        <v>2.8499999999993295E-2</v>
      </c>
      <c r="O47" s="74">
        <v>319942.06517100008</v>
      </c>
      <c r="P47" s="103">
        <v>139.94</v>
      </c>
      <c r="Q47" s="74"/>
      <c r="R47" s="74">
        <v>447.72690973800013</v>
      </c>
      <c r="S47" s="94">
        <v>2.4788362464011422E-4</v>
      </c>
      <c r="T47" s="94">
        <f t="shared" si="0"/>
        <v>1.863589883666141E-3</v>
      </c>
      <c r="U47" s="94">
        <f>R47/'סכום נכסי הקרן'!$C$42</f>
        <v>4.0843568672970567E-4</v>
      </c>
    </row>
    <row r="48" spans="2:21">
      <c r="B48" s="91" t="s">
        <v>372</v>
      </c>
      <c r="C48" s="67" t="s">
        <v>373</v>
      </c>
      <c r="D48" s="92" t="s">
        <v>114</v>
      </c>
      <c r="E48" s="92" t="s">
        <v>285</v>
      </c>
      <c r="F48" s="67">
        <v>520001736</v>
      </c>
      <c r="G48" s="92" t="s">
        <v>305</v>
      </c>
      <c r="H48" s="67" t="s">
        <v>350</v>
      </c>
      <c r="I48" s="67" t="s">
        <v>125</v>
      </c>
      <c r="J48" s="102"/>
      <c r="K48" s="74">
        <v>4.5599999999995404</v>
      </c>
      <c r="L48" s="92" t="s">
        <v>127</v>
      </c>
      <c r="M48" s="93">
        <v>5.0000000000000001E-3</v>
      </c>
      <c r="N48" s="93">
        <v>2.8300000000003451E-2</v>
      </c>
      <c r="O48" s="74">
        <v>701969.40529600007</v>
      </c>
      <c r="P48" s="103">
        <v>99.1</v>
      </c>
      <c r="Q48" s="74"/>
      <c r="R48" s="74">
        <v>695.65167687200005</v>
      </c>
      <c r="S48" s="94">
        <v>3.9328950602471807E-4</v>
      </c>
      <c r="T48" s="94">
        <f t="shared" si="0"/>
        <v>2.895536094385474E-3</v>
      </c>
      <c r="U48" s="94">
        <f>R48/'סכום נכסי הקרן'!$C$42</f>
        <v>6.3460329095285477E-4</v>
      </c>
    </row>
    <row r="49" spans="2:21">
      <c r="B49" s="91" t="s">
        <v>374</v>
      </c>
      <c r="C49" s="67" t="s">
        <v>375</v>
      </c>
      <c r="D49" s="92" t="s">
        <v>114</v>
      </c>
      <c r="E49" s="92" t="s">
        <v>285</v>
      </c>
      <c r="F49" s="67">
        <v>520001736</v>
      </c>
      <c r="G49" s="92" t="s">
        <v>305</v>
      </c>
      <c r="H49" s="67" t="s">
        <v>350</v>
      </c>
      <c r="I49" s="67" t="s">
        <v>125</v>
      </c>
      <c r="J49" s="102"/>
      <c r="K49" s="74">
        <v>6.3799999999989527</v>
      </c>
      <c r="L49" s="92" t="s">
        <v>127</v>
      </c>
      <c r="M49" s="93">
        <v>5.8999999999999999E-3</v>
      </c>
      <c r="N49" s="93">
        <v>3.059999999999477E-2</v>
      </c>
      <c r="O49" s="74">
        <v>2081913.7362090005</v>
      </c>
      <c r="P49" s="103">
        <v>91.73</v>
      </c>
      <c r="Q49" s="74"/>
      <c r="R49" s="74">
        <v>1909.7394673000001</v>
      </c>
      <c r="S49" s="94">
        <v>1.8936903808085359E-3</v>
      </c>
      <c r="T49" s="94">
        <f t="shared" si="0"/>
        <v>7.9489775447736128E-3</v>
      </c>
      <c r="U49" s="94">
        <f>R49/'סכום נכסי הקרן'!$C$42</f>
        <v>1.7421462365483904E-3</v>
      </c>
    </row>
    <row r="50" spans="2:21">
      <c r="B50" s="91" t="s">
        <v>376</v>
      </c>
      <c r="C50" s="67" t="s">
        <v>377</v>
      </c>
      <c r="D50" s="92" t="s">
        <v>114</v>
      </c>
      <c r="E50" s="92" t="s">
        <v>285</v>
      </c>
      <c r="F50" s="67">
        <v>520017807</v>
      </c>
      <c r="G50" s="92" t="s">
        <v>305</v>
      </c>
      <c r="H50" s="67" t="s">
        <v>350</v>
      </c>
      <c r="I50" s="67" t="s">
        <v>125</v>
      </c>
      <c r="J50" s="102"/>
      <c r="K50" s="74">
        <v>3.3200000000011669</v>
      </c>
      <c r="L50" s="92" t="s">
        <v>127</v>
      </c>
      <c r="M50" s="93">
        <v>1.5800000000000002E-2</v>
      </c>
      <c r="N50" s="93">
        <v>2.4500000000015711E-2</v>
      </c>
      <c r="O50" s="74">
        <v>820172.80712500017</v>
      </c>
      <c r="P50" s="103">
        <v>108.66</v>
      </c>
      <c r="Q50" s="74"/>
      <c r="R50" s="74">
        <v>891.19975272800013</v>
      </c>
      <c r="S50" s="94">
        <v>1.7632364409915417E-3</v>
      </c>
      <c r="T50" s="94">
        <f t="shared" si="0"/>
        <v>3.7094729116942042E-3</v>
      </c>
      <c r="U50" s="94">
        <f>R50/'סכום נכסי הקרן'!$C$42</f>
        <v>8.1299063134670211E-4</v>
      </c>
    </row>
    <row r="51" spans="2:21">
      <c r="B51" s="91" t="s">
        <v>379</v>
      </c>
      <c r="C51" s="67" t="s">
        <v>380</v>
      </c>
      <c r="D51" s="92" t="s">
        <v>114</v>
      </c>
      <c r="E51" s="92" t="s">
        <v>285</v>
      </c>
      <c r="F51" s="67">
        <v>520017807</v>
      </c>
      <c r="G51" s="92" t="s">
        <v>305</v>
      </c>
      <c r="H51" s="67" t="s">
        <v>350</v>
      </c>
      <c r="I51" s="67" t="s">
        <v>125</v>
      </c>
      <c r="J51" s="102"/>
      <c r="K51" s="74">
        <v>5.7500000000011484</v>
      </c>
      <c r="L51" s="92" t="s">
        <v>127</v>
      </c>
      <c r="M51" s="93">
        <v>8.3999999999999995E-3</v>
      </c>
      <c r="N51" s="93">
        <v>2.6700000000010257E-2</v>
      </c>
      <c r="O51" s="74">
        <v>660076.7788930001</v>
      </c>
      <c r="P51" s="103">
        <v>98.94</v>
      </c>
      <c r="Q51" s="74"/>
      <c r="R51" s="74">
        <v>653.07993379900006</v>
      </c>
      <c r="S51" s="94">
        <v>1.4803246891522766E-3</v>
      </c>
      <c r="T51" s="94">
        <f t="shared" si="0"/>
        <v>2.7183381909418264E-3</v>
      </c>
      <c r="U51" s="94">
        <f>R51/'סכום נכסי הקרן'!$C$42</f>
        <v>5.9576752133722836E-4</v>
      </c>
    </row>
    <row r="52" spans="2:21">
      <c r="B52" s="91" t="s">
        <v>381</v>
      </c>
      <c r="C52" s="67" t="s">
        <v>382</v>
      </c>
      <c r="D52" s="92" t="s">
        <v>114</v>
      </c>
      <c r="E52" s="92" t="s">
        <v>285</v>
      </c>
      <c r="F52" s="67">
        <v>520018078</v>
      </c>
      <c r="G52" s="92" t="s">
        <v>287</v>
      </c>
      <c r="H52" s="67" t="s">
        <v>358</v>
      </c>
      <c r="I52" s="67" t="s">
        <v>300</v>
      </c>
      <c r="J52" s="102"/>
      <c r="K52" s="74">
        <v>7.9999999999957008E-2</v>
      </c>
      <c r="L52" s="92" t="s">
        <v>127</v>
      </c>
      <c r="M52" s="93">
        <v>1.6399999999999998E-2</v>
      </c>
      <c r="N52" s="93">
        <v>6.5200000000024086E-2</v>
      </c>
      <c r="O52" s="74">
        <v>16.865421000000005</v>
      </c>
      <c r="P52" s="103">
        <v>5516000</v>
      </c>
      <c r="Q52" s="74"/>
      <c r="R52" s="74">
        <v>930.29668028800018</v>
      </c>
      <c r="S52" s="94">
        <v>1.3738531280547413E-3</v>
      </c>
      <c r="T52" s="94">
        <f t="shared" si="0"/>
        <v>3.8722074650537073E-3</v>
      </c>
      <c r="U52" s="94">
        <f>R52/'סכום נכסי הקרן'!$C$42</f>
        <v>8.4865652524245797E-4</v>
      </c>
    </row>
    <row r="53" spans="2:21">
      <c r="B53" s="91" t="s">
        <v>383</v>
      </c>
      <c r="C53" s="67" t="s">
        <v>384</v>
      </c>
      <c r="D53" s="92" t="s">
        <v>114</v>
      </c>
      <c r="E53" s="92" t="s">
        <v>285</v>
      </c>
      <c r="F53" s="67">
        <v>520018078</v>
      </c>
      <c r="G53" s="92" t="s">
        <v>287</v>
      </c>
      <c r="H53" s="67" t="s">
        <v>358</v>
      </c>
      <c r="I53" s="67" t="s">
        <v>300</v>
      </c>
      <c r="J53" s="102"/>
      <c r="K53" s="74">
        <v>4.7399999999990365</v>
      </c>
      <c r="L53" s="92" t="s">
        <v>127</v>
      </c>
      <c r="M53" s="93">
        <v>2.7799999999999998E-2</v>
      </c>
      <c r="N53" s="93">
        <v>3.4700000000001202E-2</v>
      </c>
      <c r="O53" s="74">
        <v>6.1726470000000013</v>
      </c>
      <c r="P53" s="103">
        <v>5381286</v>
      </c>
      <c r="Q53" s="74"/>
      <c r="R53" s="74">
        <v>332.16781796800007</v>
      </c>
      <c r="S53" s="94">
        <v>1.4760035868005741E-3</v>
      </c>
      <c r="T53" s="94">
        <f t="shared" si="0"/>
        <v>1.3825941031930841E-3</v>
      </c>
      <c r="U53" s="94">
        <f>R53/'סכום נכסי הקרן'!$C$42</f>
        <v>3.0301772774984329E-4</v>
      </c>
    </row>
    <row r="54" spans="2:21">
      <c r="B54" s="91" t="s">
        <v>385</v>
      </c>
      <c r="C54" s="67" t="s">
        <v>386</v>
      </c>
      <c r="D54" s="92" t="s">
        <v>114</v>
      </c>
      <c r="E54" s="92" t="s">
        <v>285</v>
      </c>
      <c r="F54" s="67">
        <v>520018078</v>
      </c>
      <c r="G54" s="92" t="s">
        <v>287</v>
      </c>
      <c r="H54" s="67" t="s">
        <v>358</v>
      </c>
      <c r="I54" s="67" t="s">
        <v>300</v>
      </c>
      <c r="J54" s="102"/>
      <c r="K54" s="74">
        <v>1.640000000000386</v>
      </c>
      <c r="L54" s="92" t="s">
        <v>127</v>
      </c>
      <c r="M54" s="93">
        <v>2.4199999999999999E-2</v>
      </c>
      <c r="N54" s="93">
        <v>3.4900000000009791E-2</v>
      </c>
      <c r="O54" s="74">
        <v>24.623758000000002</v>
      </c>
      <c r="P54" s="103">
        <v>5473005</v>
      </c>
      <c r="Q54" s="74"/>
      <c r="R54" s="74">
        <v>1347.6594669320002</v>
      </c>
      <c r="S54" s="94">
        <v>8.5430933629393197E-4</v>
      </c>
      <c r="T54" s="94">
        <f t="shared" si="0"/>
        <v>5.6094116627277224E-3</v>
      </c>
      <c r="U54" s="94">
        <f>R54/'סכום נכסי הקרן'!$C$42</f>
        <v>1.2293927567951217E-3</v>
      </c>
    </row>
    <row r="55" spans="2:21">
      <c r="B55" s="91" t="s">
        <v>387</v>
      </c>
      <c r="C55" s="67" t="s">
        <v>388</v>
      </c>
      <c r="D55" s="92" t="s">
        <v>114</v>
      </c>
      <c r="E55" s="92" t="s">
        <v>285</v>
      </c>
      <c r="F55" s="67">
        <v>520018078</v>
      </c>
      <c r="G55" s="92" t="s">
        <v>287</v>
      </c>
      <c r="H55" s="67" t="s">
        <v>358</v>
      </c>
      <c r="I55" s="67" t="s">
        <v>300</v>
      </c>
      <c r="J55" s="102"/>
      <c r="K55" s="74">
        <v>1.2400000000000702</v>
      </c>
      <c r="L55" s="92" t="s">
        <v>127</v>
      </c>
      <c r="M55" s="93">
        <v>1.95E-2</v>
      </c>
      <c r="N55" s="93">
        <v>3.1700000000010026E-2</v>
      </c>
      <c r="O55" s="74">
        <v>20.893438</v>
      </c>
      <c r="P55" s="103">
        <v>5440000</v>
      </c>
      <c r="Q55" s="74"/>
      <c r="R55" s="74">
        <v>1136.6030370580002</v>
      </c>
      <c r="S55" s="94">
        <v>8.4183238647810141E-4</v>
      </c>
      <c r="T55" s="94">
        <f t="shared" si="0"/>
        <v>4.7309238634885772E-3</v>
      </c>
      <c r="U55" s="94">
        <f>R55/'סכום נכסי הקרן'!$C$42</f>
        <v>1.0368580308284577E-3</v>
      </c>
    </row>
    <row r="56" spans="2:21">
      <c r="B56" s="91" t="s">
        <v>389</v>
      </c>
      <c r="C56" s="67" t="s">
        <v>390</v>
      </c>
      <c r="D56" s="92" t="s">
        <v>114</v>
      </c>
      <c r="E56" s="92" t="s">
        <v>285</v>
      </c>
      <c r="F56" s="67">
        <v>520018078</v>
      </c>
      <c r="G56" s="92" t="s">
        <v>287</v>
      </c>
      <c r="H56" s="67" t="s">
        <v>350</v>
      </c>
      <c r="I56" s="67" t="s">
        <v>125</v>
      </c>
      <c r="J56" s="102"/>
      <c r="K56" s="74">
        <v>4.5899999999994421</v>
      </c>
      <c r="L56" s="92" t="s">
        <v>127</v>
      </c>
      <c r="M56" s="93">
        <v>1.4999999999999999E-2</v>
      </c>
      <c r="N56" s="93">
        <v>3.3799999999998991E-2</v>
      </c>
      <c r="O56" s="74">
        <v>20.048952000000003</v>
      </c>
      <c r="P56" s="103">
        <v>4917657</v>
      </c>
      <c r="Q56" s="74"/>
      <c r="R56" s="74">
        <v>985.9386713450001</v>
      </c>
      <c r="S56" s="94">
        <v>7.1404487499109634E-4</v>
      </c>
      <c r="T56" s="94">
        <f t="shared" si="0"/>
        <v>4.1038081336432861E-3</v>
      </c>
      <c r="U56" s="94">
        <f>R56/'סכום נכסי הקרן'!$C$42</f>
        <v>8.9941553555450903E-4</v>
      </c>
    </row>
    <row r="57" spans="2:21">
      <c r="B57" s="91" t="s">
        <v>391</v>
      </c>
      <c r="C57" s="67" t="s">
        <v>392</v>
      </c>
      <c r="D57" s="92" t="s">
        <v>114</v>
      </c>
      <c r="E57" s="92" t="s">
        <v>285</v>
      </c>
      <c r="F57" s="67">
        <v>520024126</v>
      </c>
      <c r="G57" s="92" t="s">
        <v>305</v>
      </c>
      <c r="H57" s="67" t="s">
        <v>350</v>
      </c>
      <c r="I57" s="67" t="s">
        <v>125</v>
      </c>
      <c r="J57" s="102"/>
      <c r="K57" s="74">
        <v>2.8599999999774375</v>
      </c>
      <c r="L57" s="92" t="s">
        <v>127</v>
      </c>
      <c r="M57" s="93">
        <v>3.7000000000000005E-2</v>
      </c>
      <c r="N57" s="93">
        <v>2.6499999999822287E-2</v>
      </c>
      <c r="O57" s="74">
        <v>56808.779026000004</v>
      </c>
      <c r="P57" s="103">
        <v>113.91</v>
      </c>
      <c r="Q57" s="74"/>
      <c r="R57" s="74">
        <v>64.710880211000017</v>
      </c>
      <c r="S57" s="94">
        <v>1.5111493116078825E-4</v>
      </c>
      <c r="T57" s="94">
        <f t="shared" si="0"/>
        <v>2.6934843338972047E-4</v>
      </c>
      <c r="U57" s="94">
        <f>R57/'סכום נכסי הקרן'!$C$42</f>
        <v>5.9032039895323468E-5</v>
      </c>
    </row>
    <row r="58" spans="2:21">
      <c r="B58" s="91" t="s">
        <v>394</v>
      </c>
      <c r="C58" s="67" t="s">
        <v>395</v>
      </c>
      <c r="D58" s="92" t="s">
        <v>114</v>
      </c>
      <c r="E58" s="92" t="s">
        <v>285</v>
      </c>
      <c r="F58" s="67">
        <v>520024126</v>
      </c>
      <c r="G58" s="92" t="s">
        <v>305</v>
      </c>
      <c r="H58" s="67" t="s">
        <v>350</v>
      </c>
      <c r="I58" s="67" t="s">
        <v>125</v>
      </c>
      <c r="J58" s="102"/>
      <c r="K58" s="74">
        <v>4.3399999999953627</v>
      </c>
      <c r="L58" s="92" t="s">
        <v>127</v>
      </c>
      <c r="M58" s="93">
        <v>2.81E-2</v>
      </c>
      <c r="N58" s="93">
        <v>2.7399999999978032E-2</v>
      </c>
      <c r="O58" s="74">
        <v>219119.10998000004</v>
      </c>
      <c r="P58" s="103">
        <v>112.17</v>
      </c>
      <c r="Q58" s="74"/>
      <c r="R58" s="74">
        <v>245.78590657100003</v>
      </c>
      <c r="S58" s="94">
        <v>1.6413627949363844E-4</v>
      </c>
      <c r="T58" s="94">
        <f t="shared" si="0"/>
        <v>1.0230435541644443E-3</v>
      </c>
      <c r="U58" s="94">
        <f>R58/'סכום נכסי הקרן'!$C$42</f>
        <v>2.2421644389780896E-4</v>
      </c>
    </row>
    <row r="59" spans="2:21">
      <c r="B59" s="91" t="s">
        <v>396</v>
      </c>
      <c r="C59" s="67" t="s">
        <v>397</v>
      </c>
      <c r="D59" s="92" t="s">
        <v>114</v>
      </c>
      <c r="E59" s="92" t="s">
        <v>285</v>
      </c>
      <c r="F59" s="67">
        <v>520024126</v>
      </c>
      <c r="G59" s="92" t="s">
        <v>305</v>
      </c>
      <c r="H59" s="67" t="s">
        <v>358</v>
      </c>
      <c r="I59" s="67" t="s">
        <v>300</v>
      </c>
      <c r="J59" s="102"/>
      <c r="K59" s="74">
        <v>2.7699999999928093</v>
      </c>
      <c r="L59" s="92" t="s">
        <v>127</v>
      </c>
      <c r="M59" s="93">
        <v>2.4E-2</v>
      </c>
      <c r="N59" s="93">
        <v>2.5299999999914061E-2</v>
      </c>
      <c r="O59" s="74">
        <v>51169.63859200001</v>
      </c>
      <c r="P59" s="103">
        <v>111.43</v>
      </c>
      <c r="Q59" s="74"/>
      <c r="R59" s="74">
        <v>57.018326533000007</v>
      </c>
      <c r="S59" s="94">
        <v>8.2996882850576041E-5</v>
      </c>
      <c r="T59" s="94">
        <f t="shared" si="0"/>
        <v>2.3732943944033163E-4</v>
      </c>
      <c r="U59" s="94">
        <f>R59/'סכום נכסי הקרן'!$C$42</f>
        <v>5.2014562554018173E-5</v>
      </c>
    </row>
    <row r="60" spans="2:21">
      <c r="B60" s="91" t="s">
        <v>398</v>
      </c>
      <c r="C60" s="67" t="s">
        <v>399</v>
      </c>
      <c r="D60" s="92" t="s">
        <v>114</v>
      </c>
      <c r="E60" s="92" t="s">
        <v>285</v>
      </c>
      <c r="F60" s="67">
        <v>520024126</v>
      </c>
      <c r="G60" s="92" t="s">
        <v>305</v>
      </c>
      <c r="H60" s="67" t="s">
        <v>350</v>
      </c>
      <c r="I60" s="67" t="s">
        <v>125</v>
      </c>
      <c r="J60" s="102"/>
      <c r="K60" s="74">
        <v>4.1299999999980432</v>
      </c>
      <c r="L60" s="92" t="s">
        <v>127</v>
      </c>
      <c r="M60" s="93">
        <v>2.6000000000000002E-2</v>
      </c>
      <c r="N60" s="93">
        <v>2.6099999999986228E-2</v>
      </c>
      <c r="O60" s="74">
        <v>745668.55327499995</v>
      </c>
      <c r="P60" s="103">
        <v>111.02</v>
      </c>
      <c r="Q60" s="74"/>
      <c r="R60" s="74">
        <v>827.84122657400007</v>
      </c>
      <c r="S60" s="94">
        <v>1.5210027440703479E-3</v>
      </c>
      <c r="T60" s="94">
        <f t="shared" si="0"/>
        <v>3.4457534304289713E-3</v>
      </c>
      <c r="U60" s="94">
        <f>R60/'סכום נכסי הקרן'!$C$42</f>
        <v>7.5519226681454975E-4</v>
      </c>
    </row>
    <row r="61" spans="2:21">
      <c r="B61" s="91" t="s">
        <v>400</v>
      </c>
      <c r="C61" s="67" t="s">
        <v>401</v>
      </c>
      <c r="D61" s="92" t="s">
        <v>114</v>
      </c>
      <c r="E61" s="92" t="s">
        <v>285</v>
      </c>
      <c r="F61" s="67">
        <v>520024126</v>
      </c>
      <c r="G61" s="92" t="s">
        <v>305</v>
      </c>
      <c r="H61" s="67" t="s">
        <v>350</v>
      </c>
      <c r="I61" s="67" t="s">
        <v>125</v>
      </c>
      <c r="J61" s="102"/>
      <c r="K61" s="74">
        <v>6.6700000000001882</v>
      </c>
      <c r="L61" s="92" t="s">
        <v>127</v>
      </c>
      <c r="M61" s="93">
        <v>3.4999999999999996E-3</v>
      </c>
      <c r="N61" s="93">
        <v>2.9900000000000527E-2</v>
      </c>
      <c r="O61" s="74">
        <v>3557916.0996810007</v>
      </c>
      <c r="P61" s="103">
        <v>90.55</v>
      </c>
      <c r="Q61" s="74"/>
      <c r="R61" s="74">
        <v>3221.6931175170007</v>
      </c>
      <c r="S61" s="94">
        <v>1.1605922029332557E-3</v>
      </c>
      <c r="T61" s="94">
        <f t="shared" si="0"/>
        <v>1.3409769597263815E-2</v>
      </c>
      <c r="U61" s="94">
        <f>R61/'סכום נכסי הקרן'!$C$42</f>
        <v>2.9389666161800092E-3</v>
      </c>
    </row>
    <row r="62" spans="2:21">
      <c r="B62" s="91" t="s">
        <v>402</v>
      </c>
      <c r="C62" s="67" t="s">
        <v>403</v>
      </c>
      <c r="D62" s="92" t="s">
        <v>114</v>
      </c>
      <c r="E62" s="92" t="s">
        <v>285</v>
      </c>
      <c r="F62" s="67">
        <v>520037789</v>
      </c>
      <c r="G62" s="92" t="s">
        <v>305</v>
      </c>
      <c r="H62" s="67" t="s">
        <v>358</v>
      </c>
      <c r="I62" s="67" t="s">
        <v>300</v>
      </c>
      <c r="J62" s="102"/>
      <c r="K62" s="74">
        <v>0.28000000000153896</v>
      </c>
      <c r="L62" s="92" t="s">
        <v>127</v>
      </c>
      <c r="M62" s="93">
        <v>4.9000000000000002E-2</v>
      </c>
      <c r="N62" s="93">
        <v>3.1200000000006597E-2</v>
      </c>
      <c r="O62" s="74">
        <v>157336.11097900002</v>
      </c>
      <c r="P62" s="103">
        <v>115.64</v>
      </c>
      <c r="Q62" s="74"/>
      <c r="R62" s="74">
        <v>181.94347789900002</v>
      </c>
      <c r="S62" s="94">
        <v>1.1829546634163056E-3</v>
      </c>
      <c r="T62" s="94">
        <f t="shared" si="0"/>
        <v>7.5730990797498779E-4</v>
      </c>
      <c r="U62" s="94">
        <f>R62/'סכום נכסי הקרן'!$C$42</f>
        <v>1.6597664273776833E-4</v>
      </c>
    </row>
    <row r="63" spans="2:21">
      <c r="B63" s="91" t="s">
        <v>405</v>
      </c>
      <c r="C63" s="67" t="s">
        <v>406</v>
      </c>
      <c r="D63" s="92" t="s">
        <v>114</v>
      </c>
      <c r="E63" s="92" t="s">
        <v>285</v>
      </c>
      <c r="F63" s="67">
        <v>520037789</v>
      </c>
      <c r="G63" s="92" t="s">
        <v>305</v>
      </c>
      <c r="H63" s="67" t="s">
        <v>358</v>
      </c>
      <c r="I63" s="67" t="s">
        <v>300</v>
      </c>
      <c r="J63" s="102"/>
      <c r="K63" s="74">
        <v>3.4399999999988857</v>
      </c>
      <c r="L63" s="92" t="s">
        <v>127</v>
      </c>
      <c r="M63" s="93">
        <v>2.35E-2</v>
      </c>
      <c r="N63" s="93">
        <v>2.4699999999996045E-2</v>
      </c>
      <c r="O63" s="74">
        <v>1378146.929819</v>
      </c>
      <c r="P63" s="103">
        <v>112.01</v>
      </c>
      <c r="Q63" s="74"/>
      <c r="R63" s="74">
        <v>1543.6623840630002</v>
      </c>
      <c r="S63" s="94">
        <v>1.8770132342360206E-3</v>
      </c>
      <c r="T63" s="94">
        <f t="shared" si="0"/>
        <v>6.4252416822995449E-3</v>
      </c>
      <c r="U63" s="94">
        <f>R63/'סכום נכסי הקרן'!$C$42</f>
        <v>1.4081950229047726E-3</v>
      </c>
    </row>
    <row r="64" spans="2:21">
      <c r="B64" s="91" t="s">
        <v>407</v>
      </c>
      <c r="C64" s="67" t="s">
        <v>408</v>
      </c>
      <c r="D64" s="92" t="s">
        <v>114</v>
      </c>
      <c r="E64" s="92" t="s">
        <v>285</v>
      </c>
      <c r="F64" s="67">
        <v>520037789</v>
      </c>
      <c r="G64" s="92" t="s">
        <v>305</v>
      </c>
      <c r="H64" s="67" t="s">
        <v>358</v>
      </c>
      <c r="I64" s="67" t="s">
        <v>300</v>
      </c>
      <c r="J64" s="102"/>
      <c r="K64" s="74">
        <v>1.9699999999994169</v>
      </c>
      <c r="L64" s="92" t="s">
        <v>127</v>
      </c>
      <c r="M64" s="93">
        <v>1.7600000000000001E-2</v>
      </c>
      <c r="N64" s="93">
        <v>2.4799999999998976E-2</v>
      </c>
      <c r="O64" s="74">
        <v>1032417.4943990002</v>
      </c>
      <c r="P64" s="103">
        <v>110.64</v>
      </c>
      <c r="Q64" s="74">
        <v>24.113685580000006</v>
      </c>
      <c r="R64" s="74">
        <v>1166.3804013440001</v>
      </c>
      <c r="S64" s="94">
        <v>7.8220654710317084E-4</v>
      </c>
      <c r="T64" s="94">
        <f t="shared" si="0"/>
        <v>4.8548672621065081E-3</v>
      </c>
      <c r="U64" s="94">
        <f>R64/'סכום נכסי הקרן'!$C$42</f>
        <v>1.0640222194591344E-3</v>
      </c>
    </row>
    <row r="65" spans="2:21">
      <c r="B65" s="91" t="s">
        <v>409</v>
      </c>
      <c r="C65" s="67" t="s">
        <v>410</v>
      </c>
      <c r="D65" s="92" t="s">
        <v>114</v>
      </c>
      <c r="E65" s="92" t="s">
        <v>285</v>
      </c>
      <c r="F65" s="67">
        <v>520037789</v>
      </c>
      <c r="G65" s="92" t="s">
        <v>305</v>
      </c>
      <c r="H65" s="67" t="s">
        <v>358</v>
      </c>
      <c r="I65" s="67" t="s">
        <v>300</v>
      </c>
      <c r="J65" s="102"/>
      <c r="K65" s="74">
        <v>2.660000000000573</v>
      </c>
      <c r="L65" s="92" t="s">
        <v>127</v>
      </c>
      <c r="M65" s="93">
        <v>2.1499999999999998E-2</v>
      </c>
      <c r="N65" s="93">
        <v>2.4900000000005477E-2</v>
      </c>
      <c r="O65" s="74">
        <v>1436201.6754900003</v>
      </c>
      <c r="P65" s="103">
        <v>111.92</v>
      </c>
      <c r="Q65" s="74"/>
      <c r="R65" s="74">
        <v>1607.397023088</v>
      </c>
      <c r="S65" s="94">
        <v>1.1759677675635229E-3</v>
      </c>
      <c r="T65" s="94">
        <f t="shared" si="0"/>
        <v>6.6905266717490457E-3</v>
      </c>
      <c r="U65" s="94">
        <f>R65/'סכום נכסי הקרן'!$C$42</f>
        <v>1.466336493726526E-3</v>
      </c>
    </row>
    <row r="66" spans="2:21">
      <c r="B66" s="91" t="s">
        <v>411</v>
      </c>
      <c r="C66" s="67" t="s">
        <v>412</v>
      </c>
      <c r="D66" s="92" t="s">
        <v>114</v>
      </c>
      <c r="E66" s="92" t="s">
        <v>285</v>
      </c>
      <c r="F66" s="67">
        <v>520037789</v>
      </c>
      <c r="G66" s="92" t="s">
        <v>305</v>
      </c>
      <c r="H66" s="67" t="s">
        <v>358</v>
      </c>
      <c r="I66" s="67" t="s">
        <v>300</v>
      </c>
      <c r="J66" s="102"/>
      <c r="K66" s="74">
        <v>4.4900000000005944</v>
      </c>
      <c r="L66" s="92" t="s">
        <v>127</v>
      </c>
      <c r="M66" s="93">
        <v>2.2499999999999999E-2</v>
      </c>
      <c r="N66" s="93">
        <v>2.7200000000003523E-2</v>
      </c>
      <c r="O66" s="74">
        <v>1920281.8177060001</v>
      </c>
      <c r="P66" s="103">
        <v>109.63</v>
      </c>
      <c r="Q66" s="74">
        <v>165.272223666</v>
      </c>
      <c r="R66" s="74">
        <v>2270.477180285</v>
      </c>
      <c r="S66" s="94">
        <v>2.0587439537676304E-3</v>
      </c>
      <c r="T66" s="94">
        <f t="shared" si="0"/>
        <v>9.4504891536449712E-3</v>
      </c>
      <c r="U66" s="94">
        <f>R66/'סכום נכסי הקרן'!$C$42</f>
        <v>2.0712266476823806E-3</v>
      </c>
    </row>
    <row r="67" spans="2:21">
      <c r="B67" s="91" t="s">
        <v>413</v>
      </c>
      <c r="C67" s="67" t="s">
        <v>414</v>
      </c>
      <c r="D67" s="92" t="s">
        <v>114</v>
      </c>
      <c r="E67" s="92" t="s">
        <v>285</v>
      </c>
      <c r="F67" s="67">
        <v>520037789</v>
      </c>
      <c r="G67" s="92" t="s">
        <v>305</v>
      </c>
      <c r="H67" s="67" t="s">
        <v>358</v>
      </c>
      <c r="I67" s="67" t="s">
        <v>300</v>
      </c>
      <c r="J67" s="102"/>
      <c r="K67" s="74">
        <v>4.6800000000020843</v>
      </c>
      <c r="L67" s="92" t="s">
        <v>127</v>
      </c>
      <c r="M67" s="93">
        <v>6.5000000000000006E-3</v>
      </c>
      <c r="N67" s="93">
        <v>2.4800000000003944E-2</v>
      </c>
      <c r="O67" s="74">
        <v>690269.71818300011</v>
      </c>
      <c r="P67" s="103">
        <v>101.31</v>
      </c>
      <c r="Q67" s="74">
        <v>10.681782534000002</v>
      </c>
      <c r="R67" s="74">
        <v>709.99403401400014</v>
      </c>
      <c r="S67" s="94">
        <v>1.3853819324082311E-3</v>
      </c>
      <c r="T67" s="94">
        <f t="shared" si="0"/>
        <v>2.9552338054151706E-3</v>
      </c>
      <c r="U67" s="94">
        <f>R67/'סכום נכסי הקרן'!$C$42</f>
        <v>6.4768700417447791E-4</v>
      </c>
    </row>
    <row r="68" spans="2:21">
      <c r="B68" s="91" t="s">
        <v>415</v>
      </c>
      <c r="C68" s="67" t="s">
        <v>416</v>
      </c>
      <c r="D68" s="92" t="s">
        <v>114</v>
      </c>
      <c r="E68" s="92" t="s">
        <v>285</v>
      </c>
      <c r="F68" s="67">
        <v>520037789</v>
      </c>
      <c r="G68" s="92" t="s">
        <v>305</v>
      </c>
      <c r="H68" s="67" t="s">
        <v>358</v>
      </c>
      <c r="I68" s="67" t="s">
        <v>300</v>
      </c>
      <c r="J68" s="102"/>
      <c r="K68" s="74">
        <v>5.41999999988799</v>
      </c>
      <c r="L68" s="92" t="s">
        <v>127</v>
      </c>
      <c r="M68" s="93">
        <v>1.43E-2</v>
      </c>
      <c r="N68" s="93">
        <v>2.8099999999439951E-2</v>
      </c>
      <c r="O68" s="74">
        <v>11095.480770000002</v>
      </c>
      <c r="P68" s="103">
        <v>102.63</v>
      </c>
      <c r="Q68" s="74">
        <v>0.21894256800000006</v>
      </c>
      <c r="R68" s="74">
        <v>11.606234365000004</v>
      </c>
      <c r="S68" s="94">
        <v>2.7872136026048922E-5</v>
      </c>
      <c r="T68" s="94">
        <f t="shared" si="0"/>
        <v>4.8309048394543209E-5</v>
      </c>
      <c r="U68" s="94">
        <f>R68/'סכום נכסי הקרן'!$C$42</f>
        <v>1.0587704692551679E-5</v>
      </c>
    </row>
    <row r="69" spans="2:21">
      <c r="B69" s="91" t="s">
        <v>417</v>
      </c>
      <c r="C69" s="67" t="s">
        <v>418</v>
      </c>
      <c r="D69" s="92" t="s">
        <v>114</v>
      </c>
      <c r="E69" s="92" t="s">
        <v>285</v>
      </c>
      <c r="F69" s="67">
        <v>520037789</v>
      </c>
      <c r="G69" s="92" t="s">
        <v>305</v>
      </c>
      <c r="H69" s="67" t="s">
        <v>358</v>
      </c>
      <c r="I69" s="67" t="s">
        <v>300</v>
      </c>
      <c r="J69" s="102"/>
      <c r="K69" s="74">
        <v>6.2599999999997813</v>
      </c>
      <c r="L69" s="92" t="s">
        <v>127</v>
      </c>
      <c r="M69" s="93">
        <v>2.5000000000000001E-3</v>
      </c>
      <c r="N69" s="93">
        <v>2.7199999999996893E-2</v>
      </c>
      <c r="O69" s="74">
        <v>1620357.8241900001</v>
      </c>
      <c r="P69" s="103">
        <v>92.99</v>
      </c>
      <c r="Q69" s="74">
        <v>40.426152413000004</v>
      </c>
      <c r="R69" s="74">
        <v>1547.1968932090001</v>
      </c>
      <c r="S69" s="94">
        <v>1.2758642979160111E-3</v>
      </c>
      <c r="T69" s="94">
        <f t="shared" si="0"/>
        <v>6.4399534973478417E-3</v>
      </c>
      <c r="U69" s="94">
        <f>R69/'סכום נכסי הקרן'!$C$42</f>
        <v>1.4114193537164803E-3</v>
      </c>
    </row>
    <row r="70" spans="2:21">
      <c r="B70" s="91" t="s">
        <v>419</v>
      </c>
      <c r="C70" s="67" t="s">
        <v>420</v>
      </c>
      <c r="D70" s="92" t="s">
        <v>114</v>
      </c>
      <c r="E70" s="92" t="s">
        <v>285</v>
      </c>
      <c r="F70" s="67">
        <v>520037789</v>
      </c>
      <c r="G70" s="92" t="s">
        <v>305</v>
      </c>
      <c r="H70" s="67" t="s">
        <v>358</v>
      </c>
      <c r="I70" s="67" t="s">
        <v>300</v>
      </c>
      <c r="J70" s="102"/>
      <c r="K70" s="74">
        <v>7.0099999999988398</v>
      </c>
      <c r="L70" s="92" t="s">
        <v>127</v>
      </c>
      <c r="M70" s="93">
        <v>3.61E-2</v>
      </c>
      <c r="N70" s="93">
        <v>3.149999999999685E-2</v>
      </c>
      <c r="O70" s="74">
        <v>1053690.6570200003</v>
      </c>
      <c r="P70" s="103">
        <v>104.74</v>
      </c>
      <c r="Q70" s="74">
        <v>10.140824923000002</v>
      </c>
      <c r="R70" s="74">
        <v>1113.7764151290003</v>
      </c>
      <c r="S70" s="94">
        <v>2.2934588003473851E-3</v>
      </c>
      <c r="T70" s="94">
        <f t="shared" si="0"/>
        <v>4.6359117907720879E-3</v>
      </c>
      <c r="U70" s="94">
        <f>R70/'סכום נכסי הקרן'!$C$42</f>
        <v>1.0160346074413172E-3</v>
      </c>
    </row>
    <row r="71" spans="2:21">
      <c r="B71" s="91" t="s">
        <v>421</v>
      </c>
      <c r="C71" s="67" t="s">
        <v>422</v>
      </c>
      <c r="D71" s="92" t="s">
        <v>114</v>
      </c>
      <c r="E71" s="92" t="s">
        <v>285</v>
      </c>
      <c r="F71" s="67">
        <v>520032640</v>
      </c>
      <c r="G71" s="92" t="s">
        <v>287</v>
      </c>
      <c r="H71" s="67" t="s">
        <v>350</v>
      </c>
      <c r="I71" s="67" t="s">
        <v>125</v>
      </c>
      <c r="J71" s="102"/>
      <c r="K71" s="74">
        <v>0.50000000000047751</v>
      </c>
      <c r="L71" s="92" t="s">
        <v>127</v>
      </c>
      <c r="M71" s="93">
        <v>1.5900000000000001E-2</v>
      </c>
      <c r="N71" s="93">
        <v>3.200000000000764E-2</v>
      </c>
      <c r="O71" s="74">
        <v>18.961448000000004</v>
      </c>
      <c r="P71" s="103">
        <v>5522400</v>
      </c>
      <c r="Q71" s="74"/>
      <c r="R71" s="74">
        <v>1047.1269979210001</v>
      </c>
      <c r="S71" s="94">
        <v>1.266629792919172E-3</v>
      </c>
      <c r="T71" s="94">
        <f t="shared" si="0"/>
        <v>4.3584945148398549E-3</v>
      </c>
      <c r="U71" s="94">
        <f>R71/'סכום נכסי הקרן'!$C$42</f>
        <v>9.5523415096794161E-4</v>
      </c>
    </row>
    <row r="72" spans="2:21">
      <c r="B72" s="91" t="s">
        <v>423</v>
      </c>
      <c r="C72" s="67" t="s">
        <v>424</v>
      </c>
      <c r="D72" s="92" t="s">
        <v>114</v>
      </c>
      <c r="E72" s="92" t="s">
        <v>285</v>
      </c>
      <c r="F72" s="67">
        <v>520032640</v>
      </c>
      <c r="G72" s="92" t="s">
        <v>287</v>
      </c>
      <c r="H72" s="67" t="s">
        <v>350</v>
      </c>
      <c r="I72" s="67" t="s">
        <v>125</v>
      </c>
      <c r="J72" s="102"/>
      <c r="K72" s="74">
        <v>2.8100000000004544</v>
      </c>
      <c r="L72" s="92" t="s">
        <v>127</v>
      </c>
      <c r="M72" s="93">
        <v>2.5899999999999999E-2</v>
      </c>
      <c r="N72" s="93">
        <v>3.1500000000002394E-2</v>
      </c>
      <c r="O72" s="74">
        <v>30.711349000000006</v>
      </c>
      <c r="P72" s="103">
        <v>5445000</v>
      </c>
      <c r="Q72" s="74"/>
      <c r="R72" s="74">
        <v>1672.2328773040003</v>
      </c>
      <c r="S72" s="94">
        <v>1.4539293187520715E-3</v>
      </c>
      <c r="T72" s="94">
        <f t="shared" si="0"/>
        <v>6.9603952889525471E-3</v>
      </c>
      <c r="U72" s="94">
        <f>R72/'סכום נכסי הקרן'!$C$42</f>
        <v>1.5254825402684134E-3</v>
      </c>
    </row>
    <row r="73" spans="2:21">
      <c r="B73" s="91" t="s">
        <v>425</v>
      </c>
      <c r="C73" s="67" t="s">
        <v>426</v>
      </c>
      <c r="D73" s="92" t="s">
        <v>114</v>
      </c>
      <c r="E73" s="92" t="s">
        <v>285</v>
      </c>
      <c r="F73" s="67">
        <v>520032640</v>
      </c>
      <c r="G73" s="92" t="s">
        <v>287</v>
      </c>
      <c r="H73" s="67" t="s">
        <v>350</v>
      </c>
      <c r="I73" s="67" t="s">
        <v>125</v>
      </c>
      <c r="J73" s="102"/>
      <c r="K73" s="74">
        <v>1.7400000000007954</v>
      </c>
      <c r="L73" s="92" t="s">
        <v>127</v>
      </c>
      <c r="M73" s="93">
        <v>2.0199999999999999E-2</v>
      </c>
      <c r="N73" s="93">
        <v>3.240000000000795E-2</v>
      </c>
      <c r="O73" s="74">
        <v>15.723239000000001</v>
      </c>
      <c r="P73" s="103">
        <v>5436000</v>
      </c>
      <c r="Q73" s="74"/>
      <c r="R73" s="74">
        <v>854.7152446680002</v>
      </c>
      <c r="S73" s="94">
        <v>7.4712468519838452E-4</v>
      </c>
      <c r="T73" s="94">
        <f t="shared" si="0"/>
        <v>3.557612126353115E-3</v>
      </c>
      <c r="U73" s="94">
        <f>R73/'סכום נכסי הקרן'!$C$42</f>
        <v>7.7970789854602766E-4</v>
      </c>
    </row>
    <row r="74" spans="2:21">
      <c r="B74" s="91" t="s">
        <v>427</v>
      </c>
      <c r="C74" s="67" t="s">
        <v>428</v>
      </c>
      <c r="D74" s="92" t="s">
        <v>114</v>
      </c>
      <c r="E74" s="92" t="s">
        <v>285</v>
      </c>
      <c r="F74" s="67">
        <v>520000118</v>
      </c>
      <c r="G74" s="92" t="s">
        <v>287</v>
      </c>
      <c r="H74" s="67" t="s">
        <v>350</v>
      </c>
      <c r="I74" s="67" t="s">
        <v>125</v>
      </c>
      <c r="J74" s="102"/>
      <c r="K74" s="74">
        <v>2.9599999999983249</v>
      </c>
      <c r="L74" s="92" t="s">
        <v>127</v>
      </c>
      <c r="M74" s="93">
        <v>2.9700000000000001E-2</v>
      </c>
      <c r="N74" s="93">
        <v>2.839999999998883E-2</v>
      </c>
      <c r="O74" s="74">
        <v>12.594387000000001</v>
      </c>
      <c r="P74" s="103">
        <v>5686000</v>
      </c>
      <c r="Q74" s="74"/>
      <c r="R74" s="74">
        <v>716.11685942000008</v>
      </c>
      <c r="S74" s="94">
        <v>8.9959907142857156E-4</v>
      </c>
      <c r="T74" s="94">
        <f t="shared" si="0"/>
        <v>2.9807190626956691E-3</v>
      </c>
      <c r="U74" s="94">
        <f>R74/'סכום נכסי הקרן'!$C$42</f>
        <v>6.5327250807213069E-4</v>
      </c>
    </row>
    <row r="75" spans="2:21">
      <c r="B75" s="91" t="s">
        <v>429</v>
      </c>
      <c r="C75" s="67" t="s">
        <v>430</v>
      </c>
      <c r="D75" s="92" t="s">
        <v>114</v>
      </c>
      <c r="E75" s="92" t="s">
        <v>285</v>
      </c>
      <c r="F75" s="67">
        <v>520000118</v>
      </c>
      <c r="G75" s="92" t="s">
        <v>287</v>
      </c>
      <c r="H75" s="67" t="s">
        <v>350</v>
      </c>
      <c r="I75" s="67" t="s">
        <v>125</v>
      </c>
      <c r="J75" s="102"/>
      <c r="K75" s="74">
        <v>4.6200000000004779</v>
      </c>
      <c r="L75" s="92" t="s">
        <v>127</v>
      </c>
      <c r="M75" s="93">
        <v>8.3999999999999995E-3</v>
      </c>
      <c r="N75" s="93">
        <v>3.3800000000021771E-2</v>
      </c>
      <c r="O75" s="74">
        <v>7.855544000000001</v>
      </c>
      <c r="P75" s="103">
        <v>4796011</v>
      </c>
      <c r="Q75" s="74"/>
      <c r="R75" s="74">
        <v>376.75275841100006</v>
      </c>
      <c r="S75" s="94">
        <v>9.8774600779580053E-4</v>
      </c>
      <c r="T75" s="94">
        <f t="shared" si="0"/>
        <v>1.5681716107457425E-3</v>
      </c>
      <c r="U75" s="94">
        <f>R75/'סכום נכסי הקרן'!$C$42</f>
        <v>3.436900223373986E-4</v>
      </c>
    </row>
    <row r="76" spans="2:21">
      <c r="B76" s="91" t="s">
        <v>431</v>
      </c>
      <c r="C76" s="67" t="s">
        <v>432</v>
      </c>
      <c r="D76" s="92" t="s">
        <v>114</v>
      </c>
      <c r="E76" s="92" t="s">
        <v>285</v>
      </c>
      <c r="F76" s="67">
        <v>520000118</v>
      </c>
      <c r="G76" s="92" t="s">
        <v>287</v>
      </c>
      <c r="H76" s="67" t="s">
        <v>350</v>
      </c>
      <c r="I76" s="67" t="s">
        <v>125</v>
      </c>
      <c r="J76" s="102"/>
      <c r="K76" s="74">
        <v>4.9899999999990872</v>
      </c>
      <c r="L76" s="92" t="s">
        <v>127</v>
      </c>
      <c r="M76" s="93">
        <v>3.0899999999999997E-2</v>
      </c>
      <c r="N76" s="93">
        <v>3.3399999999999173E-2</v>
      </c>
      <c r="O76" s="74">
        <v>18.688053000000004</v>
      </c>
      <c r="P76" s="103">
        <v>5154899</v>
      </c>
      <c r="Q76" s="74"/>
      <c r="R76" s="74">
        <v>963.35023591200002</v>
      </c>
      <c r="S76" s="94">
        <v>9.8358173684210543E-4</v>
      </c>
      <c r="T76" s="94">
        <f t="shared" ref="T76:T139" si="1">IFERROR(R76/$R$11,0)</f>
        <v>4.0097874731799292E-3</v>
      </c>
      <c r="U76" s="94">
        <f>R76/'סכום נכסי הקרן'!$C$42</f>
        <v>8.788093961030613E-4</v>
      </c>
    </row>
    <row r="77" spans="2:21">
      <c r="B77" s="91" t="s">
        <v>433</v>
      </c>
      <c r="C77" s="67" t="s">
        <v>434</v>
      </c>
      <c r="D77" s="92" t="s">
        <v>114</v>
      </c>
      <c r="E77" s="92" t="s">
        <v>285</v>
      </c>
      <c r="F77" s="67">
        <v>513765859</v>
      </c>
      <c r="G77" s="92" t="s">
        <v>305</v>
      </c>
      <c r="H77" s="67" t="s">
        <v>358</v>
      </c>
      <c r="I77" s="67" t="s">
        <v>300</v>
      </c>
      <c r="J77" s="102"/>
      <c r="K77" s="74">
        <v>3.2299999999998423</v>
      </c>
      <c r="L77" s="92" t="s">
        <v>127</v>
      </c>
      <c r="M77" s="93">
        <v>1.4199999999999999E-2</v>
      </c>
      <c r="N77" s="93">
        <v>2.6800000000006315E-2</v>
      </c>
      <c r="O77" s="74">
        <v>595312.91354500013</v>
      </c>
      <c r="P77" s="103">
        <v>106.38</v>
      </c>
      <c r="Q77" s="74"/>
      <c r="R77" s="74">
        <v>633.29386047000003</v>
      </c>
      <c r="S77" s="94">
        <v>6.1831487809572787E-4</v>
      </c>
      <c r="T77" s="94">
        <f t="shared" si="1"/>
        <v>2.6359819034562737E-3</v>
      </c>
      <c r="U77" s="94">
        <f>R77/'סכום נכסי הקרן'!$C$42</f>
        <v>5.7771781676945182E-4</v>
      </c>
    </row>
    <row r="78" spans="2:21">
      <c r="B78" s="91" t="s">
        <v>436</v>
      </c>
      <c r="C78" s="67" t="s">
        <v>437</v>
      </c>
      <c r="D78" s="92" t="s">
        <v>114</v>
      </c>
      <c r="E78" s="92" t="s">
        <v>285</v>
      </c>
      <c r="F78" s="67">
        <v>513821488</v>
      </c>
      <c r="G78" s="92" t="s">
        <v>305</v>
      </c>
      <c r="H78" s="67" t="s">
        <v>358</v>
      </c>
      <c r="I78" s="67" t="s">
        <v>300</v>
      </c>
      <c r="J78" s="102"/>
      <c r="K78" s="74">
        <v>0.7099999999995471</v>
      </c>
      <c r="L78" s="92" t="s">
        <v>127</v>
      </c>
      <c r="M78" s="93">
        <v>0.04</v>
      </c>
      <c r="N78" s="93">
        <v>2.8400000000208422E-2</v>
      </c>
      <c r="O78" s="74">
        <v>39286.435643000004</v>
      </c>
      <c r="P78" s="103">
        <v>112.36</v>
      </c>
      <c r="Q78" s="74"/>
      <c r="R78" s="74">
        <v>44.142241161999998</v>
      </c>
      <c r="S78" s="94">
        <v>2.4128482111747328E-4</v>
      </c>
      <c r="T78" s="94">
        <f t="shared" si="1"/>
        <v>1.8373484434963452E-4</v>
      </c>
      <c r="U78" s="94">
        <f>R78/'סכום נכסי הקרן'!$C$42</f>
        <v>4.0268445319357908E-5</v>
      </c>
    </row>
    <row r="79" spans="2:21">
      <c r="B79" s="91" t="s">
        <v>439</v>
      </c>
      <c r="C79" s="67" t="s">
        <v>440</v>
      </c>
      <c r="D79" s="92" t="s">
        <v>114</v>
      </c>
      <c r="E79" s="92" t="s">
        <v>285</v>
      </c>
      <c r="F79" s="67">
        <v>513821488</v>
      </c>
      <c r="G79" s="92" t="s">
        <v>305</v>
      </c>
      <c r="H79" s="67" t="s">
        <v>358</v>
      </c>
      <c r="I79" s="67" t="s">
        <v>300</v>
      </c>
      <c r="J79" s="102"/>
      <c r="K79" s="74">
        <v>3.049999999999371</v>
      </c>
      <c r="L79" s="92" t="s">
        <v>127</v>
      </c>
      <c r="M79" s="93">
        <v>0.04</v>
      </c>
      <c r="N79" s="93">
        <v>2.5299999999995083E-2</v>
      </c>
      <c r="O79" s="74">
        <v>1490139.9658900006</v>
      </c>
      <c r="P79" s="103">
        <v>117.41</v>
      </c>
      <c r="Q79" s="74"/>
      <c r="R79" s="74">
        <v>1749.5733698620004</v>
      </c>
      <c r="S79" s="94">
        <v>1.6010325559911501E-3</v>
      </c>
      <c r="T79" s="94">
        <f t="shared" si="1"/>
        <v>7.282312413865114E-3</v>
      </c>
      <c r="U79" s="94">
        <f>R79/'סכום נכסי הקרן'!$C$42</f>
        <v>1.5960358541365152E-3</v>
      </c>
    </row>
    <row r="80" spans="2:21">
      <c r="B80" s="91" t="s">
        <v>441</v>
      </c>
      <c r="C80" s="67" t="s">
        <v>442</v>
      </c>
      <c r="D80" s="92" t="s">
        <v>114</v>
      </c>
      <c r="E80" s="92" t="s">
        <v>285</v>
      </c>
      <c r="F80" s="67">
        <v>513821488</v>
      </c>
      <c r="G80" s="92" t="s">
        <v>305</v>
      </c>
      <c r="H80" s="67" t="s">
        <v>358</v>
      </c>
      <c r="I80" s="67" t="s">
        <v>300</v>
      </c>
      <c r="J80" s="102"/>
      <c r="K80" s="74">
        <v>4.4200000000032418</v>
      </c>
      <c r="L80" s="92" t="s">
        <v>127</v>
      </c>
      <c r="M80" s="93">
        <v>3.5000000000000003E-2</v>
      </c>
      <c r="N80" s="93">
        <v>2.6900000000026635E-2</v>
      </c>
      <c r="O80" s="74">
        <v>457080.53299200005</v>
      </c>
      <c r="P80" s="103">
        <v>117.45</v>
      </c>
      <c r="Q80" s="74"/>
      <c r="R80" s="74">
        <v>536.84108785300009</v>
      </c>
      <c r="S80" s="94">
        <v>5.125006123465844E-4</v>
      </c>
      <c r="T80" s="94">
        <f t="shared" si="1"/>
        <v>2.234513045116317E-3</v>
      </c>
      <c r="U80" s="94">
        <f>R80/'סכום נכסי הקרן'!$C$42</f>
        <v>4.8972946144843388E-4</v>
      </c>
    </row>
    <row r="81" spans="2:21">
      <c r="B81" s="91" t="s">
        <v>443</v>
      </c>
      <c r="C81" s="67" t="s">
        <v>444</v>
      </c>
      <c r="D81" s="92" t="s">
        <v>114</v>
      </c>
      <c r="E81" s="92" t="s">
        <v>285</v>
      </c>
      <c r="F81" s="67">
        <v>513821488</v>
      </c>
      <c r="G81" s="92" t="s">
        <v>305</v>
      </c>
      <c r="H81" s="67" t="s">
        <v>358</v>
      </c>
      <c r="I81" s="67" t="s">
        <v>300</v>
      </c>
      <c r="J81" s="102"/>
      <c r="K81" s="74">
        <v>6.7000000000031017</v>
      </c>
      <c r="L81" s="92" t="s">
        <v>127</v>
      </c>
      <c r="M81" s="93">
        <v>2.5000000000000001E-2</v>
      </c>
      <c r="N81" s="93">
        <v>2.8000000000013289E-2</v>
      </c>
      <c r="O81" s="74">
        <v>827174.77678000007</v>
      </c>
      <c r="P81" s="103">
        <v>109.15</v>
      </c>
      <c r="Q81" s="74"/>
      <c r="R81" s="74">
        <v>902.86126091600011</v>
      </c>
      <c r="S81" s="94">
        <v>1.3326096479182739E-3</v>
      </c>
      <c r="T81" s="94">
        <f t="shared" si="1"/>
        <v>3.7580120283181389E-3</v>
      </c>
      <c r="U81" s="94">
        <f>R81/'סכום נכסי הקרן'!$C$42</f>
        <v>8.2362875919087626E-4</v>
      </c>
    </row>
    <row r="82" spans="2:21">
      <c r="B82" s="91" t="s">
        <v>445</v>
      </c>
      <c r="C82" s="67" t="s">
        <v>446</v>
      </c>
      <c r="D82" s="92" t="s">
        <v>114</v>
      </c>
      <c r="E82" s="92" t="s">
        <v>285</v>
      </c>
      <c r="F82" s="67">
        <v>520034372</v>
      </c>
      <c r="G82" s="92" t="s">
        <v>123</v>
      </c>
      <c r="H82" s="67" t="s">
        <v>358</v>
      </c>
      <c r="I82" s="67" t="s">
        <v>300</v>
      </c>
      <c r="J82" s="102"/>
      <c r="K82" s="74">
        <v>1.569999999999828</v>
      </c>
      <c r="L82" s="92" t="s">
        <v>127</v>
      </c>
      <c r="M82" s="93">
        <v>1.8000000000000002E-2</v>
      </c>
      <c r="N82" s="93">
        <v>2.8699999999999847E-2</v>
      </c>
      <c r="O82" s="74">
        <v>585678.78259800014</v>
      </c>
      <c r="P82" s="103">
        <v>109.27</v>
      </c>
      <c r="Q82" s="74"/>
      <c r="R82" s="74">
        <v>639.97123242300017</v>
      </c>
      <c r="S82" s="94">
        <v>6.0087890870141869E-4</v>
      </c>
      <c r="T82" s="94">
        <f t="shared" si="1"/>
        <v>2.6637753698538348E-3</v>
      </c>
      <c r="U82" s="94">
        <f>R82/'סכום נכסי הקרן'!$C$42</f>
        <v>5.8380920180764234E-4</v>
      </c>
    </row>
    <row r="83" spans="2:21">
      <c r="B83" s="91" t="s">
        <v>447</v>
      </c>
      <c r="C83" s="67" t="s">
        <v>448</v>
      </c>
      <c r="D83" s="92" t="s">
        <v>114</v>
      </c>
      <c r="E83" s="92" t="s">
        <v>285</v>
      </c>
      <c r="F83" s="67">
        <v>520034372</v>
      </c>
      <c r="G83" s="92" t="s">
        <v>123</v>
      </c>
      <c r="H83" s="67" t="s">
        <v>358</v>
      </c>
      <c r="I83" s="67" t="s">
        <v>300</v>
      </c>
      <c r="J83" s="102"/>
      <c r="K83" s="74">
        <v>4.0600000000012963</v>
      </c>
      <c r="L83" s="92" t="s">
        <v>127</v>
      </c>
      <c r="M83" s="93">
        <v>2.2000000000000002E-2</v>
      </c>
      <c r="N83" s="93">
        <v>2.8900000000003246E-2</v>
      </c>
      <c r="O83" s="74">
        <v>371925.30580099998</v>
      </c>
      <c r="P83" s="103">
        <v>99.54</v>
      </c>
      <c r="Q83" s="74"/>
      <c r="R83" s="74">
        <v>370.21444729200005</v>
      </c>
      <c r="S83" s="94">
        <v>1.3190174148492812E-3</v>
      </c>
      <c r="T83" s="94">
        <f t="shared" si="1"/>
        <v>1.5409569622789785E-3</v>
      </c>
      <c r="U83" s="94">
        <f>R83/'סכום נכסי הקרן'!$C$42</f>
        <v>3.3772549455526472E-4</v>
      </c>
    </row>
    <row r="84" spans="2:21">
      <c r="B84" s="91" t="s">
        <v>449</v>
      </c>
      <c r="C84" s="67" t="s">
        <v>450</v>
      </c>
      <c r="D84" s="92" t="s">
        <v>114</v>
      </c>
      <c r="E84" s="92" t="s">
        <v>285</v>
      </c>
      <c r="F84" s="67">
        <v>520043605</v>
      </c>
      <c r="G84" s="92" t="s">
        <v>451</v>
      </c>
      <c r="H84" s="67" t="s">
        <v>452</v>
      </c>
      <c r="I84" s="67" t="s">
        <v>300</v>
      </c>
      <c r="J84" s="102"/>
      <c r="K84" s="74">
        <v>5.9199999999992761</v>
      </c>
      <c r="L84" s="92" t="s">
        <v>127</v>
      </c>
      <c r="M84" s="93">
        <v>5.1500000000000004E-2</v>
      </c>
      <c r="N84" s="93">
        <v>2.9199999999995591E-2</v>
      </c>
      <c r="O84" s="74">
        <v>2329342.0372240003</v>
      </c>
      <c r="P84" s="103">
        <v>151.80000000000001</v>
      </c>
      <c r="Q84" s="74"/>
      <c r="R84" s="74">
        <v>3535.9410885930006</v>
      </c>
      <c r="S84" s="94">
        <v>7.448245188406929E-4</v>
      </c>
      <c r="T84" s="94">
        <f t="shared" si="1"/>
        <v>1.4717775274658862E-2</v>
      </c>
      <c r="U84" s="94">
        <f>R84/'סכום נכסי הקרן'!$C$42</f>
        <v>3.2256370911464354E-3</v>
      </c>
    </row>
    <row r="85" spans="2:21">
      <c r="B85" s="91" t="s">
        <v>453</v>
      </c>
      <c r="C85" s="67" t="s">
        <v>454</v>
      </c>
      <c r="D85" s="92" t="s">
        <v>114</v>
      </c>
      <c r="E85" s="92" t="s">
        <v>285</v>
      </c>
      <c r="F85" s="67">
        <v>520031931</v>
      </c>
      <c r="G85" s="92" t="s">
        <v>150</v>
      </c>
      <c r="H85" s="67" t="s">
        <v>456</v>
      </c>
      <c r="I85" s="67" t="s">
        <v>125</v>
      </c>
      <c r="J85" s="102"/>
      <c r="K85" s="74">
        <v>1.3999999999983459</v>
      </c>
      <c r="L85" s="92" t="s">
        <v>127</v>
      </c>
      <c r="M85" s="93">
        <v>2.2000000000000002E-2</v>
      </c>
      <c r="N85" s="93">
        <v>2.4399999999977672E-2</v>
      </c>
      <c r="O85" s="74">
        <v>437617.67708500003</v>
      </c>
      <c r="P85" s="103">
        <v>110.51</v>
      </c>
      <c r="Q85" s="74"/>
      <c r="R85" s="74">
        <v>483.61128938200005</v>
      </c>
      <c r="S85" s="94">
        <v>5.5149233675201126E-4</v>
      </c>
      <c r="T85" s="94">
        <f t="shared" si="1"/>
        <v>2.0129527328308842E-3</v>
      </c>
      <c r="U85" s="94">
        <f>R85/'סכום נכסי הקרן'!$C$42</f>
        <v>4.4117095665427468E-4</v>
      </c>
    </row>
    <row r="86" spans="2:21">
      <c r="B86" s="91" t="s">
        <v>457</v>
      </c>
      <c r="C86" s="67" t="s">
        <v>458</v>
      </c>
      <c r="D86" s="92" t="s">
        <v>114</v>
      </c>
      <c r="E86" s="92" t="s">
        <v>285</v>
      </c>
      <c r="F86" s="67">
        <v>520031931</v>
      </c>
      <c r="G86" s="92" t="s">
        <v>150</v>
      </c>
      <c r="H86" s="67" t="s">
        <v>456</v>
      </c>
      <c r="I86" s="67" t="s">
        <v>125</v>
      </c>
      <c r="J86" s="102"/>
      <c r="K86" s="74">
        <v>4.7100000000014575</v>
      </c>
      <c r="L86" s="92" t="s">
        <v>127</v>
      </c>
      <c r="M86" s="93">
        <v>1.7000000000000001E-2</v>
      </c>
      <c r="N86" s="93">
        <v>2.2900000000010558E-2</v>
      </c>
      <c r="O86" s="74">
        <v>375234.42414700007</v>
      </c>
      <c r="P86" s="103">
        <v>106.05</v>
      </c>
      <c r="Q86" s="74"/>
      <c r="R86" s="74">
        <v>397.93612530200005</v>
      </c>
      <c r="S86" s="94">
        <v>2.9563709317938301E-4</v>
      </c>
      <c r="T86" s="94">
        <f t="shared" si="1"/>
        <v>1.6563439036801945E-3</v>
      </c>
      <c r="U86" s="94">
        <f>R86/'סכום נכסי הקרן'!$C$42</f>
        <v>3.6301439801192723E-4</v>
      </c>
    </row>
    <row r="87" spans="2:21">
      <c r="B87" s="91" t="s">
        <v>459</v>
      </c>
      <c r="C87" s="67" t="s">
        <v>460</v>
      </c>
      <c r="D87" s="92" t="s">
        <v>114</v>
      </c>
      <c r="E87" s="92" t="s">
        <v>285</v>
      </c>
      <c r="F87" s="67">
        <v>520031931</v>
      </c>
      <c r="G87" s="92" t="s">
        <v>150</v>
      </c>
      <c r="H87" s="67" t="s">
        <v>456</v>
      </c>
      <c r="I87" s="67" t="s">
        <v>125</v>
      </c>
      <c r="J87" s="102"/>
      <c r="K87" s="74">
        <v>9.5799999999996412</v>
      </c>
      <c r="L87" s="92" t="s">
        <v>127</v>
      </c>
      <c r="M87" s="93">
        <v>5.7999999999999996E-3</v>
      </c>
      <c r="N87" s="93">
        <v>2.5099999999995803E-2</v>
      </c>
      <c r="O87" s="74">
        <v>185363.16624000002</v>
      </c>
      <c r="P87" s="103">
        <v>89.93</v>
      </c>
      <c r="Q87" s="74"/>
      <c r="R87" s="74">
        <v>166.69709175700001</v>
      </c>
      <c r="S87" s="94">
        <v>3.8749478166162518E-4</v>
      </c>
      <c r="T87" s="94">
        <f t="shared" si="1"/>
        <v>6.9384932439441743E-4</v>
      </c>
      <c r="U87" s="94">
        <f>R87/'סכום נכסי הקרן'!$C$42</f>
        <v>1.5206823549528643E-4</v>
      </c>
    </row>
    <row r="88" spans="2:21">
      <c r="B88" s="91" t="s">
        <v>461</v>
      </c>
      <c r="C88" s="67" t="s">
        <v>462</v>
      </c>
      <c r="D88" s="92" t="s">
        <v>114</v>
      </c>
      <c r="E88" s="92" t="s">
        <v>285</v>
      </c>
      <c r="F88" s="67">
        <v>513623314</v>
      </c>
      <c r="G88" s="92" t="s">
        <v>305</v>
      </c>
      <c r="H88" s="67" t="s">
        <v>456</v>
      </c>
      <c r="I88" s="67" t="s">
        <v>125</v>
      </c>
      <c r="J88" s="102"/>
      <c r="K88" s="74">
        <v>1.3399998285452208</v>
      </c>
      <c r="L88" s="92" t="s">
        <v>127</v>
      </c>
      <c r="M88" s="93">
        <v>2.5000000000000001E-2</v>
      </c>
      <c r="N88" s="93">
        <v>2.7500514043673156E-2</v>
      </c>
      <c r="O88" s="74">
        <v>2.2053000000000003E-2</v>
      </c>
      <c r="P88" s="103">
        <v>110.7</v>
      </c>
      <c r="Q88" s="74"/>
      <c r="R88" s="74">
        <v>2.4317000000000001E-5</v>
      </c>
      <c r="S88" s="94">
        <v>4.6830154978380892E-11</v>
      </c>
      <c r="T88" s="94">
        <f t="shared" si="1"/>
        <v>1.0121552717844905E-10</v>
      </c>
      <c r="U88" s="94">
        <f>R88/'סכום נכסי הקרן'!$C$42</f>
        <v>2.2183010174702698E-11</v>
      </c>
    </row>
    <row r="89" spans="2:21">
      <c r="B89" s="91" t="s">
        <v>463</v>
      </c>
      <c r="C89" s="67" t="s">
        <v>464</v>
      </c>
      <c r="D89" s="92" t="s">
        <v>114</v>
      </c>
      <c r="E89" s="92" t="s">
        <v>285</v>
      </c>
      <c r="F89" s="67">
        <v>513623314</v>
      </c>
      <c r="G89" s="92" t="s">
        <v>305</v>
      </c>
      <c r="H89" s="67" t="s">
        <v>456</v>
      </c>
      <c r="I89" s="67" t="s">
        <v>125</v>
      </c>
      <c r="J89" s="102"/>
      <c r="K89" s="74">
        <v>2.1900000000007269</v>
      </c>
      <c r="L89" s="92" t="s">
        <v>127</v>
      </c>
      <c r="M89" s="93">
        <v>1.95E-2</v>
      </c>
      <c r="N89" s="93">
        <v>2.9300000000006151E-2</v>
      </c>
      <c r="O89" s="74">
        <v>491390.03899900004</v>
      </c>
      <c r="P89" s="103">
        <v>109.19</v>
      </c>
      <c r="Q89" s="74"/>
      <c r="R89" s="74">
        <v>536.548813419</v>
      </c>
      <c r="S89" s="94">
        <v>8.6348511872370317E-4</v>
      </c>
      <c r="T89" s="94">
        <f t="shared" si="1"/>
        <v>2.2332965006857499E-3</v>
      </c>
      <c r="U89" s="94">
        <f>R89/'סכום נכסי הקרן'!$C$42</f>
        <v>4.8946283617626915E-4</v>
      </c>
    </row>
    <row r="90" spans="2:21">
      <c r="B90" s="91" t="s">
        <v>465</v>
      </c>
      <c r="C90" s="67" t="s">
        <v>466</v>
      </c>
      <c r="D90" s="92" t="s">
        <v>114</v>
      </c>
      <c r="E90" s="92" t="s">
        <v>285</v>
      </c>
      <c r="F90" s="67">
        <v>513623314</v>
      </c>
      <c r="G90" s="92" t="s">
        <v>305</v>
      </c>
      <c r="H90" s="67" t="s">
        <v>456</v>
      </c>
      <c r="I90" s="67" t="s">
        <v>125</v>
      </c>
      <c r="J90" s="102"/>
      <c r="K90" s="74">
        <v>5.3699999999906476</v>
      </c>
      <c r="L90" s="92" t="s">
        <v>127</v>
      </c>
      <c r="M90" s="93">
        <v>1.1699999999999999E-2</v>
      </c>
      <c r="N90" s="93">
        <v>3.6699999999890619E-2</v>
      </c>
      <c r="O90" s="74">
        <v>130464.15444000001</v>
      </c>
      <c r="P90" s="103">
        <v>96.7</v>
      </c>
      <c r="Q90" s="74"/>
      <c r="R90" s="74">
        <v>126.15883371400001</v>
      </c>
      <c r="S90" s="94">
        <v>1.8085843225380306E-4</v>
      </c>
      <c r="T90" s="94">
        <f t="shared" si="1"/>
        <v>5.2511546911957895E-4</v>
      </c>
      <c r="U90" s="94">
        <f>R90/'סכום נכסי הקרן'!$C$42</f>
        <v>1.1508749812502726E-4</v>
      </c>
    </row>
    <row r="91" spans="2:21">
      <c r="B91" s="91" t="s">
        <v>467</v>
      </c>
      <c r="C91" s="67" t="s">
        <v>468</v>
      </c>
      <c r="D91" s="92" t="s">
        <v>114</v>
      </c>
      <c r="E91" s="92" t="s">
        <v>285</v>
      </c>
      <c r="F91" s="67">
        <v>513623314</v>
      </c>
      <c r="G91" s="92" t="s">
        <v>305</v>
      </c>
      <c r="H91" s="67" t="s">
        <v>456</v>
      </c>
      <c r="I91" s="67" t="s">
        <v>125</v>
      </c>
      <c r="J91" s="102"/>
      <c r="K91" s="74">
        <v>3.7000000000025732</v>
      </c>
      <c r="L91" s="92" t="s">
        <v>127</v>
      </c>
      <c r="M91" s="93">
        <v>3.3500000000000002E-2</v>
      </c>
      <c r="N91" s="93">
        <v>3.1000000000017819E-2</v>
      </c>
      <c r="O91" s="74">
        <v>449072.51627100003</v>
      </c>
      <c r="P91" s="103">
        <v>112.51</v>
      </c>
      <c r="Q91" s="74"/>
      <c r="R91" s="74">
        <v>505.25152384100005</v>
      </c>
      <c r="S91" s="94">
        <v>1.079647512511551E-3</v>
      </c>
      <c r="T91" s="94">
        <f t="shared" si="1"/>
        <v>2.1030266621409523E-3</v>
      </c>
      <c r="U91" s="94">
        <f>R91/'סכום נכסי הקרן'!$C$42</f>
        <v>4.6091210651597427E-4</v>
      </c>
    </row>
    <row r="92" spans="2:21">
      <c r="B92" s="91" t="s">
        <v>469</v>
      </c>
      <c r="C92" s="67" t="s">
        <v>470</v>
      </c>
      <c r="D92" s="92" t="s">
        <v>114</v>
      </c>
      <c r="E92" s="92" t="s">
        <v>285</v>
      </c>
      <c r="F92" s="67">
        <v>513623314</v>
      </c>
      <c r="G92" s="92" t="s">
        <v>305</v>
      </c>
      <c r="H92" s="67" t="s">
        <v>456</v>
      </c>
      <c r="I92" s="67" t="s">
        <v>125</v>
      </c>
      <c r="J92" s="102"/>
      <c r="K92" s="74">
        <v>5.3799999999998587</v>
      </c>
      <c r="L92" s="92" t="s">
        <v>127</v>
      </c>
      <c r="M92" s="93">
        <v>1.3300000000000001E-2</v>
      </c>
      <c r="N92" s="93">
        <v>3.6899999999999294E-2</v>
      </c>
      <c r="O92" s="74">
        <v>1870534.2308240002</v>
      </c>
      <c r="P92" s="103">
        <v>97.7</v>
      </c>
      <c r="Q92" s="74"/>
      <c r="R92" s="74">
        <v>1827.511888777</v>
      </c>
      <c r="S92" s="94">
        <v>1.5751867206938949E-3</v>
      </c>
      <c r="T92" s="94">
        <f t="shared" si="1"/>
        <v>7.6067187254779444E-3</v>
      </c>
      <c r="U92" s="94">
        <f>R92/'סכום נכסי הקרן'!$C$42</f>
        <v>1.6671347132923607E-3</v>
      </c>
    </row>
    <row r="93" spans="2:21">
      <c r="B93" s="91" t="s">
        <v>471</v>
      </c>
      <c r="C93" s="67" t="s">
        <v>472</v>
      </c>
      <c r="D93" s="92" t="s">
        <v>114</v>
      </c>
      <c r="E93" s="92" t="s">
        <v>285</v>
      </c>
      <c r="F93" s="67">
        <v>513623314</v>
      </c>
      <c r="G93" s="92" t="s">
        <v>305</v>
      </c>
      <c r="H93" s="67" t="s">
        <v>452</v>
      </c>
      <c r="I93" s="67" t="s">
        <v>300</v>
      </c>
      <c r="J93" s="102"/>
      <c r="K93" s="74">
        <v>6.0200000000020353</v>
      </c>
      <c r="L93" s="92" t="s">
        <v>127</v>
      </c>
      <c r="M93" s="93">
        <v>1.8700000000000001E-2</v>
      </c>
      <c r="N93" s="93">
        <v>3.7500000000012114E-2</v>
      </c>
      <c r="O93" s="74">
        <v>1084835.3618380001</v>
      </c>
      <c r="P93" s="103">
        <v>95.12</v>
      </c>
      <c r="Q93" s="74"/>
      <c r="R93" s="74">
        <v>1031.8953819450001</v>
      </c>
      <c r="S93" s="94">
        <v>1.9401685713989346E-3</v>
      </c>
      <c r="T93" s="94">
        <f t="shared" si="1"/>
        <v>4.2950954096545712E-3</v>
      </c>
      <c r="U93" s="94">
        <f>R93/'סכום נכסי הקרן'!$C$42</f>
        <v>9.4133921770426707E-4</v>
      </c>
    </row>
    <row r="94" spans="2:21">
      <c r="B94" s="91" t="s">
        <v>473</v>
      </c>
      <c r="C94" s="67" t="s">
        <v>474</v>
      </c>
      <c r="D94" s="92" t="s">
        <v>114</v>
      </c>
      <c r="E94" s="92" t="s">
        <v>285</v>
      </c>
      <c r="F94" s="67">
        <v>513141879</v>
      </c>
      <c r="G94" s="92" t="s">
        <v>287</v>
      </c>
      <c r="H94" s="67" t="s">
        <v>456</v>
      </c>
      <c r="I94" s="67" t="s">
        <v>125</v>
      </c>
      <c r="J94" s="102"/>
      <c r="K94" s="74">
        <v>4.6399999999989836</v>
      </c>
      <c r="L94" s="92" t="s">
        <v>127</v>
      </c>
      <c r="M94" s="93">
        <v>1.09E-2</v>
      </c>
      <c r="N94" s="93">
        <v>3.459999999999322E-2</v>
      </c>
      <c r="O94" s="74">
        <v>24.593381000000004</v>
      </c>
      <c r="P94" s="103">
        <v>4800000</v>
      </c>
      <c r="Q94" s="74"/>
      <c r="R94" s="74">
        <v>1180.4822534800003</v>
      </c>
      <c r="S94" s="94">
        <v>1.3543356462360264E-3</v>
      </c>
      <c r="T94" s="94">
        <f t="shared" si="1"/>
        <v>4.9135639104651782E-3</v>
      </c>
      <c r="U94" s="94">
        <f>R94/'סכום נכסי הקרן'!$C$42</f>
        <v>1.076886533700819E-3</v>
      </c>
    </row>
    <row r="95" spans="2:21">
      <c r="B95" s="91" t="s">
        <v>476</v>
      </c>
      <c r="C95" s="67" t="s">
        <v>477</v>
      </c>
      <c r="D95" s="92" t="s">
        <v>114</v>
      </c>
      <c r="E95" s="92" t="s">
        <v>285</v>
      </c>
      <c r="F95" s="67">
        <v>513141879</v>
      </c>
      <c r="G95" s="92" t="s">
        <v>287</v>
      </c>
      <c r="H95" s="67" t="s">
        <v>456</v>
      </c>
      <c r="I95" s="67" t="s">
        <v>125</v>
      </c>
      <c r="J95" s="102"/>
      <c r="K95" s="74">
        <v>1.0099999999983584</v>
      </c>
      <c r="L95" s="92" t="s">
        <v>127</v>
      </c>
      <c r="M95" s="93">
        <v>2.2000000000000002E-2</v>
      </c>
      <c r="N95" s="93">
        <v>2.6499999999988276E-2</v>
      </c>
      <c r="O95" s="74">
        <v>4.5565800000000003</v>
      </c>
      <c r="P95" s="103">
        <v>5614899</v>
      </c>
      <c r="Q95" s="74"/>
      <c r="R95" s="74">
        <v>255.84736224200003</v>
      </c>
      <c r="S95" s="94">
        <v>9.0516090584028615E-4</v>
      </c>
      <c r="T95" s="94">
        <f t="shared" si="1"/>
        <v>1.0649227144195275E-3</v>
      </c>
      <c r="U95" s="94">
        <f>R95/'סכום נכסי הקרן'!$C$42</f>
        <v>2.3339493522166112E-4</v>
      </c>
    </row>
    <row r="96" spans="2:21">
      <c r="B96" s="91" t="s">
        <v>478</v>
      </c>
      <c r="C96" s="67" t="s">
        <v>479</v>
      </c>
      <c r="D96" s="92" t="s">
        <v>114</v>
      </c>
      <c r="E96" s="92" t="s">
        <v>285</v>
      </c>
      <c r="F96" s="67">
        <v>513141879</v>
      </c>
      <c r="G96" s="92" t="s">
        <v>287</v>
      </c>
      <c r="H96" s="67" t="s">
        <v>456</v>
      </c>
      <c r="I96" s="67" t="s">
        <v>125</v>
      </c>
      <c r="J96" s="102"/>
      <c r="K96" s="74">
        <v>2.9199999999987249</v>
      </c>
      <c r="L96" s="92" t="s">
        <v>127</v>
      </c>
      <c r="M96" s="93">
        <v>2.3199999999999998E-2</v>
      </c>
      <c r="N96" s="93">
        <v>3.1499999999952191E-2</v>
      </c>
      <c r="O96" s="74">
        <v>2.9040599999999999</v>
      </c>
      <c r="P96" s="103">
        <v>5402041</v>
      </c>
      <c r="Q96" s="74"/>
      <c r="R96" s="74">
        <v>156.87852058500002</v>
      </c>
      <c r="S96" s="94">
        <v>4.8401E-4</v>
      </c>
      <c r="T96" s="94">
        <f t="shared" si="1"/>
        <v>6.5298113105999702E-4</v>
      </c>
      <c r="U96" s="94">
        <f>R96/'סכום נכסי הקרן'!$C$42</f>
        <v>1.4311131382692611E-4</v>
      </c>
    </row>
    <row r="97" spans="2:21">
      <c r="B97" s="91" t="s">
        <v>480</v>
      </c>
      <c r="C97" s="67" t="s">
        <v>481</v>
      </c>
      <c r="D97" s="92" t="s">
        <v>114</v>
      </c>
      <c r="E97" s="92" t="s">
        <v>285</v>
      </c>
      <c r="F97" s="67">
        <v>513141879</v>
      </c>
      <c r="G97" s="92" t="s">
        <v>287</v>
      </c>
      <c r="H97" s="67" t="s">
        <v>456</v>
      </c>
      <c r="I97" s="67" t="s">
        <v>125</v>
      </c>
      <c r="J97" s="102"/>
      <c r="K97" s="74">
        <v>5.2800000000022766</v>
      </c>
      <c r="L97" s="92" t="s">
        <v>127</v>
      </c>
      <c r="M97" s="93">
        <v>2.9900000000000003E-2</v>
      </c>
      <c r="N97" s="93">
        <v>3.5500000000014229E-2</v>
      </c>
      <c r="O97" s="74">
        <v>20.182612000000002</v>
      </c>
      <c r="P97" s="103">
        <v>5048968</v>
      </c>
      <c r="Q97" s="74"/>
      <c r="R97" s="74">
        <v>1019.0136176810003</v>
      </c>
      <c r="S97" s="94">
        <v>1.2614132500000002E-3</v>
      </c>
      <c r="T97" s="94">
        <f t="shared" si="1"/>
        <v>4.2414771771024781E-3</v>
      </c>
      <c r="U97" s="94">
        <f>R97/'סכום נכסי הקרן'!$C$42</f>
        <v>9.2958791993988702E-4</v>
      </c>
    </row>
    <row r="98" spans="2:21">
      <c r="B98" s="91" t="s">
        <v>482</v>
      </c>
      <c r="C98" s="67" t="s">
        <v>483</v>
      </c>
      <c r="D98" s="92" t="s">
        <v>114</v>
      </c>
      <c r="E98" s="92" t="s">
        <v>285</v>
      </c>
      <c r="F98" s="67">
        <v>520029935</v>
      </c>
      <c r="G98" s="92" t="s">
        <v>287</v>
      </c>
      <c r="H98" s="67" t="s">
        <v>456</v>
      </c>
      <c r="I98" s="67" t="s">
        <v>125</v>
      </c>
      <c r="J98" s="102"/>
      <c r="K98" s="74">
        <v>2.2899999999997611</v>
      </c>
      <c r="L98" s="92" t="s">
        <v>127</v>
      </c>
      <c r="M98" s="93">
        <v>1.46E-2</v>
      </c>
      <c r="N98" s="93">
        <v>3.0199999999990946E-2</v>
      </c>
      <c r="O98" s="74">
        <v>29.721052000000004</v>
      </c>
      <c r="P98" s="103">
        <v>5353345</v>
      </c>
      <c r="Q98" s="74"/>
      <c r="R98" s="74">
        <v>1591.0704830220002</v>
      </c>
      <c r="S98" s="94">
        <v>1.1159483347726506E-3</v>
      </c>
      <c r="T98" s="94">
        <f t="shared" si="1"/>
        <v>6.6225701244866271E-3</v>
      </c>
      <c r="U98" s="94">
        <f>R98/'סכום נכסי הקרן'!$C$42</f>
        <v>1.4514427237548285E-3</v>
      </c>
    </row>
    <row r="99" spans="2:21">
      <c r="B99" s="91" t="s">
        <v>485</v>
      </c>
      <c r="C99" s="67" t="s">
        <v>486</v>
      </c>
      <c r="D99" s="92" t="s">
        <v>114</v>
      </c>
      <c r="E99" s="92" t="s">
        <v>285</v>
      </c>
      <c r="F99" s="67">
        <v>520029935</v>
      </c>
      <c r="G99" s="92" t="s">
        <v>287</v>
      </c>
      <c r="H99" s="67" t="s">
        <v>456</v>
      </c>
      <c r="I99" s="67" t="s">
        <v>125</v>
      </c>
      <c r="J99" s="102"/>
      <c r="K99" s="74">
        <v>2.9300000000004998</v>
      </c>
      <c r="L99" s="92" t="s">
        <v>127</v>
      </c>
      <c r="M99" s="93">
        <v>2.4199999999999999E-2</v>
      </c>
      <c r="N99" s="93">
        <v>3.2700000000005128E-2</v>
      </c>
      <c r="O99" s="74">
        <v>28.584945000000008</v>
      </c>
      <c r="P99" s="103">
        <v>5395500</v>
      </c>
      <c r="Q99" s="74">
        <v>38.24310005400001</v>
      </c>
      <c r="R99" s="74">
        <v>1580.5438212970002</v>
      </c>
      <c r="S99" s="94">
        <v>9.438959516576413E-4</v>
      </c>
      <c r="T99" s="94">
        <f t="shared" si="1"/>
        <v>6.5787546202745505E-3</v>
      </c>
      <c r="U99" s="94">
        <f>R99/'סכום נכסי הקרן'!$C$42</f>
        <v>1.4418398515193009E-3</v>
      </c>
    </row>
    <row r="100" spans="2:21">
      <c r="B100" s="91" t="s">
        <v>487</v>
      </c>
      <c r="C100" s="67" t="s">
        <v>488</v>
      </c>
      <c r="D100" s="92" t="s">
        <v>114</v>
      </c>
      <c r="E100" s="92" t="s">
        <v>285</v>
      </c>
      <c r="F100" s="67">
        <v>520029935</v>
      </c>
      <c r="G100" s="92" t="s">
        <v>287</v>
      </c>
      <c r="H100" s="67" t="s">
        <v>456</v>
      </c>
      <c r="I100" s="67" t="s">
        <v>125</v>
      </c>
      <c r="J100" s="102"/>
      <c r="K100" s="74">
        <v>4.3200000000018948</v>
      </c>
      <c r="L100" s="92" t="s">
        <v>127</v>
      </c>
      <c r="M100" s="93">
        <v>2E-3</v>
      </c>
      <c r="N100" s="93">
        <v>3.4500000000018079E-2</v>
      </c>
      <c r="O100" s="74">
        <v>17.065911000000003</v>
      </c>
      <c r="P100" s="103">
        <v>4700163</v>
      </c>
      <c r="Q100" s="74"/>
      <c r="R100" s="74">
        <v>802.12565223900003</v>
      </c>
      <c r="S100" s="94">
        <v>1.4889121444774038E-3</v>
      </c>
      <c r="T100" s="94">
        <f t="shared" si="1"/>
        <v>3.3387165667939167E-3</v>
      </c>
      <c r="U100" s="94">
        <f>R100/'סכום נכסי הקרן'!$C$42</f>
        <v>7.3173341715704137E-4</v>
      </c>
    </row>
    <row r="101" spans="2:21">
      <c r="B101" s="91" t="s">
        <v>489</v>
      </c>
      <c r="C101" s="67" t="s">
        <v>490</v>
      </c>
      <c r="D101" s="92" t="s">
        <v>114</v>
      </c>
      <c r="E101" s="92" t="s">
        <v>285</v>
      </c>
      <c r="F101" s="67">
        <v>520029935</v>
      </c>
      <c r="G101" s="92" t="s">
        <v>287</v>
      </c>
      <c r="H101" s="67" t="s">
        <v>456</v>
      </c>
      <c r="I101" s="67" t="s">
        <v>125</v>
      </c>
      <c r="J101" s="102"/>
      <c r="K101" s="74">
        <v>4.9699999999984499</v>
      </c>
      <c r="L101" s="92" t="s">
        <v>127</v>
      </c>
      <c r="M101" s="93">
        <v>3.1699999999999999E-2</v>
      </c>
      <c r="N101" s="93">
        <v>3.6499999999988562E-2</v>
      </c>
      <c r="O101" s="74">
        <v>23.159577000000002</v>
      </c>
      <c r="P101" s="103">
        <v>5103222</v>
      </c>
      <c r="Q101" s="74"/>
      <c r="R101" s="74">
        <v>1181.8846701390003</v>
      </c>
      <c r="S101" s="94">
        <v>1.3712005328596804E-3</v>
      </c>
      <c r="T101" s="94">
        <f t="shared" si="1"/>
        <v>4.9194012399657134E-3</v>
      </c>
      <c r="U101" s="94">
        <f>R101/'סכום נכסי הקרן'!$C$42</f>
        <v>1.0781658783163459E-3</v>
      </c>
    </row>
    <row r="102" spans="2:21">
      <c r="B102" s="91" t="s">
        <v>491</v>
      </c>
      <c r="C102" s="67" t="s">
        <v>492</v>
      </c>
      <c r="D102" s="92" t="s">
        <v>114</v>
      </c>
      <c r="E102" s="92" t="s">
        <v>285</v>
      </c>
      <c r="F102" s="67">
        <v>520017450</v>
      </c>
      <c r="G102" s="92" t="s">
        <v>494</v>
      </c>
      <c r="H102" s="67" t="s">
        <v>452</v>
      </c>
      <c r="I102" s="67" t="s">
        <v>300</v>
      </c>
      <c r="J102" s="102"/>
      <c r="K102" s="74">
        <v>5.5299999999965124</v>
      </c>
      <c r="L102" s="92" t="s">
        <v>127</v>
      </c>
      <c r="M102" s="93">
        <v>4.4000000000000003E-3</v>
      </c>
      <c r="N102" s="93">
        <v>2.5799999999993252E-2</v>
      </c>
      <c r="O102" s="74">
        <v>452800.86677300005</v>
      </c>
      <c r="P102" s="103">
        <v>98.15</v>
      </c>
      <c r="Q102" s="74"/>
      <c r="R102" s="74">
        <v>444.42405463500006</v>
      </c>
      <c r="S102" s="94">
        <v>5.9830450074888346E-4</v>
      </c>
      <c r="T102" s="94">
        <f t="shared" si="1"/>
        <v>1.84984229060597E-3</v>
      </c>
      <c r="U102" s="94">
        <f>R102/'סכום נכסי הקרן'!$C$42</f>
        <v>4.0542268066993601E-4</v>
      </c>
    </row>
    <row r="103" spans="2:21">
      <c r="B103" s="91" t="s">
        <v>495</v>
      </c>
      <c r="C103" s="67" t="s">
        <v>496</v>
      </c>
      <c r="D103" s="92" t="s">
        <v>114</v>
      </c>
      <c r="E103" s="92" t="s">
        <v>285</v>
      </c>
      <c r="F103" s="67">
        <v>513834200</v>
      </c>
      <c r="G103" s="92" t="s">
        <v>494</v>
      </c>
      <c r="H103" s="67" t="s">
        <v>452</v>
      </c>
      <c r="I103" s="67" t="s">
        <v>300</v>
      </c>
      <c r="J103" s="102"/>
      <c r="K103" s="74">
        <v>0.90999999999938974</v>
      </c>
      <c r="L103" s="92" t="s">
        <v>127</v>
      </c>
      <c r="M103" s="93">
        <v>3.85E-2</v>
      </c>
      <c r="N103" s="93">
        <v>2.4300000000019466E-2</v>
      </c>
      <c r="O103" s="74">
        <v>296970.06990400003</v>
      </c>
      <c r="P103" s="103">
        <v>115.9</v>
      </c>
      <c r="Q103" s="74"/>
      <c r="R103" s="74">
        <v>344.18830983100003</v>
      </c>
      <c r="S103" s="94">
        <v>1.1878802796160002E-3</v>
      </c>
      <c r="T103" s="94">
        <f t="shared" si="1"/>
        <v>1.4326274305302472E-3</v>
      </c>
      <c r="U103" s="94">
        <f>R103/'סכום נכסי הקרן'!$C$42</f>
        <v>3.1398333589648385E-4</v>
      </c>
    </row>
    <row r="104" spans="2:21">
      <c r="B104" s="91" t="s">
        <v>498</v>
      </c>
      <c r="C104" s="67" t="s">
        <v>499</v>
      </c>
      <c r="D104" s="92" t="s">
        <v>114</v>
      </c>
      <c r="E104" s="92" t="s">
        <v>285</v>
      </c>
      <c r="F104" s="67">
        <v>520017807</v>
      </c>
      <c r="G104" s="92" t="s">
        <v>305</v>
      </c>
      <c r="H104" s="67" t="s">
        <v>456</v>
      </c>
      <c r="I104" s="67" t="s">
        <v>125</v>
      </c>
      <c r="J104" s="102"/>
      <c r="K104" s="74">
        <v>4.3399999999999368</v>
      </c>
      <c r="L104" s="92" t="s">
        <v>127</v>
      </c>
      <c r="M104" s="93">
        <v>2.4E-2</v>
      </c>
      <c r="N104" s="93">
        <v>2.8100000000002189E-2</v>
      </c>
      <c r="O104" s="74">
        <v>866137.85618600016</v>
      </c>
      <c r="P104" s="103">
        <v>110.68</v>
      </c>
      <c r="Q104" s="74"/>
      <c r="R104" s="74">
        <v>958.64140215900011</v>
      </c>
      <c r="S104" s="94">
        <v>8.0365324722755851E-4</v>
      </c>
      <c r="T104" s="94">
        <f t="shared" si="1"/>
        <v>3.9901877244154617E-3</v>
      </c>
      <c r="U104" s="94">
        <f>R104/'סכום נכסי הקרן'!$C$42</f>
        <v>8.7451379602682729E-4</v>
      </c>
    </row>
    <row r="105" spans="2:21">
      <c r="B105" s="91" t="s">
        <v>500</v>
      </c>
      <c r="C105" s="67" t="s">
        <v>501</v>
      </c>
      <c r="D105" s="92" t="s">
        <v>114</v>
      </c>
      <c r="E105" s="92" t="s">
        <v>285</v>
      </c>
      <c r="F105" s="67">
        <v>520017807</v>
      </c>
      <c r="G105" s="92" t="s">
        <v>305</v>
      </c>
      <c r="H105" s="67" t="s">
        <v>456</v>
      </c>
      <c r="I105" s="67" t="s">
        <v>125</v>
      </c>
      <c r="J105" s="102"/>
      <c r="K105" s="74">
        <v>0.5</v>
      </c>
      <c r="L105" s="92" t="s">
        <v>127</v>
      </c>
      <c r="M105" s="93">
        <v>3.4799999999999998E-2</v>
      </c>
      <c r="N105" s="93">
        <v>3.2799999999395708E-2</v>
      </c>
      <c r="O105" s="74">
        <v>5414.7938030000005</v>
      </c>
      <c r="P105" s="103">
        <v>110.02</v>
      </c>
      <c r="Q105" s="74"/>
      <c r="R105" s="74">
        <v>5.957356162</v>
      </c>
      <c r="S105" s="94">
        <v>4.1583874701378594E-5</v>
      </c>
      <c r="T105" s="94">
        <f t="shared" si="1"/>
        <v>2.4796518671160581E-5</v>
      </c>
      <c r="U105" s="94">
        <f>R105/'סכום נכסי הקרן'!$C$42</f>
        <v>5.434555757534803E-6</v>
      </c>
    </row>
    <row r="106" spans="2:21">
      <c r="B106" s="91" t="s">
        <v>502</v>
      </c>
      <c r="C106" s="67" t="s">
        <v>503</v>
      </c>
      <c r="D106" s="92" t="s">
        <v>114</v>
      </c>
      <c r="E106" s="92" t="s">
        <v>285</v>
      </c>
      <c r="F106" s="67">
        <v>520017807</v>
      </c>
      <c r="G106" s="92" t="s">
        <v>305</v>
      </c>
      <c r="H106" s="67" t="s">
        <v>456</v>
      </c>
      <c r="I106" s="67" t="s">
        <v>125</v>
      </c>
      <c r="J106" s="102"/>
      <c r="K106" s="74">
        <v>6.5199999999952656</v>
      </c>
      <c r="L106" s="92" t="s">
        <v>127</v>
      </c>
      <c r="M106" s="93">
        <v>1.4999999999999999E-2</v>
      </c>
      <c r="N106" s="93">
        <v>2.9999999999981503E-2</v>
      </c>
      <c r="O106" s="74">
        <v>556576.17056000012</v>
      </c>
      <c r="P106" s="103">
        <v>97.16</v>
      </c>
      <c r="Q106" s="74"/>
      <c r="R106" s="74">
        <v>540.76940955300017</v>
      </c>
      <c r="S106" s="94">
        <v>2.1261551218427674E-3</v>
      </c>
      <c r="T106" s="94">
        <f t="shared" si="1"/>
        <v>2.2508640403785638E-3</v>
      </c>
      <c r="U106" s="94">
        <f>R106/'סכום נכסי הקרן'!$C$42</f>
        <v>4.9331304495958271E-4</v>
      </c>
    </row>
    <row r="107" spans="2:21">
      <c r="B107" s="91" t="s">
        <v>504</v>
      </c>
      <c r="C107" s="67" t="s">
        <v>505</v>
      </c>
      <c r="D107" s="92" t="s">
        <v>114</v>
      </c>
      <c r="E107" s="92" t="s">
        <v>285</v>
      </c>
      <c r="F107" s="67">
        <v>513754069</v>
      </c>
      <c r="G107" s="92" t="s">
        <v>494</v>
      </c>
      <c r="H107" s="67" t="s">
        <v>456</v>
      </c>
      <c r="I107" s="67" t="s">
        <v>125</v>
      </c>
      <c r="J107" s="102"/>
      <c r="K107" s="74">
        <v>2.0300000000026062</v>
      </c>
      <c r="L107" s="92" t="s">
        <v>127</v>
      </c>
      <c r="M107" s="93">
        <v>2.4799999999999999E-2</v>
      </c>
      <c r="N107" s="93">
        <v>2.3500000000032578E-2</v>
      </c>
      <c r="O107" s="74">
        <v>383332.44547600008</v>
      </c>
      <c r="P107" s="103">
        <v>112.11</v>
      </c>
      <c r="Q107" s="74"/>
      <c r="R107" s="74">
        <v>429.75402359600008</v>
      </c>
      <c r="S107" s="94">
        <v>9.0518282654544345E-4</v>
      </c>
      <c r="T107" s="94">
        <f t="shared" si="1"/>
        <v>1.7887806906825997E-3</v>
      </c>
      <c r="U107" s="94">
        <f>R107/'סכום נכסי הקרן'!$C$42</f>
        <v>3.9204004926798094E-4</v>
      </c>
    </row>
    <row r="108" spans="2:21">
      <c r="B108" s="91" t="s">
        <v>507</v>
      </c>
      <c r="C108" s="67" t="s">
        <v>508</v>
      </c>
      <c r="D108" s="92" t="s">
        <v>114</v>
      </c>
      <c r="E108" s="92" t="s">
        <v>285</v>
      </c>
      <c r="F108" s="67">
        <v>513257873</v>
      </c>
      <c r="G108" s="92" t="s">
        <v>305</v>
      </c>
      <c r="H108" s="67" t="s">
        <v>452</v>
      </c>
      <c r="I108" s="67" t="s">
        <v>300</v>
      </c>
      <c r="J108" s="102"/>
      <c r="K108" s="74">
        <v>2.4799999999991904</v>
      </c>
      <c r="L108" s="92" t="s">
        <v>127</v>
      </c>
      <c r="M108" s="93">
        <v>1.3999999999999999E-2</v>
      </c>
      <c r="N108" s="93">
        <v>2.9599999999983809E-2</v>
      </c>
      <c r="O108" s="74">
        <v>553091.25836700003</v>
      </c>
      <c r="P108" s="103">
        <v>107.24</v>
      </c>
      <c r="Q108" s="74"/>
      <c r="R108" s="74">
        <v>593.13506577600015</v>
      </c>
      <c r="S108" s="94">
        <v>6.2242995539837952E-4</v>
      </c>
      <c r="T108" s="94">
        <f t="shared" si="1"/>
        <v>2.4688275021812682E-3</v>
      </c>
      <c r="U108" s="94">
        <f>R108/'סכום נכסי הקרן'!$C$42</f>
        <v>5.4108324213850254E-4</v>
      </c>
    </row>
    <row r="109" spans="2:21">
      <c r="B109" s="91" t="s">
        <v>510</v>
      </c>
      <c r="C109" s="67" t="s">
        <v>511</v>
      </c>
      <c r="D109" s="92" t="s">
        <v>114</v>
      </c>
      <c r="E109" s="92" t="s">
        <v>285</v>
      </c>
      <c r="F109" s="67">
        <v>520032046</v>
      </c>
      <c r="G109" s="92" t="s">
        <v>287</v>
      </c>
      <c r="H109" s="67" t="s">
        <v>456</v>
      </c>
      <c r="I109" s="67" t="s">
        <v>125</v>
      </c>
      <c r="J109" s="102"/>
      <c r="K109" s="74">
        <v>2.9299999999977611</v>
      </c>
      <c r="L109" s="92" t="s">
        <v>127</v>
      </c>
      <c r="M109" s="93">
        <v>1.89E-2</v>
      </c>
      <c r="N109" s="93">
        <v>3.3399999999976629E-2</v>
      </c>
      <c r="O109" s="74">
        <v>11.628392000000002</v>
      </c>
      <c r="P109" s="103">
        <v>5300000</v>
      </c>
      <c r="Q109" s="74"/>
      <c r="R109" s="74">
        <v>616.30480586600015</v>
      </c>
      <c r="S109" s="94">
        <v>1.4535490000000002E-3</v>
      </c>
      <c r="T109" s="94">
        <f t="shared" si="1"/>
        <v>2.5652677480091663E-3</v>
      </c>
      <c r="U109" s="94">
        <f>R109/'סכום נכסי הקרן'!$C$42</f>
        <v>5.6221967262588531E-4</v>
      </c>
    </row>
    <row r="110" spans="2:21">
      <c r="B110" s="91" t="s">
        <v>512</v>
      </c>
      <c r="C110" s="67" t="s">
        <v>513</v>
      </c>
      <c r="D110" s="92" t="s">
        <v>114</v>
      </c>
      <c r="E110" s="92" t="s">
        <v>285</v>
      </c>
      <c r="F110" s="67">
        <v>520032046</v>
      </c>
      <c r="G110" s="92" t="s">
        <v>287</v>
      </c>
      <c r="H110" s="67" t="s">
        <v>456</v>
      </c>
      <c r="I110" s="67" t="s">
        <v>125</v>
      </c>
      <c r="J110" s="102"/>
      <c r="K110" s="74">
        <v>4.630000000001238</v>
      </c>
      <c r="L110" s="92" t="s">
        <v>127</v>
      </c>
      <c r="M110" s="93">
        <v>3.3099999999999997E-2</v>
      </c>
      <c r="N110" s="93">
        <v>3.5300000000015735E-2</v>
      </c>
      <c r="O110" s="74">
        <v>17.612701000000005</v>
      </c>
      <c r="P110" s="103">
        <v>5086667</v>
      </c>
      <c r="Q110" s="74"/>
      <c r="R110" s="74">
        <v>895.89944080300029</v>
      </c>
      <c r="S110" s="94">
        <v>1.2554494974695277E-3</v>
      </c>
      <c r="T110" s="94">
        <f t="shared" si="1"/>
        <v>3.7290345930728864E-3</v>
      </c>
      <c r="U110" s="94">
        <f>R110/'סכום נכסי הקרן'!$C$42</f>
        <v>8.1727788834327474E-4</v>
      </c>
    </row>
    <row r="111" spans="2:21">
      <c r="B111" s="91" t="s">
        <v>514</v>
      </c>
      <c r="C111" s="67" t="s">
        <v>515</v>
      </c>
      <c r="D111" s="92" t="s">
        <v>114</v>
      </c>
      <c r="E111" s="92" t="s">
        <v>285</v>
      </c>
      <c r="F111" s="67">
        <v>520032046</v>
      </c>
      <c r="G111" s="92" t="s">
        <v>287</v>
      </c>
      <c r="H111" s="67" t="s">
        <v>456</v>
      </c>
      <c r="I111" s="67" t="s">
        <v>125</v>
      </c>
      <c r="J111" s="102"/>
      <c r="K111" s="74">
        <v>0.30999999999961414</v>
      </c>
      <c r="L111" s="92" t="s">
        <v>127</v>
      </c>
      <c r="M111" s="93">
        <v>1.8200000000000001E-2</v>
      </c>
      <c r="N111" s="93">
        <v>4.1000000000007725E-2</v>
      </c>
      <c r="O111" s="74">
        <v>11.701297000000002</v>
      </c>
      <c r="P111" s="103">
        <v>5536999</v>
      </c>
      <c r="Q111" s="74"/>
      <c r="R111" s="74">
        <v>647.90077017500005</v>
      </c>
      <c r="S111" s="94">
        <v>8.2339715713179945E-4</v>
      </c>
      <c r="T111" s="94">
        <f t="shared" si="1"/>
        <v>2.6967807711718462E-3</v>
      </c>
      <c r="U111" s="94">
        <f>R111/'סכום נכסי הקרן'!$C$42</f>
        <v>5.9104286618372908E-4</v>
      </c>
    </row>
    <row r="112" spans="2:21">
      <c r="B112" s="91" t="s">
        <v>516</v>
      </c>
      <c r="C112" s="67" t="s">
        <v>517</v>
      </c>
      <c r="D112" s="92" t="s">
        <v>114</v>
      </c>
      <c r="E112" s="92" t="s">
        <v>285</v>
      </c>
      <c r="F112" s="67">
        <v>520032046</v>
      </c>
      <c r="G112" s="92" t="s">
        <v>287</v>
      </c>
      <c r="H112" s="67" t="s">
        <v>456</v>
      </c>
      <c r="I112" s="67" t="s">
        <v>125</v>
      </c>
      <c r="J112" s="102"/>
      <c r="K112" s="74">
        <v>1.4700000000000482</v>
      </c>
      <c r="L112" s="92" t="s">
        <v>127</v>
      </c>
      <c r="M112" s="93">
        <v>1.89E-2</v>
      </c>
      <c r="N112" s="93">
        <v>3.2500000000000001E-2</v>
      </c>
      <c r="O112" s="74">
        <v>30.936140000000005</v>
      </c>
      <c r="P112" s="103">
        <v>5388408</v>
      </c>
      <c r="Q112" s="74"/>
      <c r="R112" s="74">
        <v>1666.9654073360002</v>
      </c>
      <c r="S112" s="94">
        <v>1.4192191944215069E-3</v>
      </c>
      <c r="T112" s="94">
        <f t="shared" si="1"/>
        <v>6.9384703084982239E-3</v>
      </c>
      <c r="U112" s="94">
        <f>R112/'סכום נכסי הקרן'!$C$42</f>
        <v>1.5206773282811169E-3</v>
      </c>
    </row>
    <row r="113" spans="2:21">
      <c r="B113" s="91" t="s">
        <v>518</v>
      </c>
      <c r="C113" s="67" t="s">
        <v>519</v>
      </c>
      <c r="D113" s="92" t="s">
        <v>114</v>
      </c>
      <c r="E113" s="92" t="s">
        <v>285</v>
      </c>
      <c r="F113" s="67">
        <v>513992529</v>
      </c>
      <c r="G113" s="92" t="s">
        <v>305</v>
      </c>
      <c r="H113" s="67" t="s">
        <v>456</v>
      </c>
      <c r="I113" s="67" t="s">
        <v>125</v>
      </c>
      <c r="J113" s="102"/>
      <c r="K113" s="74">
        <v>1.029999999995993</v>
      </c>
      <c r="L113" s="92" t="s">
        <v>127</v>
      </c>
      <c r="M113" s="93">
        <v>2.75E-2</v>
      </c>
      <c r="N113" s="93">
        <v>2.599999999983128E-2</v>
      </c>
      <c r="O113" s="74">
        <v>84838.255094000007</v>
      </c>
      <c r="P113" s="103">
        <v>111.78</v>
      </c>
      <c r="Q113" s="74"/>
      <c r="R113" s="74">
        <v>94.832202746000007</v>
      </c>
      <c r="S113" s="94">
        <v>3.0684857977762036E-4</v>
      </c>
      <c r="T113" s="94">
        <f t="shared" si="1"/>
        <v>3.9472350184767668E-4</v>
      </c>
      <c r="U113" s="94">
        <f>R113/'סכום נכסי הקרן'!$C$42</f>
        <v>8.651000199054107E-5</v>
      </c>
    </row>
    <row r="114" spans="2:21">
      <c r="B114" s="91" t="s">
        <v>520</v>
      </c>
      <c r="C114" s="67" t="s">
        <v>521</v>
      </c>
      <c r="D114" s="92" t="s">
        <v>114</v>
      </c>
      <c r="E114" s="92" t="s">
        <v>285</v>
      </c>
      <c r="F114" s="67">
        <v>513992529</v>
      </c>
      <c r="G114" s="92" t="s">
        <v>305</v>
      </c>
      <c r="H114" s="67" t="s">
        <v>456</v>
      </c>
      <c r="I114" s="67" t="s">
        <v>125</v>
      </c>
      <c r="J114" s="102"/>
      <c r="K114" s="74">
        <v>4.0899999999973167</v>
      </c>
      <c r="L114" s="92" t="s">
        <v>127</v>
      </c>
      <c r="M114" s="93">
        <v>1.9599999999999999E-2</v>
      </c>
      <c r="N114" s="93">
        <v>2.8499999999986071E-2</v>
      </c>
      <c r="O114" s="74">
        <v>633046.8510560001</v>
      </c>
      <c r="P114" s="103">
        <v>107.72</v>
      </c>
      <c r="Q114" s="74"/>
      <c r="R114" s="74">
        <v>681.91809438700011</v>
      </c>
      <c r="S114" s="94">
        <v>6.02304304001195E-4</v>
      </c>
      <c r="T114" s="94">
        <f t="shared" si="1"/>
        <v>2.838372308093251E-3</v>
      </c>
      <c r="U114" s="94">
        <f>R114/'סכום נכסי הקרן'!$C$42</f>
        <v>6.2207492807915034E-4</v>
      </c>
    </row>
    <row r="115" spans="2:21">
      <c r="B115" s="91" t="s">
        <v>522</v>
      </c>
      <c r="C115" s="67" t="s">
        <v>523</v>
      </c>
      <c r="D115" s="92" t="s">
        <v>114</v>
      </c>
      <c r="E115" s="92" t="s">
        <v>285</v>
      </c>
      <c r="F115" s="67">
        <v>513992529</v>
      </c>
      <c r="G115" s="92" t="s">
        <v>305</v>
      </c>
      <c r="H115" s="67" t="s">
        <v>456</v>
      </c>
      <c r="I115" s="67" t="s">
        <v>125</v>
      </c>
      <c r="J115" s="102"/>
      <c r="K115" s="74">
        <v>6.2899999999981162</v>
      </c>
      <c r="L115" s="92" t="s">
        <v>127</v>
      </c>
      <c r="M115" s="93">
        <v>1.5800000000000002E-2</v>
      </c>
      <c r="N115" s="93">
        <v>2.9799999999991299E-2</v>
      </c>
      <c r="O115" s="74">
        <v>1423629.1914170003</v>
      </c>
      <c r="P115" s="103">
        <v>101.77</v>
      </c>
      <c r="Q115" s="74"/>
      <c r="R115" s="74">
        <v>1448.8273648370002</v>
      </c>
      <c r="S115" s="94">
        <v>1.198997281024532E-3</v>
      </c>
      <c r="T115" s="94">
        <f t="shared" si="1"/>
        <v>6.030506457315463E-3</v>
      </c>
      <c r="U115" s="94">
        <f>R115/'סכום נכסי הקרן'!$C$42</f>
        <v>1.3216824516003977E-3</v>
      </c>
    </row>
    <row r="116" spans="2:21">
      <c r="B116" s="91" t="s">
        <v>524</v>
      </c>
      <c r="C116" s="67" t="s">
        <v>525</v>
      </c>
      <c r="D116" s="92" t="s">
        <v>114</v>
      </c>
      <c r="E116" s="92" t="s">
        <v>285</v>
      </c>
      <c r="F116" s="67">
        <v>514290345</v>
      </c>
      <c r="G116" s="92" t="s">
        <v>494</v>
      </c>
      <c r="H116" s="67" t="s">
        <v>456</v>
      </c>
      <c r="I116" s="67" t="s">
        <v>125</v>
      </c>
      <c r="J116" s="102"/>
      <c r="K116" s="74">
        <v>3.2300000000070028</v>
      </c>
      <c r="L116" s="92" t="s">
        <v>127</v>
      </c>
      <c r="M116" s="93">
        <v>2.2499999999999999E-2</v>
      </c>
      <c r="N116" s="93">
        <v>2.1400000000027303E-2</v>
      </c>
      <c r="O116" s="74">
        <v>201434.27483200002</v>
      </c>
      <c r="P116" s="103">
        <v>112.72</v>
      </c>
      <c r="Q116" s="74"/>
      <c r="R116" s="74">
        <v>227.05671606700002</v>
      </c>
      <c r="S116" s="94">
        <v>4.9236453319544593E-4</v>
      </c>
      <c r="T116" s="94">
        <f t="shared" si="1"/>
        <v>9.4508636822506181E-4</v>
      </c>
      <c r="U116" s="94">
        <f>R116/'סכום נכסי הקרן'!$C$42</f>
        <v>2.071308731648165E-4</v>
      </c>
    </row>
    <row r="117" spans="2:21">
      <c r="B117" s="91" t="s">
        <v>526</v>
      </c>
      <c r="C117" s="67" t="s">
        <v>527</v>
      </c>
      <c r="D117" s="92" t="s">
        <v>114</v>
      </c>
      <c r="E117" s="92" t="s">
        <v>285</v>
      </c>
      <c r="F117" s="67">
        <v>513765859</v>
      </c>
      <c r="G117" s="92" t="s">
        <v>305</v>
      </c>
      <c r="H117" s="67" t="s">
        <v>452</v>
      </c>
      <c r="I117" s="67" t="s">
        <v>300</v>
      </c>
      <c r="J117" s="102"/>
      <c r="K117" s="74">
        <v>2.4299999999999597</v>
      </c>
      <c r="L117" s="92" t="s">
        <v>127</v>
      </c>
      <c r="M117" s="93">
        <v>2.1499999999999998E-2</v>
      </c>
      <c r="N117" s="93">
        <v>2.949999999999613E-2</v>
      </c>
      <c r="O117" s="74">
        <v>1991471.7276400002</v>
      </c>
      <c r="P117" s="103">
        <v>110.12</v>
      </c>
      <c r="Q117" s="74"/>
      <c r="R117" s="74">
        <v>2193.0085400629996</v>
      </c>
      <c r="S117" s="94">
        <v>1.0153839493943608E-3</v>
      </c>
      <c r="T117" s="94">
        <f t="shared" si="1"/>
        <v>9.1280386350831681E-3</v>
      </c>
      <c r="U117" s="94">
        <f>R117/'סכום נכסי הקרן'!$C$42</f>
        <v>2.0005564320198805E-3</v>
      </c>
    </row>
    <row r="118" spans="2:21">
      <c r="B118" s="91" t="s">
        <v>528</v>
      </c>
      <c r="C118" s="67" t="s">
        <v>529</v>
      </c>
      <c r="D118" s="92" t="s">
        <v>114</v>
      </c>
      <c r="E118" s="92" t="s">
        <v>285</v>
      </c>
      <c r="F118" s="67">
        <v>513765859</v>
      </c>
      <c r="G118" s="92" t="s">
        <v>305</v>
      </c>
      <c r="H118" s="67" t="s">
        <v>452</v>
      </c>
      <c r="I118" s="67" t="s">
        <v>300</v>
      </c>
      <c r="J118" s="102"/>
      <c r="K118" s="74">
        <v>7.4600000000023821</v>
      </c>
      <c r="L118" s="92" t="s">
        <v>127</v>
      </c>
      <c r="M118" s="93">
        <v>1.15E-2</v>
      </c>
      <c r="N118" s="93">
        <v>3.5200000000011805E-2</v>
      </c>
      <c r="O118" s="74">
        <v>1023369.6513550001</v>
      </c>
      <c r="P118" s="103">
        <v>92.66</v>
      </c>
      <c r="Q118" s="74"/>
      <c r="R118" s="74">
        <v>948.25431781900022</v>
      </c>
      <c r="S118" s="94">
        <v>2.2258679151711245E-3</v>
      </c>
      <c r="T118" s="94">
        <f t="shared" si="1"/>
        <v>3.9469531881930614E-3</v>
      </c>
      <c r="U118" s="94">
        <f>R118/'סכום נכסי הקרן'!$C$42</f>
        <v>8.6503825226732936E-4</v>
      </c>
    </row>
    <row r="119" spans="2:21">
      <c r="B119" s="91" t="s">
        <v>530</v>
      </c>
      <c r="C119" s="67" t="s">
        <v>531</v>
      </c>
      <c r="D119" s="92" t="s">
        <v>114</v>
      </c>
      <c r="E119" s="92" t="s">
        <v>285</v>
      </c>
      <c r="F119" s="67">
        <v>512025891</v>
      </c>
      <c r="G119" s="92" t="s">
        <v>123</v>
      </c>
      <c r="H119" s="67" t="s">
        <v>532</v>
      </c>
      <c r="I119" s="67" t="s">
        <v>300</v>
      </c>
      <c r="J119" s="102"/>
      <c r="K119" s="74">
        <v>1.7499999999954043</v>
      </c>
      <c r="L119" s="92" t="s">
        <v>127</v>
      </c>
      <c r="M119" s="93">
        <v>1.8500000000000003E-2</v>
      </c>
      <c r="N119" s="93">
        <v>3.7699999999902568E-2</v>
      </c>
      <c r="O119" s="74">
        <v>102931.09329600002</v>
      </c>
      <c r="P119" s="103">
        <v>105.7</v>
      </c>
      <c r="Q119" s="74"/>
      <c r="R119" s="74">
        <v>108.79816987800001</v>
      </c>
      <c r="S119" s="94">
        <v>1.2401751044067126E-4</v>
      </c>
      <c r="T119" s="94">
        <f t="shared" si="1"/>
        <v>4.5285455114743703E-4</v>
      </c>
      <c r="U119" s="94">
        <f>R119/'סכום נכסי הקרן'!$C$42</f>
        <v>9.9250356104482734E-5</v>
      </c>
    </row>
    <row r="120" spans="2:21">
      <c r="B120" s="91" t="s">
        <v>533</v>
      </c>
      <c r="C120" s="67" t="s">
        <v>534</v>
      </c>
      <c r="D120" s="92" t="s">
        <v>114</v>
      </c>
      <c r="E120" s="92" t="s">
        <v>285</v>
      </c>
      <c r="F120" s="67">
        <v>512025891</v>
      </c>
      <c r="G120" s="92" t="s">
        <v>123</v>
      </c>
      <c r="H120" s="67" t="s">
        <v>532</v>
      </c>
      <c r="I120" s="67" t="s">
        <v>300</v>
      </c>
      <c r="J120" s="102"/>
      <c r="K120" s="74">
        <v>2.370000000000573</v>
      </c>
      <c r="L120" s="92" t="s">
        <v>127</v>
      </c>
      <c r="M120" s="93">
        <v>3.2000000000000001E-2</v>
      </c>
      <c r="N120" s="93">
        <v>3.7900000000013846E-2</v>
      </c>
      <c r="O120" s="74">
        <v>824047.91439500009</v>
      </c>
      <c r="P120" s="103">
        <v>101.66</v>
      </c>
      <c r="Q120" s="74"/>
      <c r="R120" s="74">
        <v>837.7271165960002</v>
      </c>
      <c r="S120" s="94">
        <v>2.2665641116905552E-3</v>
      </c>
      <c r="T120" s="94">
        <f t="shared" si="1"/>
        <v>3.4869018274436077E-3</v>
      </c>
      <c r="U120" s="94">
        <f>R120/'סכום נכסי הקרן'!$C$42</f>
        <v>7.6421059962468332E-4</v>
      </c>
    </row>
    <row r="121" spans="2:21">
      <c r="B121" s="91" t="s">
        <v>535</v>
      </c>
      <c r="C121" s="67" t="s">
        <v>536</v>
      </c>
      <c r="D121" s="92" t="s">
        <v>114</v>
      </c>
      <c r="E121" s="92" t="s">
        <v>285</v>
      </c>
      <c r="F121" s="67">
        <v>510454333</v>
      </c>
      <c r="G121" s="92" t="s">
        <v>123</v>
      </c>
      <c r="H121" s="67" t="s">
        <v>532</v>
      </c>
      <c r="I121" s="67" t="s">
        <v>300</v>
      </c>
      <c r="J121" s="102"/>
      <c r="K121" s="74">
        <v>0.75000000000070421</v>
      </c>
      <c r="L121" s="92" t="s">
        <v>127</v>
      </c>
      <c r="M121" s="93">
        <v>3.15E-2</v>
      </c>
      <c r="N121" s="93">
        <v>2.9700000000009864E-2</v>
      </c>
      <c r="O121" s="74">
        <v>318989.41772000008</v>
      </c>
      <c r="P121" s="103">
        <v>111.26</v>
      </c>
      <c r="Q121" s="74"/>
      <c r="R121" s="74">
        <v>354.90763864500008</v>
      </c>
      <c r="S121" s="94">
        <v>2.3525512990828367E-3</v>
      </c>
      <c r="T121" s="94">
        <f t="shared" si="1"/>
        <v>1.477244879924011E-3</v>
      </c>
      <c r="U121" s="94">
        <f>R121/'סכום נכסי הקרן'!$C$42</f>
        <v>3.2376196731265147E-4</v>
      </c>
    </row>
    <row r="122" spans="2:21">
      <c r="B122" s="91" t="s">
        <v>537</v>
      </c>
      <c r="C122" s="67" t="s">
        <v>538</v>
      </c>
      <c r="D122" s="92" t="s">
        <v>114</v>
      </c>
      <c r="E122" s="92" t="s">
        <v>285</v>
      </c>
      <c r="F122" s="67">
        <v>510454333</v>
      </c>
      <c r="G122" s="92" t="s">
        <v>123</v>
      </c>
      <c r="H122" s="67" t="s">
        <v>532</v>
      </c>
      <c r="I122" s="67" t="s">
        <v>300</v>
      </c>
      <c r="J122" s="102"/>
      <c r="K122" s="74">
        <v>3.0800000000006675</v>
      </c>
      <c r="L122" s="92" t="s">
        <v>127</v>
      </c>
      <c r="M122" s="93">
        <v>0.01</v>
      </c>
      <c r="N122" s="93">
        <v>3.5100000000007778E-2</v>
      </c>
      <c r="O122" s="74">
        <v>723247.11939600017</v>
      </c>
      <c r="P122" s="103">
        <v>99.47</v>
      </c>
      <c r="Q122" s="74"/>
      <c r="R122" s="74">
        <v>719.41392184400013</v>
      </c>
      <c r="S122" s="94">
        <v>1.958575574091727E-3</v>
      </c>
      <c r="T122" s="94">
        <f t="shared" si="1"/>
        <v>2.9944425446788671E-3</v>
      </c>
      <c r="U122" s="94">
        <f>R122/'סכום נכסי הקרן'!$C$42</f>
        <v>6.5628022980171181E-4</v>
      </c>
    </row>
    <row r="123" spans="2:21">
      <c r="B123" s="91" t="s">
        <v>539</v>
      </c>
      <c r="C123" s="67" t="s">
        <v>540</v>
      </c>
      <c r="D123" s="92" t="s">
        <v>114</v>
      </c>
      <c r="E123" s="92" t="s">
        <v>285</v>
      </c>
      <c r="F123" s="67">
        <v>510454333</v>
      </c>
      <c r="G123" s="92" t="s">
        <v>123</v>
      </c>
      <c r="H123" s="67" t="s">
        <v>532</v>
      </c>
      <c r="I123" s="67" t="s">
        <v>300</v>
      </c>
      <c r="J123" s="102"/>
      <c r="K123" s="74">
        <v>3.4499999999987572</v>
      </c>
      <c r="L123" s="92" t="s">
        <v>127</v>
      </c>
      <c r="M123" s="93">
        <v>3.2300000000000002E-2</v>
      </c>
      <c r="N123" s="93">
        <v>3.8499999999992311E-2</v>
      </c>
      <c r="O123" s="74">
        <v>829034.49664000014</v>
      </c>
      <c r="P123" s="103">
        <v>101.9</v>
      </c>
      <c r="Q123" s="74"/>
      <c r="R123" s="74">
        <v>844.78621990900012</v>
      </c>
      <c r="S123" s="94">
        <v>1.7642034742934971E-3</v>
      </c>
      <c r="T123" s="94">
        <f t="shared" si="1"/>
        <v>3.5162841880650832E-3</v>
      </c>
      <c r="U123" s="94">
        <f>R123/'סכום נכסי הקרן'!$C$42</f>
        <v>7.7065021637907558E-4</v>
      </c>
    </row>
    <row r="124" spans="2:21">
      <c r="B124" s="91" t="s">
        <v>541</v>
      </c>
      <c r="C124" s="67" t="s">
        <v>542</v>
      </c>
      <c r="D124" s="92" t="s">
        <v>114</v>
      </c>
      <c r="E124" s="92" t="s">
        <v>285</v>
      </c>
      <c r="F124" s="67">
        <v>520044520</v>
      </c>
      <c r="G124" s="92" t="s">
        <v>305</v>
      </c>
      <c r="H124" s="67" t="s">
        <v>543</v>
      </c>
      <c r="I124" s="67" t="s">
        <v>125</v>
      </c>
      <c r="J124" s="102"/>
      <c r="K124" s="74">
        <v>2.2400000000031817</v>
      </c>
      <c r="L124" s="92" t="s">
        <v>127</v>
      </c>
      <c r="M124" s="93">
        <v>2.5000000000000001E-2</v>
      </c>
      <c r="N124" s="93">
        <v>3.1500000000034951E-2</v>
      </c>
      <c r="O124" s="74">
        <v>376315.54329600005</v>
      </c>
      <c r="P124" s="103">
        <v>110.23</v>
      </c>
      <c r="Q124" s="74"/>
      <c r="R124" s="74">
        <v>414.81262375700015</v>
      </c>
      <c r="S124" s="94">
        <v>1.0580349867849637E-3</v>
      </c>
      <c r="T124" s="94">
        <f t="shared" si="1"/>
        <v>1.7265895626039564E-3</v>
      </c>
      <c r="U124" s="94">
        <f>R124/'סכום נכסי הקרן'!$C$42</f>
        <v>3.7840986360968281E-4</v>
      </c>
    </row>
    <row r="125" spans="2:21">
      <c r="B125" s="91" t="s">
        <v>544</v>
      </c>
      <c r="C125" s="67" t="s">
        <v>545</v>
      </c>
      <c r="D125" s="92" t="s">
        <v>114</v>
      </c>
      <c r="E125" s="92" t="s">
        <v>285</v>
      </c>
      <c r="F125" s="67">
        <v>520044520</v>
      </c>
      <c r="G125" s="92" t="s">
        <v>305</v>
      </c>
      <c r="H125" s="67" t="s">
        <v>543</v>
      </c>
      <c r="I125" s="67" t="s">
        <v>125</v>
      </c>
      <c r="J125" s="102"/>
      <c r="K125" s="74">
        <v>5.2499999999966818</v>
      </c>
      <c r="L125" s="92" t="s">
        <v>127</v>
      </c>
      <c r="M125" s="93">
        <v>1.9E-2</v>
      </c>
      <c r="N125" s="93">
        <v>3.5599999999987614E-2</v>
      </c>
      <c r="O125" s="74">
        <v>443195.97167600004</v>
      </c>
      <c r="P125" s="103">
        <v>101.98</v>
      </c>
      <c r="Q125" s="74"/>
      <c r="R125" s="74">
        <v>451.97125082600007</v>
      </c>
      <c r="S125" s="94">
        <v>1.474669462499457E-3</v>
      </c>
      <c r="T125" s="94">
        <f t="shared" si="1"/>
        <v>1.8812562578384101E-3</v>
      </c>
      <c r="U125" s="94">
        <f>R125/'סכום נכסי הקרן'!$C$42</f>
        <v>4.1230755667830181E-4</v>
      </c>
    </row>
    <row r="126" spans="2:21">
      <c r="B126" s="91" t="s">
        <v>546</v>
      </c>
      <c r="C126" s="67" t="s">
        <v>547</v>
      </c>
      <c r="D126" s="92" t="s">
        <v>114</v>
      </c>
      <c r="E126" s="92" t="s">
        <v>285</v>
      </c>
      <c r="F126" s="67">
        <v>520044520</v>
      </c>
      <c r="G126" s="92" t="s">
        <v>305</v>
      </c>
      <c r="H126" s="67" t="s">
        <v>543</v>
      </c>
      <c r="I126" s="67" t="s">
        <v>125</v>
      </c>
      <c r="J126" s="102"/>
      <c r="K126" s="74">
        <v>7.0299999999975444</v>
      </c>
      <c r="L126" s="92" t="s">
        <v>127</v>
      </c>
      <c r="M126" s="93">
        <v>3.9000000000000003E-3</v>
      </c>
      <c r="N126" s="93">
        <v>3.8199999999992233E-2</v>
      </c>
      <c r="O126" s="74">
        <v>459044.7730460001</v>
      </c>
      <c r="P126" s="103">
        <v>84.23</v>
      </c>
      <c r="Q126" s="74"/>
      <c r="R126" s="74">
        <v>386.65341306500005</v>
      </c>
      <c r="S126" s="94">
        <v>1.9533820129617025E-3</v>
      </c>
      <c r="T126" s="94">
        <f t="shared" si="1"/>
        <v>1.6093814631212978E-3</v>
      </c>
      <c r="U126" s="94">
        <f>R126/'סכום נכסי הקרן'!$C$42</f>
        <v>3.5272182407798745E-4</v>
      </c>
    </row>
    <row r="127" spans="2:21">
      <c r="B127" s="91" t="s">
        <v>548</v>
      </c>
      <c r="C127" s="67" t="s">
        <v>549</v>
      </c>
      <c r="D127" s="92" t="s">
        <v>114</v>
      </c>
      <c r="E127" s="92" t="s">
        <v>285</v>
      </c>
      <c r="F127" s="67">
        <v>515846558</v>
      </c>
      <c r="G127" s="92" t="s">
        <v>551</v>
      </c>
      <c r="H127" s="67" t="s">
        <v>532</v>
      </c>
      <c r="I127" s="67" t="s">
        <v>300</v>
      </c>
      <c r="J127" s="102"/>
      <c r="K127" s="74">
        <v>4.670000000000603</v>
      </c>
      <c r="L127" s="92" t="s">
        <v>127</v>
      </c>
      <c r="M127" s="93">
        <v>7.4999999999999997E-3</v>
      </c>
      <c r="N127" s="93">
        <v>4.1099999999997999E-2</v>
      </c>
      <c r="O127" s="74">
        <v>267380.92720500001</v>
      </c>
      <c r="P127" s="103">
        <v>93.2</v>
      </c>
      <c r="Q127" s="74"/>
      <c r="R127" s="74">
        <v>249.19902115500003</v>
      </c>
      <c r="S127" s="94">
        <v>5.4705391518038052E-4</v>
      </c>
      <c r="T127" s="94">
        <f t="shared" si="1"/>
        <v>1.0372500842438131E-3</v>
      </c>
      <c r="U127" s="94">
        <f>R127/'סכום נכסי הקרן'!$C$42</f>
        <v>2.2733003338435326E-4</v>
      </c>
    </row>
    <row r="128" spans="2:21">
      <c r="B128" s="91" t="s">
        <v>552</v>
      </c>
      <c r="C128" s="67" t="s">
        <v>553</v>
      </c>
      <c r="D128" s="92" t="s">
        <v>114</v>
      </c>
      <c r="E128" s="92" t="s">
        <v>285</v>
      </c>
      <c r="F128" s="67">
        <v>515846558</v>
      </c>
      <c r="G128" s="92" t="s">
        <v>551</v>
      </c>
      <c r="H128" s="67" t="s">
        <v>532</v>
      </c>
      <c r="I128" s="67" t="s">
        <v>300</v>
      </c>
      <c r="J128" s="102"/>
      <c r="K128" s="74">
        <v>5.319999999999939</v>
      </c>
      <c r="L128" s="92" t="s">
        <v>127</v>
      </c>
      <c r="M128" s="93">
        <v>7.4999999999999997E-3</v>
      </c>
      <c r="N128" s="93">
        <v>4.3099999999997023E-2</v>
      </c>
      <c r="O128" s="74">
        <v>1478021.6681410002</v>
      </c>
      <c r="P128" s="103">
        <v>88.98</v>
      </c>
      <c r="Q128" s="74"/>
      <c r="R128" s="74">
        <v>1315.1436320690002</v>
      </c>
      <c r="S128" s="94">
        <v>1.7032628507926743E-3</v>
      </c>
      <c r="T128" s="94">
        <f t="shared" si="1"/>
        <v>5.4740698291419207E-3</v>
      </c>
      <c r="U128" s="94">
        <f>R128/'סכום נכסי הקרן'!$C$42</f>
        <v>1.199730417871534E-3</v>
      </c>
    </row>
    <row r="129" spans="2:21">
      <c r="B129" s="91" t="s">
        <v>554</v>
      </c>
      <c r="C129" s="67" t="s">
        <v>555</v>
      </c>
      <c r="D129" s="92" t="s">
        <v>114</v>
      </c>
      <c r="E129" s="92" t="s">
        <v>285</v>
      </c>
      <c r="F129" s="67">
        <v>513257873</v>
      </c>
      <c r="G129" s="92" t="s">
        <v>305</v>
      </c>
      <c r="H129" s="67" t="s">
        <v>532</v>
      </c>
      <c r="I129" s="67" t="s">
        <v>300</v>
      </c>
      <c r="J129" s="102"/>
      <c r="K129" s="74">
        <v>0.85000000001039888</v>
      </c>
      <c r="L129" s="92" t="s">
        <v>127</v>
      </c>
      <c r="M129" s="93">
        <v>3.4500000000000003E-2</v>
      </c>
      <c r="N129" s="93">
        <v>3.1200000001996589E-2</v>
      </c>
      <c r="O129" s="74">
        <v>4337.5712390000008</v>
      </c>
      <c r="P129" s="103">
        <v>110.85</v>
      </c>
      <c r="Q129" s="74"/>
      <c r="R129" s="74">
        <v>4.8081975670000014</v>
      </c>
      <c r="S129" s="94">
        <v>3.3562096608117415E-5</v>
      </c>
      <c r="T129" s="94">
        <f t="shared" si="1"/>
        <v>2.0013334355473175E-5</v>
      </c>
      <c r="U129" s="94">
        <f>R129/'סכום נכסי הקרן'!$C$42</f>
        <v>4.3862440083374503E-6</v>
      </c>
    </row>
    <row r="130" spans="2:21">
      <c r="B130" s="91" t="s">
        <v>556</v>
      </c>
      <c r="C130" s="67" t="s">
        <v>557</v>
      </c>
      <c r="D130" s="92" t="s">
        <v>114</v>
      </c>
      <c r="E130" s="92" t="s">
        <v>285</v>
      </c>
      <c r="F130" s="67">
        <v>513257873</v>
      </c>
      <c r="G130" s="92" t="s">
        <v>305</v>
      </c>
      <c r="H130" s="67" t="s">
        <v>532</v>
      </c>
      <c r="I130" s="67" t="s">
        <v>300</v>
      </c>
      <c r="J130" s="102"/>
      <c r="K130" s="74">
        <v>1.959999999986006</v>
      </c>
      <c r="L130" s="92" t="s">
        <v>127</v>
      </c>
      <c r="M130" s="93">
        <v>2.0499999999999997E-2</v>
      </c>
      <c r="N130" s="93">
        <v>3.3799999999767599E-2</v>
      </c>
      <c r="O130" s="74">
        <v>73359.220738000018</v>
      </c>
      <c r="P130" s="103">
        <v>109.1</v>
      </c>
      <c r="Q130" s="74"/>
      <c r="R130" s="74">
        <v>80.034911447000027</v>
      </c>
      <c r="S130" s="94">
        <v>1.982699860971696E-4</v>
      </c>
      <c r="T130" s="94">
        <f t="shared" si="1"/>
        <v>3.3313220194878455E-4</v>
      </c>
      <c r="U130" s="94">
        <f>R130/'סכום נכסי הקרן'!$C$42</f>
        <v>7.3011278322170957E-5</v>
      </c>
    </row>
    <row r="131" spans="2:21">
      <c r="B131" s="91" t="s">
        <v>558</v>
      </c>
      <c r="C131" s="67" t="s">
        <v>559</v>
      </c>
      <c r="D131" s="92" t="s">
        <v>114</v>
      </c>
      <c r="E131" s="92" t="s">
        <v>285</v>
      </c>
      <c r="F131" s="67">
        <v>513257873</v>
      </c>
      <c r="G131" s="92" t="s">
        <v>305</v>
      </c>
      <c r="H131" s="67" t="s">
        <v>532</v>
      </c>
      <c r="I131" s="67" t="s">
        <v>300</v>
      </c>
      <c r="J131" s="102"/>
      <c r="K131" s="74">
        <v>2.4300000000025377</v>
      </c>
      <c r="L131" s="92" t="s">
        <v>127</v>
      </c>
      <c r="M131" s="93">
        <v>2.0499999999999997E-2</v>
      </c>
      <c r="N131" s="93">
        <v>3.650000000002928E-2</v>
      </c>
      <c r="O131" s="74">
        <v>472219.54317900003</v>
      </c>
      <c r="P131" s="103">
        <v>108.48</v>
      </c>
      <c r="Q131" s="74"/>
      <c r="R131" s="74">
        <v>512.26377619000016</v>
      </c>
      <c r="S131" s="94">
        <v>6.1640371463261812E-4</v>
      </c>
      <c r="T131" s="94">
        <f t="shared" si="1"/>
        <v>2.1322140133031992E-3</v>
      </c>
      <c r="U131" s="94">
        <f>R131/'סכום נכסי הקרן'!$C$42</f>
        <v>4.6730898381191756E-4</v>
      </c>
    </row>
    <row r="132" spans="2:21">
      <c r="B132" s="91" t="s">
        <v>560</v>
      </c>
      <c r="C132" s="67" t="s">
        <v>561</v>
      </c>
      <c r="D132" s="92" t="s">
        <v>114</v>
      </c>
      <c r="E132" s="92" t="s">
        <v>285</v>
      </c>
      <c r="F132" s="67">
        <v>513257873</v>
      </c>
      <c r="G132" s="92" t="s">
        <v>305</v>
      </c>
      <c r="H132" s="67" t="s">
        <v>532</v>
      </c>
      <c r="I132" s="67" t="s">
        <v>300</v>
      </c>
      <c r="J132" s="102"/>
      <c r="K132" s="74">
        <v>5.5</v>
      </c>
      <c r="L132" s="92" t="s">
        <v>127</v>
      </c>
      <c r="M132" s="93">
        <v>8.3999999999999995E-3</v>
      </c>
      <c r="N132" s="93">
        <v>3.8300000000003817E-2</v>
      </c>
      <c r="O132" s="74">
        <v>779238.11448900017</v>
      </c>
      <c r="P132" s="103">
        <v>94.09</v>
      </c>
      <c r="Q132" s="74"/>
      <c r="R132" s="74">
        <v>733.18511578400012</v>
      </c>
      <c r="S132" s="94">
        <v>1.1505931281602668E-3</v>
      </c>
      <c r="T132" s="94">
        <f t="shared" si="1"/>
        <v>3.0517628824883731E-3</v>
      </c>
      <c r="U132" s="94">
        <f>R132/'סכום נכסי הקרן'!$C$42</f>
        <v>6.6884290345754207E-4</v>
      </c>
    </row>
    <row r="133" spans="2:21">
      <c r="B133" s="91" t="s">
        <v>562</v>
      </c>
      <c r="C133" s="67" t="s">
        <v>563</v>
      </c>
      <c r="D133" s="92" t="s">
        <v>114</v>
      </c>
      <c r="E133" s="92" t="s">
        <v>285</v>
      </c>
      <c r="F133" s="67">
        <v>513257873</v>
      </c>
      <c r="G133" s="92" t="s">
        <v>305</v>
      </c>
      <c r="H133" s="67" t="s">
        <v>532</v>
      </c>
      <c r="I133" s="67" t="s">
        <v>300</v>
      </c>
      <c r="J133" s="102"/>
      <c r="K133" s="74">
        <v>6.319999999990535</v>
      </c>
      <c r="L133" s="92" t="s">
        <v>127</v>
      </c>
      <c r="M133" s="93">
        <v>5.0000000000000001E-3</v>
      </c>
      <c r="N133" s="93">
        <v>3.4099999999913227E-2</v>
      </c>
      <c r="O133" s="74">
        <v>139662.562821</v>
      </c>
      <c r="P133" s="103">
        <v>90.77</v>
      </c>
      <c r="Q133" s="74"/>
      <c r="R133" s="74">
        <v>126.77170481000002</v>
      </c>
      <c r="S133" s="94">
        <v>7.7533971325836556E-4</v>
      </c>
      <c r="T133" s="94">
        <f t="shared" si="1"/>
        <v>5.2766644461302282E-4</v>
      </c>
      <c r="U133" s="94">
        <f>R133/'סכום נכסי הקרן'!$C$42</f>
        <v>1.1564658542026719E-4</v>
      </c>
    </row>
    <row r="134" spans="2:21">
      <c r="B134" s="91" t="s">
        <v>564</v>
      </c>
      <c r="C134" s="67" t="s">
        <v>565</v>
      </c>
      <c r="D134" s="92" t="s">
        <v>114</v>
      </c>
      <c r="E134" s="92" t="s">
        <v>285</v>
      </c>
      <c r="F134" s="67">
        <v>513257873</v>
      </c>
      <c r="G134" s="92" t="s">
        <v>305</v>
      </c>
      <c r="H134" s="67" t="s">
        <v>532</v>
      </c>
      <c r="I134" s="67" t="s">
        <v>300</v>
      </c>
      <c r="J134" s="102"/>
      <c r="K134" s="74">
        <v>6.1900000000024997</v>
      </c>
      <c r="L134" s="92" t="s">
        <v>127</v>
      </c>
      <c r="M134" s="93">
        <v>9.7000000000000003E-3</v>
      </c>
      <c r="N134" s="93">
        <v>3.980000000001551E-2</v>
      </c>
      <c r="O134" s="74">
        <v>383798.48773800005</v>
      </c>
      <c r="P134" s="103">
        <v>90.71</v>
      </c>
      <c r="Q134" s="74"/>
      <c r="R134" s="74">
        <v>348.14362752700004</v>
      </c>
      <c r="S134" s="94">
        <v>9.2025924111402652E-4</v>
      </c>
      <c r="T134" s="94">
        <f t="shared" si="1"/>
        <v>1.4490907922014603E-3</v>
      </c>
      <c r="U134" s="94">
        <f>R134/'סכום נכסי הקרן'!$C$42</f>
        <v>3.1759154631284071E-4</v>
      </c>
    </row>
    <row r="135" spans="2:21">
      <c r="B135" s="91" t="s">
        <v>566</v>
      </c>
      <c r="C135" s="67" t="s">
        <v>567</v>
      </c>
      <c r="D135" s="92" t="s">
        <v>114</v>
      </c>
      <c r="E135" s="92" t="s">
        <v>285</v>
      </c>
      <c r="F135" s="67">
        <v>513893123</v>
      </c>
      <c r="G135" s="92" t="s">
        <v>569</v>
      </c>
      <c r="H135" s="67" t="s">
        <v>543</v>
      </c>
      <c r="I135" s="67" t="s">
        <v>125</v>
      </c>
      <c r="J135" s="102"/>
      <c r="K135" s="74">
        <v>1.5399999999996858</v>
      </c>
      <c r="L135" s="92" t="s">
        <v>127</v>
      </c>
      <c r="M135" s="93">
        <v>1.8500000000000003E-2</v>
      </c>
      <c r="N135" s="93">
        <v>3.5100000000010997E-2</v>
      </c>
      <c r="O135" s="74">
        <v>590746.61884800007</v>
      </c>
      <c r="P135" s="103">
        <v>107.74</v>
      </c>
      <c r="Q135" s="74"/>
      <c r="R135" s="74">
        <v>636.47040743000014</v>
      </c>
      <c r="S135" s="94">
        <v>1.001129709273319E-3</v>
      </c>
      <c r="T135" s="94">
        <f t="shared" si="1"/>
        <v>2.6492037595718925E-3</v>
      </c>
      <c r="U135" s="94">
        <f>R135/'סכום נכסי הקרן'!$C$42</f>
        <v>5.8061559912476308E-4</v>
      </c>
    </row>
    <row r="136" spans="2:21">
      <c r="B136" s="91" t="s">
        <v>570</v>
      </c>
      <c r="C136" s="67" t="s">
        <v>571</v>
      </c>
      <c r="D136" s="92" t="s">
        <v>114</v>
      </c>
      <c r="E136" s="92" t="s">
        <v>285</v>
      </c>
      <c r="F136" s="67">
        <v>513893123</v>
      </c>
      <c r="G136" s="92" t="s">
        <v>569</v>
      </c>
      <c r="H136" s="67" t="s">
        <v>543</v>
      </c>
      <c r="I136" s="67" t="s">
        <v>125</v>
      </c>
      <c r="J136" s="102"/>
      <c r="K136" s="74">
        <v>1.1300000000003614</v>
      </c>
      <c r="L136" s="92" t="s">
        <v>127</v>
      </c>
      <c r="M136" s="93">
        <v>0.01</v>
      </c>
      <c r="N136" s="93">
        <v>4.010000000001325E-2</v>
      </c>
      <c r="O136" s="74">
        <v>1172158.2964650001</v>
      </c>
      <c r="P136" s="103">
        <v>106.2</v>
      </c>
      <c r="Q136" s="74"/>
      <c r="R136" s="74">
        <v>1244.8321280350003</v>
      </c>
      <c r="S136" s="94">
        <v>1.2321851730613404E-3</v>
      </c>
      <c r="T136" s="94">
        <f t="shared" si="1"/>
        <v>5.1814097169771405E-3</v>
      </c>
      <c r="U136" s="94">
        <f>R136/'סכום נכסי הקרן'!$C$42</f>
        <v>1.1355892487559002E-3</v>
      </c>
    </row>
    <row r="137" spans="2:21">
      <c r="B137" s="91" t="s">
        <v>572</v>
      </c>
      <c r="C137" s="67" t="s">
        <v>573</v>
      </c>
      <c r="D137" s="92" t="s">
        <v>114</v>
      </c>
      <c r="E137" s="92" t="s">
        <v>285</v>
      </c>
      <c r="F137" s="67">
        <v>513893123</v>
      </c>
      <c r="G137" s="92" t="s">
        <v>569</v>
      </c>
      <c r="H137" s="67" t="s">
        <v>543</v>
      </c>
      <c r="I137" s="67" t="s">
        <v>125</v>
      </c>
      <c r="J137" s="102"/>
      <c r="K137" s="74">
        <v>4.1399999999993087</v>
      </c>
      <c r="L137" s="92" t="s">
        <v>127</v>
      </c>
      <c r="M137" s="93">
        <v>0.01</v>
      </c>
      <c r="N137" s="93">
        <v>4.6799999999989052E-2</v>
      </c>
      <c r="O137" s="74">
        <v>1492151.0906750003</v>
      </c>
      <c r="P137" s="103">
        <v>93.07</v>
      </c>
      <c r="Q137" s="74"/>
      <c r="R137" s="74">
        <v>1388.7449694140003</v>
      </c>
      <c r="S137" s="94">
        <v>1.260201012682656E-3</v>
      </c>
      <c r="T137" s="94">
        <f t="shared" si="1"/>
        <v>5.7804233332918176E-3</v>
      </c>
      <c r="U137" s="94">
        <f>R137/'סכום נכסי הקרן'!$C$42</f>
        <v>1.2668727140098678E-3</v>
      </c>
    </row>
    <row r="138" spans="2:21">
      <c r="B138" s="91" t="s">
        <v>574</v>
      </c>
      <c r="C138" s="67" t="s">
        <v>575</v>
      </c>
      <c r="D138" s="92" t="s">
        <v>114</v>
      </c>
      <c r="E138" s="92" t="s">
        <v>285</v>
      </c>
      <c r="F138" s="67">
        <v>513893123</v>
      </c>
      <c r="G138" s="92" t="s">
        <v>569</v>
      </c>
      <c r="H138" s="67" t="s">
        <v>543</v>
      </c>
      <c r="I138" s="67" t="s">
        <v>125</v>
      </c>
      <c r="J138" s="102"/>
      <c r="K138" s="74">
        <v>2.8000000000005736</v>
      </c>
      <c r="L138" s="92" t="s">
        <v>127</v>
      </c>
      <c r="M138" s="93">
        <v>3.5400000000000001E-2</v>
      </c>
      <c r="N138" s="93">
        <v>4.4100000000001624E-2</v>
      </c>
      <c r="O138" s="74">
        <v>1033733.4000000001</v>
      </c>
      <c r="P138" s="103">
        <v>101.14</v>
      </c>
      <c r="Q138" s="74"/>
      <c r="R138" s="74">
        <v>1045.5179605630001</v>
      </c>
      <c r="S138" s="94">
        <v>1.5046846479672786E-3</v>
      </c>
      <c r="T138" s="94">
        <f t="shared" si="1"/>
        <v>4.3517971605428691E-3</v>
      </c>
      <c r="U138" s="94">
        <f>R138/'סכום נכסי הקרן'!$C$42</f>
        <v>9.5376631809036664E-4</v>
      </c>
    </row>
    <row r="139" spans="2:21">
      <c r="B139" s="91" t="s">
        <v>576</v>
      </c>
      <c r="C139" s="67" t="s">
        <v>577</v>
      </c>
      <c r="D139" s="92" t="s">
        <v>114</v>
      </c>
      <c r="E139" s="92" t="s">
        <v>285</v>
      </c>
      <c r="F139" s="67">
        <v>510216054</v>
      </c>
      <c r="G139" s="92" t="s">
        <v>318</v>
      </c>
      <c r="H139" s="67" t="s">
        <v>532</v>
      </c>
      <c r="I139" s="67" t="s">
        <v>300</v>
      </c>
      <c r="J139" s="102"/>
      <c r="K139" s="74">
        <v>2.8100000000105037</v>
      </c>
      <c r="L139" s="92" t="s">
        <v>127</v>
      </c>
      <c r="M139" s="93">
        <v>1.9400000000000001E-2</v>
      </c>
      <c r="N139" s="93">
        <v>2.5500000000039724E-2</v>
      </c>
      <c r="O139" s="74">
        <v>103317.61281100001</v>
      </c>
      <c r="P139" s="103">
        <v>109.66</v>
      </c>
      <c r="Q139" s="74"/>
      <c r="R139" s="74">
        <v>113.298085501</v>
      </c>
      <c r="S139" s="94">
        <v>2.8584481191063952E-4</v>
      </c>
      <c r="T139" s="94">
        <f t="shared" si="1"/>
        <v>4.7158471243544472E-4</v>
      </c>
      <c r="U139" s="94">
        <f>R139/'סכום נכסי הקרן'!$C$42</f>
        <v>1.0335537210359088E-4</v>
      </c>
    </row>
    <row r="140" spans="2:21">
      <c r="B140" s="91" t="s">
        <v>579</v>
      </c>
      <c r="C140" s="67" t="s">
        <v>580</v>
      </c>
      <c r="D140" s="92" t="s">
        <v>114</v>
      </c>
      <c r="E140" s="92" t="s">
        <v>285</v>
      </c>
      <c r="F140" s="67">
        <v>510216054</v>
      </c>
      <c r="G140" s="92" t="s">
        <v>318</v>
      </c>
      <c r="H140" s="67" t="s">
        <v>532</v>
      </c>
      <c r="I140" s="67" t="s">
        <v>300</v>
      </c>
      <c r="J140" s="102"/>
      <c r="K140" s="74">
        <v>3.7800000000009133</v>
      </c>
      <c r="L140" s="92" t="s">
        <v>127</v>
      </c>
      <c r="M140" s="93">
        <v>1.23E-2</v>
      </c>
      <c r="N140" s="93">
        <v>2.5400000000010626E-2</v>
      </c>
      <c r="O140" s="74">
        <v>1013087.0640730001</v>
      </c>
      <c r="P140" s="103">
        <v>105.9</v>
      </c>
      <c r="Q140" s="74"/>
      <c r="R140" s="74">
        <v>1072.8591721090002</v>
      </c>
      <c r="S140" s="94">
        <v>7.9665726433141915E-4</v>
      </c>
      <c r="T140" s="94">
        <f t="shared" ref="T140:T202" si="2">IFERROR(R140/$R$11,0)</f>
        <v>4.4656004726424661E-3</v>
      </c>
      <c r="U140" s="94">
        <f>R140/'סכום נכסי הקרן'!$C$42</f>
        <v>9.7870814372320045E-4</v>
      </c>
    </row>
    <row r="141" spans="2:21">
      <c r="B141" s="91" t="s">
        <v>581</v>
      </c>
      <c r="C141" s="67" t="s">
        <v>582</v>
      </c>
      <c r="D141" s="92" t="s">
        <v>114</v>
      </c>
      <c r="E141" s="92" t="s">
        <v>285</v>
      </c>
      <c r="F141" s="67">
        <v>510560188</v>
      </c>
      <c r="G141" s="92" t="s">
        <v>583</v>
      </c>
      <c r="H141" s="67" t="s">
        <v>584</v>
      </c>
      <c r="I141" s="67" t="s">
        <v>125</v>
      </c>
      <c r="J141" s="102"/>
      <c r="K141" s="74">
        <v>2.659999999998456</v>
      </c>
      <c r="L141" s="92" t="s">
        <v>127</v>
      </c>
      <c r="M141" s="93">
        <v>2.5699999999999997E-2</v>
      </c>
      <c r="N141" s="93">
        <v>3.9399999999980527E-2</v>
      </c>
      <c r="O141" s="74">
        <v>1006212.0597200001</v>
      </c>
      <c r="P141" s="103">
        <v>108.2</v>
      </c>
      <c r="Q141" s="74"/>
      <c r="R141" s="74">
        <v>1088.7214034480003</v>
      </c>
      <c r="S141" s="94">
        <v>7.8462348210667405E-4</v>
      </c>
      <c r="T141" s="94">
        <f t="shared" si="2"/>
        <v>4.5316244109244669E-3</v>
      </c>
      <c r="U141" s="94">
        <f>R141/'סכום נכסי הקרן'!$C$42</f>
        <v>9.9317835136339145E-4</v>
      </c>
    </row>
    <row r="142" spans="2:21">
      <c r="B142" s="91" t="s">
        <v>585</v>
      </c>
      <c r="C142" s="67" t="s">
        <v>586</v>
      </c>
      <c r="D142" s="92" t="s">
        <v>114</v>
      </c>
      <c r="E142" s="92" t="s">
        <v>285</v>
      </c>
      <c r="F142" s="67">
        <v>510560188</v>
      </c>
      <c r="G142" s="92" t="s">
        <v>583</v>
      </c>
      <c r="H142" s="67" t="s">
        <v>584</v>
      </c>
      <c r="I142" s="67" t="s">
        <v>125</v>
      </c>
      <c r="J142" s="102"/>
      <c r="K142" s="74">
        <v>1.4899999999948659</v>
      </c>
      <c r="L142" s="92" t="s">
        <v>127</v>
      </c>
      <c r="M142" s="93">
        <v>1.2199999999999999E-2</v>
      </c>
      <c r="N142" s="93">
        <v>3.6299999999897324E-2</v>
      </c>
      <c r="O142" s="74">
        <v>146094.71588400003</v>
      </c>
      <c r="P142" s="103">
        <v>106.66</v>
      </c>
      <c r="Q142" s="74"/>
      <c r="R142" s="74">
        <v>155.82462932000004</v>
      </c>
      <c r="S142" s="94">
        <v>3.1759720844347833E-4</v>
      </c>
      <c r="T142" s="94">
        <f t="shared" si="2"/>
        <v>6.4859448139203903E-4</v>
      </c>
      <c r="U142" s="94">
        <f>R142/'סכום נכסי הקרן'!$C$42</f>
        <v>1.4214990902145977E-4</v>
      </c>
    </row>
    <row r="143" spans="2:21">
      <c r="B143" s="91" t="s">
        <v>587</v>
      </c>
      <c r="C143" s="67" t="s">
        <v>588</v>
      </c>
      <c r="D143" s="92" t="s">
        <v>114</v>
      </c>
      <c r="E143" s="92" t="s">
        <v>285</v>
      </c>
      <c r="F143" s="67">
        <v>510560188</v>
      </c>
      <c r="G143" s="92" t="s">
        <v>583</v>
      </c>
      <c r="H143" s="67" t="s">
        <v>584</v>
      </c>
      <c r="I143" s="67" t="s">
        <v>125</v>
      </c>
      <c r="J143" s="102"/>
      <c r="K143" s="74">
        <v>5.3399999999979713</v>
      </c>
      <c r="L143" s="92" t="s">
        <v>127</v>
      </c>
      <c r="M143" s="93">
        <v>1.09E-2</v>
      </c>
      <c r="N143" s="93">
        <v>3.9899999999989305E-2</v>
      </c>
      <c r="O143" s="74">
        <v>389372.91400000005</v>
      </c>
      <c r="P143" s="103">
        <v>93.67</v>
      </c>
      <c r="Q143" s="74"/>
      <c r="R143" s="74">
        <v>364.72560746100004</v>
      </c>
      <c r="S143" s="94">
        <v>6.9693163008147552E-4</v>
      </c>
      <c r="T143" s="94">
        <f t="shared" si="2"/>
        <v>1.5181105660503017E-3</v>
      </c>
      <c r="U143" s="94">
        <f>R143/'סכום נכסי הקרן'!$C$42</f>
        <v>3.3271833948603799E-4</v>
      </c>
    </row>
    <row r="144" spans="2:21">
      <c r="B144" s="91" t="s">
        <v>589</v>
      </c>
      <c r="C144" s="67" t="s">
        <v>590</v>
      </c>
      <c r="D144" s="92" t="s">
        <v>114</v>
      </c>
      <c r="E144" s="92" t="s">
        <v>285</v>
      </c>
      <c r="F144" s="67">
        <v>510560188</v>
      </c>
      <c r="G144" s="92" t="s">
        <v>583</v>
      </c>
      <c r="H144" s="67" t="s">
        <v>584</v>
      </c>
      <c r="I144" s="67" t="s">
        <v>125</v>
      </c>
      <c r="J144" s="102"/>
      <c r="K144" s="74">
        <v>6.2599999999967517</v>
      </c>
      <c r="L144" s="92" t="s">
        <v>127</v>
      </c>
      <c r="M144" s="93">
        <v>1.54E-2</v>
      </c>
      <c r="N144" s="93">
        <v>4.1699999999966257E-2</v>
      </c>
      <c r="O144" s="74">
        <v>436085.37702000007</v>
      </c>
      <c r="P144" s="103">
        <v>91.75</v>
      </c>
      <c r="Q144" s="74"/>
      <c r="R144" s="74">
        <v>400.10833095500004</v>
      </c>
      <c r="S144" s="94">
        <v>1.245958220057143E-3</v>
      </c>
      <c r="T144" s="94">
        <f t="shared" si="2"/>
        <v>1.6653853537072702E-3</v>
      </c>
      <c r="U144" s="94">
        <f>R144/'סכום נכסי הקרן'!$C$42</f>
        <v>3.6499597715828762E-4</v>
      </c>
    </row>
    <row r="145" spans="2:21">
      <c r="B145" s="91" t="s">
        <v>591</v>
      </c>
      <c r="C145" s="67" t="s">
        <v>592</v>
      </c>
      <c r="D145" s="92" t="s">
        <v>114</v>
      </c>
      <c r="E145" s="92" t="s">
        <v>285</v>
      </c>
      <c r="F145" s="67">
        <v>510381601</v>
      </c>
      <c r="G145" s="92" t="s">
        <v>594</v>
      </c>
      <c r="H145" s="67" t="s">
        <v>595</v>
      </c>
      <c r="I145" s="67" t="s">
        <v>300</v>
      </c>
      <c r="J145" s="102"/>
      <c r="K145" s="74">
        <v>4.4799999999991309</v>
      </c>
      <c r="L145" s="92" t="s">
        <v>127</v>
      </c>
      <c r="M145" s="93">
        <v>7.4999999999999997E-3</v>
      </c>
      <c r="N145" s="93">
        <v>3.7899999999992932E-2</v>
      </c>
      <c r="O145" s="74">
        <v>1952804.1067640001</v>
      </c>
      <c r="P145" s="103">
        <v>94.32</v>
      </c>
      <c r="Q145" s="74"/>
      <c r="R145" s="74">
        <v>1841.8848417700005</v>
      </c>
      <c r="S145" s="94">
        <v>1.2689123665828655E-3</v>
      </c>
      <c r="T145" s="94">
        <f t="shared" si="2"/>
        <v>7.6665437867230665E-3</v>
      </c>
      <c r="U145" s="94">
        <f>R145/'סכום נכסי הקרן'!$C$42</f>
        <v>1.6802463373612941E-3</v>
      </c>
    </row>
    <row r="146" spans="2:21">
      <c r="B146" s="91" t="s">
        <v>596</v>
      </c>
      <c r="C146" s="67" t="s">
        <v>597</v>
      </c>
      <c r="D146" s="92" t="s">
        <v>114</v>
      </c>
      <c r="E146" s="92" t="s">
        <v>285</v>
      </c>
      <c r="F146" s="67">
        <v>520033234</v>
      </c>
      <c r="G146" s="92" t="s">
        <v>583</v>
      </c>
      <c r="H146" s="67" t="s">
        <v>584</v>
      </c>
      <c r="I146" s="67" t="s">
        <v>125</v>
      </c>
      <c r="J146" s="102"/>
      <c r="K146" s="74">
        <v>3.5399999999989751</v>
      </c>
      <c r="L146" s="92" t="s">
        <v>127</v>
      </c>
      <c r="M146" s="93">
        <v>1.3300000000000001E-2</v>
      </c>
      <c r="N146" s="93">
        <v>3.5499999999980068E-2</v>
      </c>
      <c r="O146" s="74">
        <v>512889.28768000007</v>
      </c>
      <c r="P146" s="103">
        <v>102.71</v>
      </c>
      <c r="Q146" s="74"/>
      <c r="R146" s="74">
        <v>526.7886080510001</v>
      </c>
      <c r="S146" s="94">
        <v>1.563686852682927E-3</v>
      </c>
      <c r="T146" s="94">
        <f t="shared" si="2"/>
        <v>2.1926712454448881E-3</v>
      </c>
      <c r="U146" s="94">
        <f>R146/'סכום נכסי הקרן'!$C$42</f>
        <v>4.8055915829719152E-4</v>
      </c>
    </row>
    <row r="147" spans="2:21">
      <c r="B147" s="91" t="s">
        <v>599</v>
      </c>
      <c r="C147" s="67" t="s">
        <v>600</v>
      </c>
      <c r="D147" s="92" t="s">
        <v>114</v>
      </c>
      <c r="E147" s="92" t="s">
        <v>285</v>
      </c>
      <c r="F147" s="67">
        <v>520020116</v>
      </c>
      <c r="G147" s="92" t="s">
        <v>305</v>
      </c>
      <c r="H147" s="67" t="s">
        <v>595</v>
      </c>
      <c r="I147" s="67" t="s">
        <v>300</v>
      </c>
      <c r="J147" s="102"/>
      <c r="K147" s="74">
        <v>3.7599999999661131</v>
      </c>
      <c r="L147" s="92" t="s">
        <v>127</v>
      </c>
      <c r="M147" s="93">
        <v>1.8000000000000002E-2</v>
      </c>
      <c r="N147" s="93">
        <v>3.2899999999744217E-2</v>
      </c>
      <c r="O147" s="74">
        <v>58152.436430000009</v>
      </c>
      <c r="P147" s="103">
        <v>105.55</v>
      </c>
      <c r="Q147" s="74"/>
      <c r="R147" s="74">
        <v>61.379896533000007</v>
      </c>
      <c r="S147" s="94">
        <v>6.9392822278324426E-5</v>
      </c>
      <c r="T147" s="94">
        <f t="shared" si="2"/>
        <v>2.5548375974611393E-4</v>
      </c>
      <c r="U147" s="94">
        <f>R147/'סכום נכסי הקרן'!$C$42</f>
        <v>5.5993373743214129E-5</v>
      </c>
    </row>
    <row r="148" spans="2:21">
      <c r="B148" s="91" t="s">
        <v>601</v>
      </c>
      <c r="C148" s="67" t="s">
        <v>602</v>
      </c>
      <c r="D148" s="92" t="s">
        <v>114</v>
      </c>
      <c r="E148" s="92" t="s">
        <v>285</v>
      </c>
      <c r="F148" s="67">
        <v>520025438</v>
      </c>
      <c r="G148" s="92" t="s">
        <v>305</v>
      </c>
      <c r="H148" s="67" t="s">
        <v>595</v>
      </c>
      <c r="I148" s="67" t="s">
        <v>300</v>
      </c>
      <c r="J148" s="102"/>
      <c r="K148" s="74">
        <v>5.0000000000012594</v>
      </c>
      <c r="L148" s="92" t="s">
        <v>127</v>
      </c>
      <c r="M148" s="93">
        <v>3.6200000000000003E-2</v>
      </c>
      <c r="N148" s="93">
        <v>4.1300000000009315E-2</v>
      </c>
      <c r="O148" s="74">
        <v>1595843.359679</v>
      </c>
      <c r="P148" s="103">
        <v>99.51</v>
      </c>
      <c r="Q148" s="74"/>
      <c r="R148" s="74">
        <v>1588.0237196040002</v>
      </c>
      <c r="S148" s="94">
        <v>8.9795387130633736E-4</v>
      </c>
      <c r="T148" s="94">
        <f t="shared" si="2"/>
        <v>6.6098884710943141E-3</v>
      </c>
      <c r="U148" s="94">
        <f>R148/'סכום נכסי הקרן'!$C$42</f>
        <v>1.4486633355119776E-3</v>
      </c>
    </row>
    <row r="149" spans="2:21">
      <c r="B149" s="91" t="s">
        <v>603</v>
      </c>
      <c r="C149" s="67" t="s">
        <v>604</v>
      </c>
      <c r="D149" s="92" t="s">
        <v>114</v>
      </c>
      <c r="E149" s="92" t="s">
        <v>285</v>
      </c>
      <c r="F149" s="67">
        <v>511930125</v>
      </c>
      <c r="G149" s="92" t="s">
        <v>150</v>
      </c>
      <c r="H149" s="67" t="s">
        <v>595</v>
      </c>
      <c r="I149" s="67" t="s">
        <v>300</v>
      </c>
      <c r="J149" s="102"/>
      <c r="K149" s="74">
        <v>1.0099999999997891</v>
      </c>
      <c r="L149" s="92" t="s">
        <v>127</v>
      </c>
      <c r="M149" s="93">
        <v>1.9799999999999998E-2</v>
      </c>
      <c r="N149" s="93">
        <v>2.9800000000004219E-2</v>
      </c>
      <c r="O149" s="74">
        <v>213409.59996700005</v>
      </c>
      <c r="P149" s="103">
        <v>109.45</v>
      </c>
      <c r="Q149" s="74">
        <v>240.60862975300003</v>
      </c>
      <c r="R149" s="74">
        <v>474.18543691000002</v>
      </c>
      <c r="S149" s="94">
        <v>2.8091338024818914E-3</v>
      </c>
      <c r="T149" s="94">
        <f t="shared" si="2"/>
        <v>1.9737191667224098E-3</v>
      </c>
      <c r="U149" s="94">
        <f>R149/'סכום נכסי הקרן'!$C$42</f>
        <v>4.3257228982482933E-4</v>
      </c>
    </row>
    <row r="150" spans="2:21">
      <c r="B150" s="91" t="s">
        <v>606</v>
      </c>
      <c r="C150" s="67" t="s">
        <v>607</v>
      </c>
      <c r="D150" s="92" t="s">
        <v>114</v>
      </c>
      <c r="E150" s="92" t="s">
        <v>285</v>
      </c>
      <c r="F150" s="67">
        <v>514401702</v>
      </c>
      <c r="G150" s="92" t="s">
        <v>318</v>
      </c>
      <c r="H150" s="67" t="s">
        <v>609</v>
      </c>
      <c r="I150" s="67" t="s">
        <v>300</v>
      </c>
      <c r="J150" s="102"/>
      <c r="K150" s="74">
        <v>3.7199999999996876</v>
      </c>
      <c r="L150" s="92" t="s">
        <v>127</v>
      </c>
      <c r="M150" s="93">
        <v>2.75E-2</v>
      </c>
      <c r="N150" s="93">
        <v>3.5799999999990971E-2</v>
      </c>
      <c r="O150" s="74">
        <v>1072618.7964080002</v>
      </c>
      <c r="P150" s="103">
        <v>107.45</v>
      </c>
      <c r="Q150" s="74"/>
      <c r="R150" s="74">
        <v>1152.5288660380002</v>
      </c>
      <c r="S150" s="94">
        <v>1.1878398892845427E-3</v>
      </c>
      <c r="T150" s="94">
        <f t="shared" si="2"/>
        <v>4.7972125165282008E-3</v>
      </c>
      <c r="U150" s="94">
        <f>R150/'סכום נכסי הקרן'!$C$42</f>
        <v>1.0513862549639973E-3</v>
      </c>
    </row>
    <row r="151" spans="2:21">
      <c r="B151" s="91" t="s">
        <v>610</v>
      </c>
      <c r="C151" s="67" t="s">
        <v>611</v>
      </c>
      <c r="D151" s="92" t="s">
        <v>114</v>
      </c>
      <c r="E151" s="92" t="s">
        <v>285</v>
      </c>
      <c r="F151" s="67">
        <v>514401702</v>
      </c>
      <c r="G151" s="92" t="s">
        <v>318</v>
      </c>
      <c r="H151" s="67" t="s">
        <v>609</v>
      </c>
      <c r="I151" s="67" t="s">
        <v>300</v>
      </c>
      <c r="J151" s="102"/>
      <c r="K151" s="74">
        <v>3.9699999999894677</v>
      </c>
      <c r="L151" s="92" t="s">
        <v>127</v>
      </c>
      <c r="M151" s="93">
        <v>2.5000000000000001E-2</v>
      </c>
      <c r="N151" s="93">
        <v>5.9699999999784967E-2</v>
      </c>
      <c r="O151" s="74">
        <v>103388.55064900001</v>
      </c>
      <c r="P151" s="103">
        <v>88.16</v>
      </c>
      <c r="Q151" s="74"/>
      <c r="R151" s="74">
        <v>91.147343968000015</v>
      </c>
      <c r="S151" s="94">
        <v>1.2152393152179153E-4</v>
      </c>
      <c r="T151" s="94">
        <f t="shared" si="2"/>
        <v>3.7938588109703289E-4</v>
      </c>
      <c r="U151" s="94">
        <f>R151/'סכום נכסי הקרן'!$C$42</f>
        <v>8.314851579714894E-5</v>
      </c>
    </row>
    <row r="152" spans="2:21">
      <c r="B152" s="91" t="s">
        <v>612</v>
      </c>
      <c r="C152" s="67" t="s">
        <v>613</v>
      </c>
      <c r="D152" s="92" t="s">
        <v>114</v>
      </c>
      <c r="E152" s="92" t="s">
        <v>285</v>
      </c>
      <c r="F152" s="67">
        <v>520033234</v>
      </c>
      <c r="G152" s="92" t="s">
        <v>583</v>
      </c>
      <c r="H152" s="67" t="s">
        <v>614</v>
      </c>
      <c r="I152" s="67" t="s">
        <v>125</v>
      </c>
      <c r="J152" s="102"/>
      <c r="K152" s="74">
        <v>2.630000000000901</v>
      </c>
      <c r="L152" s="92" t="s">
        <v>127</v>
      </c>
      <c r="M152" s="93">
        <v>0.04</v>
      </c>
      <c r="N152" s="93">
        <v>9.3300000000039934E-2</v>
      </c>
      <c r="O152" s="74">
        <v>770004.41395700013</v>
      </c>
      <c r="P152" s="103">
        <v>96.6</v>
      </c>
      <c r="Q152" s="74"/>
      <c r="R152" s="74">
        <v>743.8242519910001</v>
      </c>
      <c r="S152" s="94">
        <v>2.9666876024623493E-4</v>
      </c>
      <c r="T152" s="94">
        <f t="shared" si="2"/>
        <v>3.0960465432982934E-3</v>
      </c>
      <c r="U152" s="94">
        <f>R152/'סכום נכסי הקרן'!$C$42</f>
        <v>6.785483797387416E-4</v>
      </c>
    </row>
    <row r="153" spans="2:21">
      <c r="B153" s="91" t="s">
        <v>615</v>
      </c>
      <c r="C153" s="67" t="s">
        <v>616</v>
      </c>
      <c r="D153" s="92" t="s">
        <v>114</v>
      </c>
      <c r="E153" s="92" t="s">
        <v>285</v>
      </c>
      <c r="F153" s="67">
        <v>520033234</v>
      </c>
      <c r="G153" s="92" t="s">
        <v>583</v>
      </c>
      <c r="H153" s="67" t="s">
        <v>614</v>
      </c>
      <c r="I153" s="67" t="s">
        <v>125</v>
      </c>
      <c r="J153" s="102"/>
      <c r="K153" s="74">
        <v>3.2999999999998555</v>
      </c>
      <c r="L153" s="92" t="s">
        <v>127</v>
      </c>
      <c r="M153" s="93">
        <v>3.2799999999999996E-2</v>
      </c>
      <c r="N153" s="93">
        <v>9.4300000000007045E-2</v>
      </c>
      <c r="O153" s="74">
        <v>752448.90289400006</v>
      </c>
      <c r="P153" s="103">
        <v>92.19</v>
      </c>
      <c r="Q153" s="74"/>
      <c r="R153" s="74">
        <v>693.68264275700017</v>
      </c>
      <c r="S153" s="94">
        <v>5.3437124529457194E-4</v>
      </c>
      <c r="T153" s="94">
        <f t="shared" si="2"/>
        <v>2.8873403125874702E-3</v>
      </c>
      <c r="U153" s="94">
        <f>R153/'סכום נכסי הקרן'!$C$42</f>
        <v>6.3280705359596956E-4</v>
      </c>
    </row>
    <row r="154" spans="2:21">
      <c r="B154" s="91" t="s">
        <v>617</v>
      </c>
      <c r="C154" s="67" t="s">
        <v>618</v>
      </c>
      <c r="D154" s="92" t="s">
        <v>114</v>
      </c>
      <c r="E154" s="92" t="s">
        <v>285</v>
      </c>
      <c r="F154" s="67">
        <v>520033234</v>
      </c>
      <c r="G154" s="92" t="s">
        <v>583</v>
      </c>
      <c r="H154" s="67" t="s">
        <v>614</v>
      </c>
      <c r="I154" s="67" t="s">
        <v>125</v>
      </c>
      <c r="J154" s="102"/>
      <c r="K154" s="74">
        <v>3.9100000000061081</v>
      </c>
      <c r="L154" s="92" t="s">
        <v>127</v>
      </c>
      <c r="M154" s="93">
        <v>1.7899999999999999E-2</v>
      </c>
      <c r="N154" s="93">
        <v>8.5000000000135745E-2</v>
      </c>
      <c r="O154" s="74">
        <v>350237.79556200007</v>
      </c>
      <c r="P154" s="103">
        <v>84.13</v>
      </c>
      <c r="Q154" s="74"/>
      <c r="R154" s="74">
        <v>294.65504522000009</v>
      </c>
      <c r="S154" s="94">
        <v>3.405254571906317E-4</v>
      </c>
      <c r="T154" s="94">
        <f t="shared" si="2"/>
        <v>1.2264533346108505E-3</v>
      </c>
      <c r="U154" s="94">
        <f>R154/'סכום נכסי הקרן'!$C$42</f>
        <v>2.6879696780617452E-4</v>
      </c>
    </row>
    <row r="155" spans="2:21">
      <c r="B155" s="91" t="s">
        <v>619</v>
      </c>
      <c r="C155" s="67" t="s">
        <v>620</v>
      </c>
      <c r="D155" s="92" t="s">
        <v>114</v>
      </c>
      <c r="E155" s="92" t="s">
        <v>285</v>
      </c>
      <c r="F155" s="67">
        <v>520020116</v>
      </c>
      <c r="G155" s="92" t="s">
        <v>305</v>
      </c>
      <c r="H155" s="67" t="s">
        <v>609</v>
      </c>
      <c r="I155" s="67" t="s">
        <v>300</v>
      </c>
      <c r="J155" s="102"/>
      <c r="K155" s="74">
        <v>3.0100000000004288</v>
      </c>
      <c r="L155" s="92" t="s">
        <v>127</v>
      </c>
      <c r="M155" s="93">
        <v>3.3000000000000002E-2</v>
      </c>
      <c r="N155" s="93">
        <v>4.9800000000012341E-2</v>
      </c>
      <c r="O155" s="74">
        <v>910546.79712000012</v>
      </c>
      <c r="P155" s="103">
        <v>105.04</v>
      </c>
      <c r="Q155" s="74"/>
      <c r="R155" s="74">
        <v>956.43835895900008</v>
      </c>
      <c r="S155" s="94">
        <v>1.4421213966556543E-3</v>
      </c>
      <c r="T155" s="94">
        <f t="shared" si="2"/>
        <v>3.9810179181529745E-3</v>
      </c>
      <c r="U155" s="94">
        <f>R155/'סכום נכסי הקרן'!$C$42</f>
        <v>8.7250408554770116E-4</v>
      </c>
    </row>
    <row r="156" spans="2:21">
      <c r="B156" s="91" t="s">
        <v>621</v>
      </c>
      <c r="C156" s="67" t="s">
        <v>622</v>
      </c>
      <c r="D156" s="92" t="s">
        <v>114</v>
      </c>
      <c r="E156" s="92" t="s">
        <v>285</v>
      </c>
      <c r="F156" s="67">
        <v>515434074</v>
      </c>
      <c r="G156" s="92" t="s">
        <v>305</v>
      </c>
      <c r="H156" s="67" t="s">
        <v>609</v>
      </c>
      <c r="I156" s="67" t="s">
        <v>300</v>
      </c>
      <c r="J156" s="102"/>
      <c r="K156" s="74">
        <v>2.4999999999989915</v>
      </c>
      <c r="L156" s="92" t="s">
        <v>127</v>
      </c>
      <c r="M156" s="93">
        <v>1E-3</v>
      </c>
      <c r="N156" s="93">
        <v>2.7499999999984873E-2</v>
      </c>
      <c r="O156" s="74">
        <v>958556.36912000016</v>
      </c>
      <c r="P156" s="103">
        <v>103.46</v>
      </c>
      <c r="Q156" s="74"/>
      <c r="R156" s="74">
        <v>991.72241555400024</v>
      </c>
      <c r="S156" s="94">
        <v>1.6926354278045596E-3</v>
      </c>
      <c r="T156" s="94">
        <f t="shared" si="2"/>
        <v>4.1278820210134083E-3</v>
      </c>
      <c r="U156" s="94">
        <f>R156/'סכום נכסי הקרן'!$C$42</f>
        <v>9.0469171504359606E-4</v>
      </c>
    </row>
    <row r="157" spans="2:21">
      <c r="B157" s="91" t="s">
        <v>623</v>
      </c>
      <c r="C157" s="67" t="s">
        <v>624</v>
      </c>
      <c r="D157" s="92" t="s">
        <v>114</v>
      </c>
      <c r="E157" s="92" t="s">
        <v>285</v>
      </c>
      <c r="F157" s="67">
        <v>515434074</v>
      </c>
      <c r="G157" s="92" t="s">
        <v>305</v>
      </c>
      <c r="H157" s="67" t="s">
        <v>609</v>
      </c>
      <c r="I157" s="67" t="s">
        <v>300</v>
      </c>
      <c r="J157" s="102"/>
      <c r="K157" s="74">
        <v>5.210000000000564</v>
      </c>
      <c r="L157" s="92" t="s">
        <v>127</v>
      </c>
      <c r="M157" s="93">
        <v>3.0000000000000001E-3</v>
      </c>
      <c r="N157" s="93">
        <v>3.7299999999992742E-2</v>
      </c>
      <c r="O157" s="74">
        <v>540563.85678500007</v>
      </c>
      <c r="P157" s="103">
        <v>91.84</v>
      </c>
      <c r="Q157" s="74"/>
      <c r="R157" s="74">
        <v>496.45386003200014</v>
      </c>
      <c r="S157" s="94">
        <v>1.4941205680166062E-3</v>
      </c>
      <c r="T157" s="94">
        <f t="shared" si="2"/>
        <v>2.0664078283881586E-3</v>
      </c>
      <c r="U157" s="94">
        <f>R157/'סכום נכסי הקרן'!$C$42</f>
        <v>4.5288650032324253E-4</v>
      </c>
    </row>
    <row r="158" spans="2:21">
      <c r="B158" s="91" t="s">
        <v>625</v>
      </c>
      <c r="C158" s="67" t="s">
        <v>626</v>
      </c>
      <c r="D158" s="92" t="s">
        <v>114</v>
      </c>
      <c r="E158" s="92" t="s">
        <v>285</v>
      </c>
      <c r="F158" s="67">
        <v>515434074</v>
      </c>
      <c r="G158" s="92" t="s">
        <v>305</v>
      </c>
      <c r="H158" s="67" t="s">
        <v>609</v>
      </c>
      <c r="I158" s="67" t="s">
        <v>300</v>
      </c>
      <c r="J158" s="102"/>
      <c r="K158" s="74">
        <v>3.7300000000009423</v>
      </c>
      <c r="L158" s="92" t="s">
        <v>127</v>
      </c>
      <c r="M158" s="93">
        <v>3.0000000000000001E-3</v>
      </c>
      <c r="N158" s="93">
        <v>3.6200000000010772E-2</v>
      </c>
      <c r="O158" s="74">
        <v>785125.43984000012</v>
      </c>
      <c r="P158" s="103">
        <v>94.5</v>
      </c>
      <c r="Q158" s="74"/>
      <c r="R158" s="74">
        <v>741.94355581000013</v>
      </c>
      <c r="S158" s="94">
        <v>1.5436992525363746E-3</v>
      </c>
      <c r="T158" s="94">
        <f t="shared" si="2"/>
        <v>3.0882184536728296E-3</v>
      </c>
      <c r="U158" s="94">
        <f>R158/'סכום נכסי הקרן'!$C$42</f>
        <v>6.7683272803340595E-4</v>
      </c>
    </row>
    <row r="159" spans="2:21">
      <c r="B159" s="91" t="s">
        <v>627</v>
      </c>
      <c r="C159" s="67" t="s">
        <v>628</v>
      </c>
      <c r="D159" s="92" t="s">
        <v>114</v>
      </c>
      <c r="E159" s="92" t="s">
        <v>285</v>
      </c>
      <c r="F159" s="67">
        <v>515434074</v>
      </c>
      <c r="G159" s="92" t="s">
        <v>305</v>
      </c>
      <c r="H159" s="67" t="s">
        <v>609</v>
      </c>
      <c r="I159" s="67" t="s">
        <v>300</v>
      </c>
      <c r="J159" s="102"/>
      <c r="K159" s="74">
        <v>3.2400000000040077</v>
      </c>
      <c r="L159" s="92" t="s">
        <v>127</v>
      </c>
      <c r="M159" s="93">
        <v>3.0000000000000001E-3</v>
      </c>
      <c r="N159" s="93">
        <v>3.5500000000067991E-2</v>
      </c>
      <c r="O159" s="74">
        <v>302204.57568000001</v>
      </c>
      <c r="P159" s="103">
        <v>92.47</v>
      </c>
      <c r="Q159" s="74"/>
      <c r="R159" s="74">
        <v>279.44858186200003</v>
      </c>
      <c r="S159" s="94">
        <v>1.2088183027200001E-3</v>
      </c>
      <c r="T159" s="94">
        <f t="shared" si="2"/>
        <v>1.163158923075721E-3</v>
      </c>
      <c r="U159" s="94">
        <f>R159/'סכום נכסי הקרן'!$C$42</f>
        <v>2.5492497983924768E-4</v>
      </c>
    </row>
    <row r="160" spans="2:21">
      <c r="B160" s="91" t="s">
        <v>629</v>
      </c>
      <c r="C160" s="67" t="s">
        <v>630</v>
      </c>
      <c r="D160" s="92" t="s">
        <v>114</v>
      </c>
      <c r="E160" s="92" t="s">
        <v>285</v>
      </c>
      <c r="F160" s="67">
        <v>512607888</v>
      </c>
      <c r="G160" s="92" t="s">
        <v>632</v>
      </c>
      <c r="H160" s="67" t="s">
        <v>614</v>
      </c>
      <c r="I160" s="67" t="s">
        <v>125</v>
      </c>
      <c r="J160" s="102"/>
      <c r="K160" s="74">
        <v>4.269999999997637</v>
      </c>
      <c r="L160" s="92" t="s">
        <v>127</v>
      </c>
      <c r="M160" s="93">
        <v>3.2500000000000001E-2</v>
      </c>
      <c r="N160" s="93">
        <v>4.9399999999958047E-2</v>
      </c>
      <c r="O160" s="74">
        <v>387343.36060299998</v>
      </c>
      <c r="P160" s="103">
        <v>97.23</v>
      </c>
      <c r="Q160" s="74"/>
      <c r="R160" s="74">
        <v>376.613939007</v>
      </c>
      <c r="S160" s="94">
        <v>1.4897821561653845E-3</v>
      </c>
      <c r="T160" s="94">
        <f t="shared" si="2"/>
        <v>1.5675937977277525E-3</v>
      </c>
      <c r="U160" s="94">
        <f>R160/'סכום נכסי הקרן'!$C$42</f>
        <v>3.4356338532414121E-4</v>
      </c>
    </row>
    <row r="161" spans="2:21">
      <c r="B161" s="91" t="s">
        <v>637</v>
      </c>
      <c r="C161" s="67" t="s">
        <v>638</v>
      </c>
      <c r="D161" s="92" t="s">
        <v>114</v>
      </c>
      <c r="E161" s="92" t="s">
        <v>285</v>
      </c>
      <c r="F161" s="67">
        <v>520038332</v>
      </c>
      <c r="G161" s="92" t="s">
        <v>305</v>
      </c>
      <c r="H161" s="67" t="s">
        <v>636</v>
      </c>
      <c r="I161" s="67"/>
      <c r="J161" s="102"/>
      <c r="K161" s="74">
        <v>3.4200000000005528</v>
      </c>
      <c r="L161" s="92" t="s">
        <v>127</v>
      </c>
      <c r="M161" s="93">
        <v>1.9E-2</v>
      </c>
      <c r="N161" s="93">
        <v>3.5000000000000003E-2</v>
      </c>
      <c r="O161" s="74">
        <v>787606.40000000014</v>
      </c>
      <c r="P161" s="103">
        <v>101</v>
      </c>
      <c r="Q161" s="74"/>
      <c r="R161" s="74">
        <v>795.48244696799998</v>
      </c>
      <c r="S161" s="94">
        <v>1.4483090632591105E-3</v>
      </c>
      <c r="T161" s="94">
        <f t="shared" si="2"/>
        <v>3.3110653136105912E-3</v>
      </c>
      <c r="U161" s="94">
        <f>R161/'סכום נכסי הקרן'!$C$42</f>
        <v>7.2567320043132554E-4</v>
      </c>
    </row>
    <row r="162" spans="2:21">
      <c r="B162" s="91" t="s">
        <v>639</v>
      </c>
      <c r="C162" s="67" t="s">
        <v>640</v>
      </c>
      <c r="D162" s="92" t="s">
        <v>114</v>
      </c>
      <c r="E162" s="92" t="s">
        <v>285</v>
      </c>
      <c r="F162" s="67">
        <v>515327120</v>
      </c>
      <c r="G162" s="92" t="s">
        <v>305</v>
      </c>
      <c r="H162" s="67" t="s">
        <v>636</v>
      </c>
      <c r="I162" s="67"/>
      <c r="J162" s="102"/>
      <c r="K162" s="74">
        <v>3.7499999999983373</v>
      </c>
      <c r="L162" s="92" t="s">
        <v>127</v>
      </c>
      <c r="M162" s="93">
        <v>2.75E-2</v>
      </c>
      <c r="N162" s="93">
        <v>2.8599999999988038E-2</v>
      </c>
      <c r="O162" s="74">
        <v>824912.47712700011</v>
      </c>
      <c r="P162" s="103">
        <v>109.41</v>
      </c>
      <c r="Q162" s="74"/>
      <c r="R162" s="74">
        <v>902.53672907800001</v>
      </c>
      <c r="S162" s="94">
        <v>1.6150287907311337E-3</v>
      </c>
      <c r="T162" s="94">
        <f t="shared" si="2"/>
        <v>3.7566612177300988E-3</v>
      </c>
      <c r="U162" s="94">
        <f>R162/'סכום נכסי הקרן'!$C$42</f>
        <v>8.2333270733150334E-4</v>
      </c>
    </row>
    <row r="163" spans="2:21">
      <c r="B163" s="91" t="s">
        <v>642</v>
      </c>
      <c r="C163" s="67" t="s">
        <v>643</v>
      </c>
      <c r="D163" s="92" t="s">
        <v>114</v>
      </c>
      <c r="E163" s="92" t="s">
        <v>285</v>
      </c>
      <c r="F163" s="67">
        <v>515327120</v>
      </c>
      <c r="G163" s="92" t="s">
        <v>305</v>
      </c>
      <c r="H163" s="67" t="s">
        <v>636</v>
      </c>
      <c r="I163" s="67"/>
      <c r="J163" s="102"/>
      <c r="K163" s="74">
        <v>5.4099999999992887</v>
      </c>
      <c r="L163" s="92" t="s">
        <v>127</v>
      </c>
      <c r="M163" s="93">
        <v>8.5000000000000006E-3</v>
      </c>
      <c r="N163" s="93">
        <v>3.0199999999989003E-2</v>
      </c>
      <c r="O163" s="74">
        <v>634634.52162300015</v>
      </c>
      <c r="P163" s="103">
        <v>97.44</v>
      </c>
      <c r="Q163" s="74"/>
      <c r="R163" s="74">
        <v>618.38793058400006</v>
      </c>
      <c r="S163" s="94">
        <v>1.227286042310638E-3</v>
      </c>
      <c r="T163" s="94">
        <f t="shared" si="2"/>
        <v>2.5739384132438094E-3</v>
      </c>
      <c r="U163" s="94">
        <f>R163/'סכום נכסי הקרן'!$C$42</f>
        <v>5.6411998832332192E-4</v>
      </c>
    </row>
    <row r="164" spans="2:21">
      <c r="B164" s="91" t="s">
        <v>644</v>
      </c>
      <c r="C164" s="67" t="s">
        <v>645</v>
      </c>
      <c r="D164" s="92" t="s">
        <v>114</v>
      </c>
      <c r="E164" s="92" t="s">
        <v>285</v>
      </c>
      <c r="F164" s="67">
        <v>515327120</v>
      </c>
      <c r="G164" s="92" t="s">
        <v>305</v>
      </c>
      <c r="H164" s="67" t="s">
        <v>636</v>
      </c>
      <c r="I164" s="67"/>
      <c r="J164" s="102"/>
      <c r="K164" s="74">
        <v>6.7300000000065134</v>
      </c>
      <c r="L164" s="92" t="s">
        <v>127</v>
      </c>
      <c r="M164" s="93">
        <v>3.1800000000000002E-2</v>
      </c>
      <c r="N164" s="93">
        <v>3.6100000000048857E-2</v>
      </c>
      <c r="O164" s="74">
        <v>269725.65676000004</v>
      </c>
      <c r="P164" s="103">
        <v>100.16</v>
      </c>
      <c r="Q164" s="74"/>
      <c r="R164" s="74">
        <v>270.15721288800006</v>
      </c>
      <c r="S164" s="94">
        <v>1.3771349778413154E-3</v>
      </c>
      <c r="T164" s="94">
        <f t="shared" si="2"/>
        <v>1.1244851224871248E-3</v>
      </c>
      <c r="U164" s="94">
        <f>R164/'סכום נכסי הקרן'!$C$42</f>
        <v>2.4644899462367186E-4</v>
      </c>
    </row>
    <row r="165" spans="2:21">
      <c r="B165" s="91" t="s">
        <v>646</v>
      </c>
      <c r="C165" s="67" t="s">
        <v>647</v>
      </c>
      <c r="D165" s="92" t="s">
        <v>114</v>
      </c>
      <c r="E165" s="92" t="s">
        <v>285</v>
      </c>
      <c r="F165" s="67">
        <v>516167343</v>
      </c>
      <c r="G165" s="92" t="s">
        <v>318</v>
      </c>
      <c r="H165" s="67" t="s">
        <v>636</v>
      </c>
      <c r="I165" s="67"/>
      <c r="J165" s="102"/>
      <c r="K165" s="74">
        <v>2.5100000000003426</v>
      </c>
      <c r="L165" s="92" t="s">
        <v>127</v>
      </c>
      <c r="M165" s="93">
        <v>1.6399999999999998E-2</v>
      </c>
      <c r="N165" s="93">
        <v>2.8800000000011611E-2</v>
      </c>
      <c r="O165" s="74">
        <v>351847.13131099998</v>
      </c>
      <c r="P165" s="103">
        <v>107.69</v>
      </c>
      <c r="Q165" s="74"/>
      <c r="R165" s="74">
        <v>378.90416373700009</v>
      </c>
      <c r="S165" s="94">
        <v>1.3492785055873029E-3</v>
      </c>
      <c r="T165" s="94">
        <f t="shared" si="2"/>
        <v>1.5771264828206538E-3</v>
      </c>
      <c r="U165" s="94">
        <f>R165/'סכום נכסי הקרן'!$C$42</f>
        <v>3.4565262653349881E-4</v>
      </c>
    </row>
    <row r="166" spans="2:21">
      <c r="B166" s="91" t="s">
        <v>649</v>
      </c>
      <c r="C166" s="67" t="s">
        <v>650</v>
      </c>
      <c r="D166" s="92" t="s">
        <v>114</v>
      </c>
      <c r="E166" s="92" t="s">
        <v>285</v>
      </c>
      <c r="F166" s="67">
        <v>514599943</v>
      </c>
      <c r="G166" s="92" t="s">
        <v>652</v>
      </c>
      <c r="H166" s="67" t="s">
        <v>636</v>
      </c>
      <c r="I166" s="67"/>
      <c r="J166" s="102"/>
      <c r="K166" s="74">
        <v>3.269999999999103</v>
      </c>
      <c r="L166" s="92" t="s">
        <v>127</v>
      </c>
      <c r="M166" s="93">
        <v>1.4800000000000001E-2</v>
      </c>
      <c r="N166" s="93">
        <v>4.2999999999988624E-2</v>
      </c>
      <c r="O166" s="74">
        <v>1597126.9635720002</v>
      </c>
      <c r="P166" s="103">
        <v>99.03</v>
      </c>
      <c r="Q166" s="74"/>
      <c r="R166" s="74">
        <v>1581.6347735459999</v>
      </c>
      <c r="S166" s="94">
        <v>1.8351358215107473E-3</v>
      </c>
      <c r="T166" s="94">
        <f t="shared" si="2"/>
        <v>6.583295530214469E-3</v>
      </c>
      <c r="U166" s="94">
        <f>R166/'סכום נכסי הקרן'!$C$42</f>
        <v>1.4428350649436407E-3</v>
      </c>
    </row>
    <row r="167" spans="2:21">
      <c r="B167" s="91" t="s">
        <v>653</v>
      </c>
      <c r="C167" s="67" t="s">
        <v>654</v>
      </c>
      <c r="D167" s="92" t="s">
        <v>114</v>
      </c>
      <c r="E167" s="92" t="s">
        <v>285</v>
      </c>
      <c r="F167" s="67" t="s">
        <v>655</v>
      </c>
      <c r="G167" s="92" t="s">
        <v>551</v>
      </c>
      <c r="H167" s="67" t="s">
        <v>636</v>
      </c>
      <c r="I167" s="67"/>
      <c r="J167" s="102"/>
      <c r="K167" s="74">
        <v>1.5100000000044291</v>
      </c>
      <c r="L167" s="92" t="s">
        <v>127</v>
      </c>
      <c r="M167" s="93">
        <v>4.9000000000000002E-2</v>
      </c>
      <c r="N167" s="93">
        <v>0</v>
      </c>
      <c r="O167" s="74">
        <v>264481.19938100007</v>
      </c>
      <c r="P167" s="103">
        <v>23.05</v>
      </c>
      <c r="Q167" s="74"/>
      <c r="R167" s="74">
        <v>60.962904723000008</v>
      </c>
      <c r="S167" s="94">
        <v>5.8237134905596744E-4</v>
      </c>
      <c r="T167" s="94">
        <f t="shared" si="2"/>
        <v>2.5374809967792107E-4</v>
      </c>
      <c r="U167" s="94">
        <f>R167/'סכום נכסי הקרן'!$C$42</f>
        <v>5.5612975932464544E-5</v>
      </c>
    </row>
    <row r="168" spans="2:21">
      <c r="B168" s="95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74"/>
      <c r="P168" s="103"/>
      <c r="Q168" s="67"/>
      <c r="R168" s="67"/>
      <c r="S168" s="67"/>
      <c r="T168" s="94"/>
      <c r="U168" s="67"/>
    </row>
    <row r="169" spans="2:21">
      <c r="B169" s="90" t="s">
        <v>44</v>
      </c>
      <c r="C169" s="85"/>
      <c r="D169" s="86"/>
      <c r="E169" s="86"/>
      <c r="F169" s="85"/>
      <c r="G169" s="86"/>
      <c r="H169" s="85"/>
      <c r="I169" s="85"/>
      <c r="J169" s="100"/>
      <c r="K169" s="88">
        <v>4.0009711223200251</v>
      </c>
      <c r="L169" s="86"/>
      <c r="M169" s="87"/>
      <c r="N169" s="87">
        <v>5.6734226340570612E-2</v>
      </c>
      <c r="O169" s="88"/>
      <c r="P169" s="101"/>
      <c r="Q169" s="88">
        <v>116.72903966600002</v>
      </c>
      <c r="R169" s="88">
        <v>26479.039915735997</v>
      </c>
      <c r="S169" s="89"/>
      <c r="T169" s="89">
        <f t="shared" si="2"/>
        <v>0.11021466399022962</v>
      </c>
      <c r="U169" s="89">
        <f>R169/'סכום נכסי הקרן'!$C$42</f>
        <v>2.4155315699598244E-2</v>
      </c>
    </row>
    <row r="170" spans="2:21">
      <c r="B170" s="91" t="s">
        <v>656</v>
      </c>
      <c r="C170" s="67" t="s">
        <v>657</v>
      </c>
      <c r="D170" s="92" t="s">
        <v>114</v>
      </c>
      <c r="E170" s="92" t="s">
        <v>285</v>
      </c>
      <c r="F170" s="67">
        <v>520029935</v>
      </c>
      <c r="G170" s="92" t="s">
        <v>287</v>
      </c>
      <c r="H170" s="67" t="s">
        <v>288</v>
      </c>
      <c r="I170" s="67" t="s">
        <v>125</v>
      </c>
      <c r="J170" s="102"/>
      <c r="K170" s="74">
        <v>3.5800009337722072</v>
      </c>
      <c r="L170" s="92" t="s">
        <v>127</v>
      </c>
      <c r="M170" s="93">
        <v>2.6800000000000001E-2</v>
      </c>
      <c r="N170" s="93">
        <v>4.5699549442731795E-2</v>
      </c>
      <c r="O170" s="74">
        <v>2.6680000000000002E-2</v>
      </c>
      <c r="P170" s="103">
        <v>95.02</v>
      </c>
      <c r="Q170" s="74"/>
      <c r="R170" s="74">
        <v>2.5302000000000006E-5</v>
      </c>
      <c r="S170" s="94">
        <v>1.0223977980868474E-11</v>
      </c>
      <c r="T170" s="94">
        <f t="shared" si="2"/>
        <v>1.0531542824645796E-10</v>
      </c>
      <c r="U170" s="94">
        <f>R170/'סכום נכסי הקרן'!$C$42</f>
        <v>2.3081569414003693E-11</v>
      </c>
    </row>
    <row r="171" spans="2:21">
      <c r="B171" s="91" t="s">
        <v>658</v>
      </c>
      <c r="C171" s="67" t="s">
        <v>659</v>
      </c>
      <c r="D171" s="92" t="s">
        <v>114</v>
      </c>
      <c r="E171" s="92" t="s">
        <v>285</v>
      </c>
      <c r="F171" s="67">
        <v>520000118</v>
      </c>
      <c r="G171" s="92" t="s">
        <v>287</v>
      </c>
      <c r="H171" s="67" t="s">
        <v>288</v>
      </c>
      <c r="I171" s="67" t="s">
        <v>125</v>
      </c>
      <c r="J171" s="102"/>
      <c r="K171" s="74">
        <v>4.01</v>
      </c>
      <c r="L171" s="92" t="s">
        <v>127</v>
      </c>
      <c r="M171" s="93">
        <v>2.5000000000000001E-2</v>
      </c>
      <c r="N171" s="93">
        <v>4.5002720841647019E-2</v>
      </c>
      <c r="O171" s="74">
        <v>5.9070000000000008E-3</v>
      </c>
      <c r="P171" s="103">
        <v>93.69</v>
      </c>
      <c r="Q171" s="74"/>
      <c r="R171" s="74">
        <v>5.5130000000000004E-6</v>
      </c>
      <c r="S171" s="94">
        <v>1.9908942623822704E-12</v>
      </c>
      <c r="T171" s="94">
        <f t="shared" si="2"/>
        <v>2.2946958972520854E-11</v>
      </c>
      <c r="U171" s="94">
        <f>R171/'סכום נכסי הקרן'!$C$42</f>
        <v>5.0291950114379231E-12</v>
      </c>
    </row>
    <row r="172" spans="2:21">
      <c r="B172" s="91" t="s">
        <v>660</v>
      </c>
      <c r="C172" s="67" t="s">
        <v>661</v>
      </c>
      <c r="D172" s="92" t="s">
        <v>114</v>
      </c>
      <c r="E172" s="92" t="s">
        <v>285</v>
      </c>
      <c r="F172" s="67">
        <v>520027194</v>
      </c>
      <c r="G172" s="92" t="s">
        <v>662</v>
      </c>
      <c r="H172" s="67" t="s">
        <v>336</v>
      </c>
      <c r="I172" s="67" t="s">
        <v>300</v>
      </c>
      <c r="J172" s="102"/>
      <c r="K172" s="74">
        <v>0.41999983981346278</v>
      </c>
      <c r="L172" s="92" t="s">
        <v>127</v>
      </c>
      <c r="M172" s="93">
        <v>5.7000000000000002E-2</v>
      </c>
      <c r="N172" s="93">
        <v>4.8399896265560169E-2</v>
      </c>
      <c r="O172" s="74">
        <v>6.8916000000000019E-2</v>
      </c>
      <c r="P172" s="103">
        <v>100.82</v>
      </c>
      <c r="Q172" s="74"/>
      <c r="R172" s="74">
        <v>6.9407999999999997E-5</v>
      </c>
      <c r="S172" s="94">
        <v>4.4620143543537887E-10</v>
      </c>
      <c r="T172" s="94">
        <f t="shared" si="2"/>
        <v>2.8889942469884404E-10</v>
      </c>
      <c r="U172" s="94">
        <f>R172/'סכום נכסי הקרן'!$C$42</f>
        <v>6.331695399127214E-11</v>
      </c>
    </row>
    <row r="173" spans="2:21">
      <c r="B173" s="91" t="s">
        <v>663</v>
      </c>
      <c r="C173" s="67" t="s">
        <v>664</v>
      </c>
      <c r="D173" s="92" t="s">
        <v>114</v>
      </c>
      <c r="E173" s="92" t="s">
        <v>285</v>
      </c>
      <c r="F173" s="67">
        <v>520027830</v>
      </c>
      <c r="G173" s="92" t="s">
        <v>451</v>
      </c>
      <c r="H173" s="67" t="s">
        <v>358</v>
      </c>
      <c r="I173" s="67" t="s">
        <v>300</v>
      </c>
      <c r="J173" s="102"/>
      <c r="K173" s="74">
        <v>8.4700104832199976</v>
      </c>
      <c r="L173" s="92" t="s">
        <v>127</v>
      </c>
      <c r="M173" s="93">
        <v>2.4E-2</v>
      </c>
      <c r="N173" s="93">
        <v>5.0300305984038347E-2</v>
      </c>
      <c r="O173" s="74">
        <v>3.9380000000000005E-2</v>
      </c>
      <c r="P173" s="103">
        <v>80.430000000000007</v>
      </c>
      <c r="Q173" s="74"/>
      <c r="R173" s="74">
        <v>3.1701000000000007E-5</v>
      </c>
      <c r="S173" s="94">
        <v>5.2433776725847513E-11</v>
      </c>
      <c r="T173" s="94">
        <f t="shared" si="2"/>
        <v>1.3195021701213201E-10</v>
      </c>
      <c r="U173" s="94">
        <f>R173/'סכום נכסי הקרן'!$C$42</f>
        <v>2.8919011619371239E-11</v>
      </c>
    </row>
    <row r="174" spans="2:21">
      <c r="B174" s="91" t="s">
        <v>666</v>
      </c>
      <c r="C174" s="67" t="s">
        <v>667</v>
      </c>
      <c r="D174" s="92" t="s">
        <v>114</v>
      </c>
      <c r="E174" s="92" t="s">
        <v>285</v>
      </c>
      <c r="F174" s="67">
        <v>520026683</v>
      </c>
      <c r="G174" s="92" t="s">
        <v>305</v>
      </c>
      <c r="H174" s="67" t="s">
        <v>350</v>
      </c>
      <c r="I174" s="67" t="s">
        <v>125</v>
      </c>
      <c r="J174" s="102"/>
      <c r="K174" s="74">
        <v>1.46</v>
      </c>
      <c r="L174" s="92" t="s">
        <v>127</v>
      </c>
      <c r="M174" s="93">
        <v>3.39E-2</v>
      </c>
      <c r="N174" s="93">
        <v>5.1101425106124913E-2</v>
      </c>
      <c r="O174" s="74">
        <v>1.3291000000000002E-2</v>
      </c>
      <c r="P174" s="103">
        <v>99.19</v>
      </c>
      <c r="Q174" s="74"/>
      <c r="R174" s="74">
        <v>1.3192000000000002E-5</v>
      </c>
      <c r="S174" s="94">
        <v>2.0412277320576147E-11</v>
      </c>
      <c r="T174" s="94">
        <f t="shared" si="2"/>
        <v>5.4909537958551627E-11</v>
      </c>
      <c r="U174" s="94">
        <f>R174/'סכום נכסי הקרן'!$C$42</f>
        <v>1.2034308106455485E-11</v>
      </c>
    </row>
    <row r="175" spans="2:21">
      <c r="B175" s="91" t="s">
        <v>668</v>
      </c>
      <c r="C175" s="67" t="s">
        <v>669</v>
      </c>
      <c r="D175" s="92" t="s">
        <v>114</v>
      </c>
      <c r="E175" s="92" t="s">
        <v>285</v>
      </c>
      <c r="F175" s="67">
        <v>520026683</v>
      </c>
      <c r="G175" s="92" t="s">
        <v>305</v>
      </c>
      <c r="H175" s="67" t="s">
        <v>350</v>
      </c>
      <c r="I175" s="67" t="s">
        <v>125</v>
      </c>
      <c r="J175" s="102"/>
      <c r="K175" s="74">
        <v>6.3599996688225975</v>
      </c>
      <c r="L175" s="92" t="s">
        <v>127</v>
      </c>
      <c r="M175" s="93">
        <v>2.4399999999999998E-2</v>
      </c>
      <c r="N175" s="93">
        <v>5.209966638865722E-2</v>
      </c>
      <c r="O175" s="74">
        <v>3.9380000000000005E-2</v>
      </c>
      <c r="P175" s="103">
        <v>85.25</v>
      </c>
      <c r="Q175" s="74"/>
      <c r="R175" s="74">
        <v>3.3572000000000003E-5</v>
      </c>
      <c r="S175" s="94">
        <v>3.5847644778787814E-11</v>
      </c>
      <c r="T175" s="94">
        <f t="shared" si="2"/>
        <v>1.3973794787329406E-10</v>
      </c>
      <c r="U175" s="94">
        <f>R175/'סכום נכסי הקרן'!$C$42</f>
        <v>3.0625818052601841E-11</v>
      </c>
    </row>
    <row r="176" spans="2:21">
      <c r="B176" s="91" t="s">
        <v>670</v>
      </c>
      <c r="C176" s="67" t="s">
        <v>671</v>
      </c>
      <c r="D176" s="92" t="s">
        <v>114</v>
      </c>
      <c r="E176" s="92" t="s">
        <v>285</v>
      </c>
      <c r="F176" s="67">
        <v>513623314</v>
      </c>
      <c r="G176" s="92" t="s">
        <v>305</v>
      </c>
      <c r="H176" s="67" t="s">
        <v>350</v>
      </c>
      <c r="I176" s="67" t="s">
        <v>125</v>
      </c>
      <c r="J176" s="102"/>
      <c r="K176" s="74">
        <v>9.9999999993686181E-3</v>
      </c>
      <c r="L176" s="92" t="s">
        <v>127</v>
      </c>
      <c r="M176" s="93">
        <v>3.5000000000000003E-2</v>
      </c>
      <c r="N176" s="93">
        <v>0.14069999999979793</v>
      </c>
      <c r="O176" s="74">
        <v>186993.04837500001</v>
      </c>
      <c r="P176" s="103">
        <v>101.64</v>
      </c>
      <c r="Q176" s="74"/>
      <c r="R176" s="74">
        <v>190.05972621200004</v>
      </c>
      <c r="S176" s="94">
        <v>1.6401891846553284E-3</v>
      </c>
      <c r="T176" s="94">
        <f t="shared" si="2"/>
        <v>7.9109246140310373E-4</v>
      </c>
      <c r="U176" s="94">
        <f>R176/'סכום נכסי הקרן'!$C$42</f>
        <v>1.7338063249422239E-4</v>
      </c>
    </row>
    <row r="177" spans="2:21">
      <c r="B177" s="91" t="s">
        <v>672</v>
      </c>
      <c r="C177" s="67" t="s">
        <v>673</v>
      </c>
      <c r="D177" s="92" t="s">
        <v>114</v>
      </c>
      <c r="E177" s="92" t="s">
        <v>285</v>
      </c>
      <c r="F177" s="67">
        <v>520001736</v>
      </c>
      <c r="G177" s="92" t="s">
        <v>305</v>
      </c>
      <c r="H177" s="67" t="s">
        <v>358</v>
      </c>
      <c r="I177" s="67" t="s">
        <v>300</v>
      </c>
      <c r="J177" s="102"/>
      <c r="K177" s="74">
        <v>6.06000000000122</v>
      </c>
      <c r="L177" s="92" t="s">
        <v>127</v>
      </c>
      <c r="M177" s="93">
        <v>2.5499999999999998E-2</v>
      </c>
      <c r="N177" s="93">
        <v>5.2400000000008128E-2</v>
      </c>
      <c r="O177" s="74">
        <v>1440868.5695770003</v>
      </c>
      <c r="P177" s="103">
        <v>85.31</v>
      </c>
      <c r="Q177" s="74"/>
      <c r="R177" s="74">
        <v>1229.2050246750002</v>
      </c>
      <c r="S177" s="94">
        <v>1.0572278327691121E-3</v>
      </c>
      <c r="T177" s="94">
        <f t="shared" si="2"/>
        <v>5.1163644603725213E-3</v>
      </c>
      <c r="U177" s="94">
        <f>R177/'סכום נכסי הקרן'!$C$42</f>
        <v>1.1213335349410376E-3</v>
      </c>
    </row>
    <row r="178" spans="2:21">
      <c r="B178" s="91" t="s">
        <v>674</v>
      </c>
      <c r="C178" s="67" t="s">
        <v>675</v>
      </c>
      <c r="D178" s="92" t="s">
        <v>114</v>
      </c>
      <c r="E178" s="92" t="s">
        <v>285</v>
      </c>
      <c r="F178" s="67">
        <v>520033986</v>
      </c>
      <c r="G178" s="92" t="s">
        <v>494</v>
      </c>
      <c r="H178" s="67" t="s">
        <v>350</v>
      </c>
      <c r="I178" s="67" t="s">
        <v>125</v>
      </c>
      <c r="J178" s="102"/>
      <c r="K178" s="74">
        <v>5.6299999998084838</v>
      </c>
      <c r="L178" s="92" t="s">
        <v>127</v>
      </c>
      <c r="M178" s="93">
        <v>1.95E-2</v>
      </c>
      <c r="N178" s="93">
        <v>5.2299999997889417E-2</v>
      </c>
      <c r="O178" s="74">
        <v>12306.562063000001</v>
      </c>
      <c r="P178" s="103">
        <v>83.16</v>
      </c>
      <c r="Q178" s="74"/>
      <c r="R178" s="74">
        <v>10.234136592000002</v>
      </c>
      <c r="S178" s="94">
        <v>1.079444296493242E-5</v>
      </c>
      <c r="T178" s="94">
        <f t="shared" si="2"/>
        <v>4.2597916288009875E-5</v>
      </c>
      <c r="U178" s="94">
        <f>R178/'סכום נכסי הקרן'!$C$42</f>
        <v>9.3360182649847125E-6</v>
      </c>
    </row>
    <row r="179" spans="2:21">
      <c r="B179" s="91" t="s">
        <v>676</v>
      </c>
      <c r="C179" s="67" t="s">
        <v>677</v>
      </c>
      <c r="D179" s="92" t="s">
        <v>114</v>
      </c>
      <c r="E179" s="92" t="s">
        <v>285</v>
      </c>
      <c r="F179" s="67">
        <v>520038910</v>
      </c>
      <c r="G179" s="92" t="s">
        <v>305</v>
      </c>
      <c r="H179" s="67" t="s">
        <v>358</v>
      </c>
      <c r="I179" s="67" t="s">
        <v>300</v>
      </c>
      <c r="J179" s="102"/>
      <c r="K179" s="74">
        <v>1.3100000000007677</v>
      </c>
      <c r="L179" s="92" t="s">
        <v>127</v>
      </c>
      <c r="M179" s="93">
        <v>2.5499999999999998E-2</v>
      </c>
      <c r="N179" s="93">
        <v>4.940000000007954E-2</v>
      </c>
      <c r="O179" s="74">
        <v>295352.40009800007</v>
      </c>
      <c r="P179" s="103">
        <v>97.06</v>
      </c>
      <c r="Q179" s="74"/>
      <c r="R179" s="74">
        <v>286.66903953799999</v>
      </c>
      <c r="S179" s="94">
        <v>1.4670501286384141E-3</v>
      </c>
      <c r="T179" s="94">
        <f t="shared" si="2"/>
        <v>1.1932128947887619E-3</v>
      </c>
      <c r="U179" s="94">
        <f>R179/'סכום נכסי הקרן'!$C$42</f>
        <v>2.6151179096285329E-4</v>
      </c>
    </row>
    <row r="180" spans="2:21">
      <c r="B180" s="91" t="s">
        <v>678</v>
      </c>
      <c r="C180" s="67" t="s">
        <v>679</v>
      </c>
      <c r="D180" s="92" t="s">
        <v>114</v>
      </c>
      <c r="E180" s="92" t="s">
        <v>285</v>
      </c>
      <c r="F180" s="67">
        <v>550010003</v>
      </c>
      <c r="G180" s="92" t="s">
        <v>121</v>
      </c>
      <c r="H180" s="67" t="s">
        <v>358</v>
      </c>
      <c r="I180" s="67" t="s">
        <v>300</v>
      </c>
      <c r="J180" s="102"/>
      <c r="K180" s="74">
        <v>4.0500006855533641</v>
      </c>
      <c r="L180" s="92" t="s">
        <v>127</v>
      </c>
      <c r="M180" s="93">
        <v>2.2400000000000003E-2</v>
      </c>
      <c r="N180" s="93">
        <v>5.0200748086887896E-2</v>
      </c>
      <c r="O180" s="74">
        <v>3.2292000000000008E-2</v>
      </c>
      <c r="P180" s="103">
        <v>90.04</v>
      </c>
      <c r="Q180" s="74"/>
      <c r="R180" s="74">
        <v>2.9141000000000004E-5</v>
      </c>
      <c r="S180" s="94">
        <v>5.0296566260959946E-11</v>
      </c>
      <c r="T180" s="94">
        <f t="shared" si="2"/>
        <v>1.212946365714185E-10</v>
      </c>
      <c r="U180" s="94">
        <f>R180/'סכום נכסי הקרן'!$C$42</f>
        <v>2.6583669840071203E-11</v>
      </c>
    </row>
    <row r="181" spans="2:21">
      <c r="B181" s="91" t="s">
        <v>681</v>
      </c>
      <c r="C181" s="67" t="s">
        <v>682</v>
      </c>
      <c r="D181" s="92" t="s">
        <v>114</v>
      </c>
      <c r="E181" s="92" t="s">
        <v>285</v>
      </c>
      <c r="F181" s="67">
        <v>513937714</v>
      </c>
      <c r="G181" s="92" t="s">
        <v>494</v>
      </c>
      <c r="H181" s="67" t="s">
        <v>350</v>
      </c>
      <c r="I181" s="67" t="s">
        <v>125</v>
      </c>
      <c r="J181" s="102"/>
      <c r="K181" s="74">
        <v>1</v>
      </c>
      <c r="L181" s="92" t="s">
        <v>127</v>
      </c>
      <c r="M181" s="93">
        <v>4.0999999999999995E-2</v>
      </c>
      <c r="N181" s="93">
        <v>5.4999999999975818E-2</v>
      </c>
      <c r="O181" s="74">
        <v>205128.74939800004</v>
      </c>
      <c r="P181" s="103">
        <v>98.7</v>
      </c>
      <c r="Q181" s="74">
        <v>4.2051393580000012</v>
      </c>
      <c r="R181" s="74">
        <v>206.66721504300003</v>
      </c>
      <c r="S181" s="94">
        <v>6.837624979933335E-4</v>
      </c>
      <c r="T181" s="94">
        <f t="shared" si="2"/>
        <v>8.6021841185504556E-4</v>
      </c>
      <c r="U181" s="94">
        <f>R181/'סכום נכסי הקרן'!$C$42</f>
        <v>1.8853069597714932E-4</v>
      </c>
    </row>
    <row r="182" spans="2:21">
      <c r="B182" s="91" t="s">
        <v>684</v>
      </c>
      <c r="C182" s="67" t="s">
        <v>685</v>
      </c>
      <c r="D182" s="92" t="s">
        <v>114</v>
      </c>
      <c r="E182" s="92" t="s">
        <v>285</v>
      </c>
      <c r="F182" s="67">
        <v>520022732</v>
      </c>
      <c r="G182" s="92" t="s">
        <v>687</v>
      </c>
      <c r="H182" s="67" t="s">
        <v>358</v>
      </c>
      <c r="I182" s="67" t="s">
        <v>300</v>
      </c>
      <c r="J182" s="102"/>
      <c r="K182" s="74">
        <v>4.1800005023417715</v>
      </c>
      <c r="L182" s="92" t="s">
        <v>127</v>
      </c>
      <c r="M182" s="93">
        <v>3.5200000000000002E-2</v>
      </c>
      <c r="N182" s="93">
        <v>4.7500183016105417E-2</v>
      </c>
      <c r="O182" s="74">
        <v>5.6708000000000008E-2</v>
      </c>
      <c r="P182" s="103">
        <v>96.46</v>
      </c>
      <c r="Q182" s="74"/>
      <c r="R182" s="74">
        <v>5.4640000000000012E-5</v>
      </c>
      <c r="S182" s="94">
        <v>7.0563618001810758E-11</v>
      </c>
      <c r="T182" s="94">
        <f t="shared" si="2"/>
        <v>2.2743004503147826E-10</v>
      </c>
      <c r="U182" s="94">
        <f>R182/'סכום נכסי הקרן'!$C$42</f>
        <v>4.9844951101935096E-11</v>
      </c>
    </row>
    <row r="183" spans="2:21">
      <c r="B183" s="91" t="s">
        <v>688</v>
      </c>
      <c r="C183" s="67" t="s">
        <v>689</v>
      </c>
      <c r="D183" s="92" t="s">
        <v>114</v>
      </c>
      <c r="E183" s="92" t="s">
        <v>285</v>
      </c>
      <c r="F183" s="67">
        <v>520034372</v>
      </c>
      <c r="G183" s="92" t="s">
        <v>123</v>
      </c>
      <c r="H183" s="67" t="s">
        <v>358</v>
      </c>
      <c r="I183" s="67" t="s">
        <v>300</v>
      </c>
      <c r="J183" s="102"/>
      <c r="K183" s="74">
        <v>1.5399999999218807</v>
      </c>
      <c r="L183" s="92" t="s">
        <v>127</v>
      </c>
      <c r="M183" s="93">
        <v>2.7000000000000003E-2</v>
      </c>
      <c r="N183" s="93">
        <v>5.0499999997587496E-2</v>
      </c>
      <c r="O183" s="74">
        <v>9006.3573540000016</v>
      </c>
      <c r="P183" s="103">
        <v>96.65</v>
      </c>
      <c r="Q183" s="74"/>
      <c r="R183" s="74">
        <v>8.7046444420000011</v>
      </c>
      <c r="S183" s="94">
        <v>4.7990691230360893E-5</v>
      </c>
      <c r="T183" s="94">
        <f t="shared" si="2"/>
        <v>3.6231655882632994E-5</v>
      </c>
      <c r="U183" s="94">
        <f>R183/'סכום נכסי הקרן'!$C$42</f>
        <v>7.9407499372478235E-6</v>
      </c>
    </row>
    <row r="184" spans="2:21">
      <c r="B184" s="91" t="s">
        <v>690</v>
      </c>
      <c r="C184" s="67" t="s">
        <v>691</v>
      </c>
      <c r="D184" s="92" t="s">
        <v>114</v>
      </c>
      <c r="E184" s="92" t="s">
        <v>285</v>
      </c>
      <c r="F184" s="67">
        <v>520034372</v>
      </c>
      <c r="G184" s="92" t="s">
        <v>123</v>
      </c>
      <c r="H184" s="67" t="s">
        <v>358</v>
      </c>
      <c r="I184" s="67" t="s">
        <v>300</v>
      </c>
      <c r="J184" s="102"/>
      <c r="K184" s="74">
        <v>3.8200000000043262</v>
      </c>
      <c r="L184" s="92" t="s">
        <v>127</v>
      </c>
      <c r="M184" s="93">
        <v>4.5599999999999995E-2</v>
      </c>
      <c r="N184" s="93">
        <v>5.2600000000062354E-2</v>
      </c>
      <c r="O184" s="74">
        <v>363891.71914300008</v>
      </c>
      <c r="P184" s="103">
        <v>97.85</v>
      </c>
      <c r="Q184" s="74"/>
      <c r="R184" s="74">
        <v>356.068035103</v>
      </c>
      <c r="S184" s="94">
        <v>1.2956910361609252E-3</v>
      </c>
      <c r="T184" s="94">
        <f t="shared" si="2"/>
        <v>1.4820748400026585E-3</v>
      </c>
      <c r="U184" s="94">
        <f>R184/'סכום נכסי הקרן'!$C$42</f>
        <v>3.2482053072238544E-4</v>
      </c>
    </row>
    <row r="185" spans="2:21">
      <c r="B185" s="91" t="s">
        <v>692</v>
      </c>
      <c r="C185" s="67" t="s">
        <v>693</v>
      </c>
      <c r="D185" s="92" t="s">
        <v>114</v>
      </c>
      <c r="E185" s="92" t="s">
        <v>285</v>
      </c>
      <c r="F185" s="67">
        <v>520031931</v>
      </c>
      <c r="G185" s="92" t="s">
        <v>150</v>
      </c>
      <c r="H185" s="67" t="s">
        <v>456</v>
      </c>
      <c r="I185" s="67" t="s">
        <v>125</v>
      </c>
      <c r="J185" s="102"/>
      <c r="K185" s="74">
        <v>8.8699999999985852</v>
      </c>
      <c r="L185" s="92" t="s">
        <v>127</v>
      </c>
      <c r="M185" s="93">
        <v>2.7900000000000001E-2</v>
      </c>
      <c r="N185" s="93">
        <v>5.1199999999985854E-2</v>
      </c>
      <c r="O185" s="74">
        <v>344577.80000000005</v>
      </c>
      <c r="P185" s="103">
        <v>82.09</v>
      </c>
      <c r="Q185" s="74"/>
      <c r="R185" s="74">
        <v>282.86391602000009</v>
      </c>
      <c r="S185" s="94">
        <v>8.0126918426192924E-4</v>
      </c>
      <c r="T185" s="94">
        <f t="shared" si="2"/>
        <v>1.1773746917680982E-3</v>
      </c>
      <c r="U185" s="94">
        <f>R185/'סכום נכסי הקרן'!$C$42</f>
        <v>2.5804059411637585E-4</v>
      </c>
    </row>
    <row r="186" spans="2:21">
      <c r="B186" s="91" t="s">
        <v>694</v>
      </c>
      <c r="C186" s="67" t="s">
        <v>695</v>
      </c>
      <c r="D186" s="92" t="s">
        <v>114</v>
      </c>
      <c r="E186" s="92" t="s">
        <v>285</v>
      </c>
      <c r="F186" s="67">
        <v>520031931</v>
      </c>
      <c r="G186" s="92" t="s">
        <v>150</v>
      </c>
      <c r="H186" s="67" t="s">
        <v>456</v>
      </c>
      <c r="I186" s="67" t="s">
        <v>125</v>
      </c>
      <c r="J186" s="102"/>
      <c r="K186" s="74">
        <v>1.3800002286063731</v>
      </c>
      <c r="L186" s="92" t="s">
        <v>127</v>
      </c>
      <c r="M186" s="93">
        <v>3.6499999999999998E-2</v>
      </c>
      <c r="N186" s="93">
        <v>5.0300612740058398E-2</v>
      </c>
      <c r="O186" s="74">
        <v>2.4711000000000004E-2</v>
      </c>
      <c r="P186" s="103">
        <v>98.51</v>
      </c>
      <c r="Q186" s="74"/>
      <c r="R186" s="74">
        <v>2.4317000000000001E-5</v>
      </c>
      <c r="S186" s="94">
        <v>1.5468821993955346E-11</v>
      </c>
      <c r="T186" s="94">
        <f t="shared" si="2"/>
        <v>1.0121552717844905E-10</v>
      </c>
      <c r="U186" s="94">
        <f>R186/'סכום נכסי הקרן'!$C$42</f>
        <v>2.2183010174702698E-11</v>
      </c>
    </row>
    <row r="187" spans="2:21">
      <c r="B187" s="91" t="s">
        <v>696</v>
      </c>
      <c r="C187" s="67" t="s">
        <v>697</v>
      </c>
      <c r="D187" s="92" t="s">
        <v>114</v>
      </c>
      <c r="E187" s="92" t="s">
        <v>285</v>
      </c>
      <c r="F187" s="67">
        <v>512711789</v>
      </c>
      <c r="G187" s="92" t="s">
        <v>124</v>
      </c>
      <c r="H187" s="67" t="s">
        <v>456</v>
      </c>
      <c r="I187" s="67" t="s">
        <v>125</v>
      </c>
      <c r="J187" s="102"/>
      <c r="K187" s="74">
        <v>1.7599999999997855</v>
      </c>
      <c r="L187" s="92" t="s">
        <v>127</v>
      </c>
      <c r="M187" s="93">
        <v>6.0999999999999999E-2</v>
      </c>
      <c r="N187" s="93">
        <v>6.3999999999994631E-2</v>
      </c>
      <c r="O187" s="74">
        <v>738381.00000000012</v>
      </c>
      <c r="P187" s="103">
        <v>100.83</v>
      </c>
      <c r="Q187" s="74"/>
      <c r="R187" s="74">
        <v>744.50952951599993</v>
      </c>
      <c r="S187" s="94">
        <v>1.9168271851717248E-3</v>
      </c>
      <c r="T187" s="94">
        <f t="shared" si="2"/>
        <v>3.0988988986857344E-3</v>
      </c>
      <c r="U187" s="94">
        <f>R187/'סכום נכסי הקרן'!$C$42</f>
        <v>6.7917351928348669E-4</v>
      </c>
    </row>
    <row r="188" spans="2:21">
      <c r="B188" s="91" t="s">
        <v>699</v>
      </c>
      <c r="C188" s="67" t="s">
        <v>700</v>
      </c>
      <c r="D188" s="92" t="s">
        <v>114</v>
      </c>
      <c r="E188" s="92" t="s">
        <v>285</v>
      </c>
      <c r="F188" s="67">
        <v>513834200</v>
      </c>
      <c r="G188" s="92" t="s">
        <v>494</v>
      </c>
      <c r="H188" s="67" t="s">
        <v>456</v>
      </c>
      <c r="I188" s="67" t="s">
        <v>125</v>
      </c>
      <c r="J188" s="102"/>
      <c r="K188" s="74">
        <v>7.4600000000061364</v>
      </c>
      <c r="L188" s="92" t="s">
        <v>127</v>
      </c>
      <c r="M188" s="93">
        <v>3.0499999999999999E-2</v>
      </c>
      <c r="N188" s="93">
        <v>5.230000000004973E-2</v>
      </c>
      <c r="O188" s="74">
        <v>613374.74082800013</v>
      </c>
      <c r="P188" s="103">
        <v>85.55</v>
      </c>
      <c r="Q188" s="74"/>
      <c r="R188" s="74">
        <v>524.7420907930001</v>
      </c>
      <c r="S188" s="94">
        <v>8.9850232336722289E-4</v>
      </c>
      <c r="T188" s="94">
        <f t="shared" si="2"/>
        <v>2.184152952762885E-3</v>
      </c>
      <c r="U188" s="94">
        <f>R188/'סכום נכסי הקרן'!$C$42</f>
        <v>4.7869223749458765E-4</v>
      </c>
    </row>
    <row r="189" spans="2:21">
      <c r="B189" s="91" t="s">
        <v>701</v>
      </c>
      <c r="C189" s="67" t="s">
        <v>702</v>
      </c>
      <c r="D189" s="92" t="s">
        <v>114</v>
      </c>
      <c r="E189" s="92" t="s">
        <v>285</v>
      </c>
      <c r="F189" s="67">
        <v>513834200</v>
      </c>
      <c r="G189" s="92" t="s">
        <v>494</v>
      </c>
      <c r="H189" s="67" t="s">
        <v>456</v>
      </c>
      <c r="I189" s="67" t="s">
        <v>125</v>
      </c>
      <c r="J189" s="102"/>
      <c r="K189" s="74">
        <v>2.8900000000025536</v>
      </c>
      <c r="L189" s="92" t="s">
        <v>127</v>
      </c>
      <c r="M189" s="93">
        <v>2.9100000000000001E-2</v>
      </c>
      <c r="N189" s="93">
        <v>5.0400000000009777E-2</v>
      </c>
      <c r="O189" s="74">
        <v>303147.37007599999</v>
      </c>
      <c r="P189" s="103">
        <v>94.28</v>
      </c>
      <c r="Q189" s="74"/>
      <c r="R189" s="74">
        <v>285.80734054300007</v>
      </c>
      <c r="S189" s="94">
        <v>5.0524561679333329E-4</v>
      </c>
      <c r="T189" s="94">
        <f t="shared" si="2"/>
        <v>1.1896262139462213E-3</v>
      </c>
      <c r="U189" s="94">
        <f>R189/'סכום נכסי הקרן'!$C$42</f>
        <v>2.6072571218777355E-4</v>
      </c>
    </row>
    <row r="190" spans="2:21">
      <c r="B190" s="91" t="s">
        <v>703</v>
      </c>
      <c r="C190" s="67" t="s">
        <v>704</v>
      </c>
      <c r="D190" s="92" t="s">
        <v>114</v>
      </c>
      <c r="E190" s="92" t="s">
        <v>285</v>
      </c>
      <c r="F190" s="67">
        <v>513834200</v>
      </c>
      <c r="G190" s="92" t="s">
        <v>494</v>
      </c>
      <c r="H190" s="67" t="s">
        <v>456</v>
      </c>
      <c r="I190" s="67" t="s">
        <v>125</v>
      </c>
      <c r="J190" s="102"/>
      <c r="K190" s="74">
        <v>4.9899978148791178</v>
      </c>
      <c r="L190" s="92" t="s">
        <v>127</v>
      </c>
      <c r="M190" s="93">
        <v>3.95E-2</v>
      </c>
      <c r="N190" s="93">
        <v>4.7800115783379817E-2</v>
      </c>
      <c r="O190" s="74">
        <v>1.9690000000000003E-2</v>
      </c>
      <c r="P190" s="103">
        <v>96.27</v>
      </c>
      <c r="Q190" s="74"/>
      <c r="R190" s="74">
        <v>1.9001000000000003E-5</v>
      </c>
      <c r="S190" s="94">
        <v>8.2038257635235863E-11</v>
      </c>
      <c r="T190" s="94">
        <f t="shared" si="2"/>
        <v>7.9088548419529977E-11</v>
      </c>
      <c r="U190" s="94">
        <f>R190/'סכום נכסי הקרן'!$C$42</f>
        <v>1.7333527011124975E-11</v>
      </c>
    </row>
    <row r="191" spans="2:21">
      <c r="B191" s="91" t="s">
        <v>705</v>
      </c>
      <c r="C191" s="67" t="s">
        <v>706</v>
      </c>
      <c r="D191" s="92" t="s">
        <v>114</v>
      </c>
      <c r="E191" s="92" t="s">
        <v>285</v>
      </c>
      <c r="F191" s="67">
        <v>513834200</v>
      </c>
      <c r="G191" s="92" t="s">
        <v>494</v>
      </c>
      <c r="H191" s="67" t="s">
        <v>456</v>
      </c>
      <c r="I191" s="67" t="s">
        <v>125</v>
      </c>
      <c r="J191" s="102"/>
      <c r="K191" s="74">
        <v>6.6999999999979192</v>
      </c>
      <c r="L191" s="92" t="s">
        <v>127</v>
      </c>
      <c r="M191" s="93">
        <v>3.0499999999999999E-2</v>
      </c>
      <c r="N191" s="93">
        <v>5.1499999999982664E-2</v>
      </c>
      <c r="O191" s="74">
        <v>824650.39391000022</v>
      </c>
      <c r="P191" s="103">
        <v>87.42</v>
      </c>
      <c r="Q191" s="74"/>
      <c r="R191" s="74">
        <v>720.90937433500005</v>
      </c>
      <c r="S191" s="94">
        <v>1.1314071052442032E-3</v>
      </c>
      <c r="T191" s="94">
        <f t="shared" si="2"/>
        <v>3.0006671205824276E-3</v>
      </c>
      <c r="U191" s="94">
        <f>R191/'סכום נכסי הקרן'!$C$42</f>
        <v>6.5764444569280187E-4</v>
      </c>
    </row>
    <row r="192" spans="2:21">
      <c r="B192" s="91" t="s">
        <v>707</v>
      </c>
      <c r="C192" s="67" t="s">
        <v>708</v>
      </c>
      <c r="D192" s="92" t="s">
        <v>114</v>
      </c>
      <c r="E192" s="92" t="s">
        <v>285</v>
      </c>
      <c r="F192" s="67">
        <v>513834200</v>
      </c>
      <c r="G192" s="92" t="s">
        <v>494</v>
      </c>
      <c r="H192" s="67" t="s">
        <v>456</v>
      </c>
      <c r="I192" s="67" t="s">
        <v>125</v>
      </c>
      <c r="J192" s="102"/>
      <c r="K192" s="74">
        <v>8.3299999999997212</v>
      </c>
      <c r="L192" s="92" t="s">
        <v>127</v>
      </c>
      <c r="M192" s="93">
        <v>2.63E-2</v>
      </c>
      <c r="N192" s="93">
        <v>5.2799999999997203E-2</v>
      </c>
      <c r="O192" s="74">
        <v>886057.20000000019</v>
      </c>
      <c r="P192" s="103">
        <v>80.77</v>
      </c>
      <c r="Q192" s="74"/>
      <c r="R192" s="74">
        <v>715.66840044000014</v>
      </c>
      <c r="S192" s="94">
        <v>1.2773063549817501E-3</v>
      </c>
      <c r="T192" s="94">
        <f t="shared" si="2"/>
        <v>2.9788524256895172E-3</v>
      </c>
      <c r="U192" s="94">
        <f>R192/'סכום נכסי הקרן'!$C$42</f>
        <v>6.5286340455951507E-4</v>
      </c>
    </row>
    <row r="193" spans="2:21">
      <c r="B193" s="91" t="s">
        <v>709</v>
      </c>
      <c r="C193" s="67" t="s">
        <v>710</v>
      </c>
      <c r="D193" s="92" t="s">
        <v>114</v>
      </c>
      <c r="E193" s="92" t="s">
        <v>285</v>
      </c>
      <c r="F193" s="67">
        <v>511809071</v>
      </c>
      <c r="G193" s="92" t="s">
        <v>122</v>
      </c>
      <c r="H193" s="67" t="s">
        <v>452</v>
      </c>
      <c r="I193" s="67" t="s">
        <v>300</v>
      </c>
      <c r="J193" s="102"/>
      <c r="K193" s="74">
        <v>0.1100000001368109</v>
      </c>
      <c r="L193" s="92" t="s">
        <v>127</v>
      </c>
      <c r="M193" s="93">
        <v>3.4000000000000002E-2</v>
      </c>
      <c r="N193" s="93">
        <v>6.5899999997307918E-2</v>
      </c>
      <c r="O193" s="74">
        <v>2262.9595690000006</v>
      </c>
      <c r="P193" s="103">
        <v>100.13</v>
      </c>
      <c r="Q193" s="74"/>
      <c r="R193" s="74">
        <v>2.2659012790000008</v>
      </c>
      <c r="S193" s="94">
        <v>6.4640534904127357E-5</v>
      </c>
      <c r="T193" s="94">
        <f t="shared" si="2"/>
        <v>9.4314427144922089E-6</v>
      </c>
      <c r="U193" s="94">
        <f>R193/'סכום נכסי הקרן'!$C$42</f>
        <v>2.0670523143039384E-6</v>
      </c>
    </row>
    <row r="194" spans="2:21">
      <c r="B194" s="91" t="s">
        <v>711</v>
      </c>
      <c r="C194" s="67" t="s">
        <v>712</v>
      </c>
      <c r="D194" s="92" t="s">
        <v>114</v>
      </c>
      <c r="E194" s="92" t="s">
        <v>285</v>
      </c>
      <c r="F194" s="67">
        <v>520036120</v>
      </c>
      <c r="G194" s="92" t="s">
        <v>494</v>
      </c>
      <c r="H194" s="67" t="s">
        <v>452</v>
      </c>
      <c r="I194" s="67" t="s">
        <v>300</v>
      </c>
      <c r="J194" s="102"/>
      <c r="K194" s="74">
        <v>4.2300000000044573</v>
      </c>
      <c r="L194" s="92" t="s">
        <v>127</v>
      </c>
      <c r="M194" s="93">
        <v>4.7E-2</v>
      </c>
      <c r="N194" s="93">
        <v>4.9800000000039084E-2</v>
      </c>
      <c r="O194" s="74">
        <v>452873.68000000005</v>
      </c>
      <c r="P194" s="103">
        <v>100.57</v>
      </c>
      <c r="Q194" s="74"/>
      <c r="R194" s="74">
        <v>455.45504323900008</v>
      </c>
      <c r="S194" s="94">
        <v>9.0738064516129044E-4</v>
      </c>
      <c r="T194" s="94">
        <f t="shared" si="2"/>
        <v>1.8957569727975777E-3</v>
      </c>
      <c r="U194" s="94">
        <f>R194/'סכום נכסי הקרן'!$C$42</f>
        <v>4.1548562151130466E-4</v>
      </c>
    </row>
    <row r="195" spans="2:21">
      <c r="B195" s="91" t="s">
        <v>713</v>
      </c>
      <c r="C195" s="67" t="s">
        <v>714</v>
      </c>
      <c r="D195" s="92" t="s">
        <v>114</v>
      </c>
      <c r="E195" s="92" t="s">
        <v>285</v>
      </c>
      <c r="F195" s="67">
        <v>513754069</v>
      </c>
      <c r="G195" s="92" t="s">
        <v>494</v>
      </c>
      <c r="H195" s="67" t="s">
        <v>456</v>
      </c>
      <c r="I195" s="67" t="s">
        <v>125</v>
      </c>
      <c r="J195" s="102"/>
      <c r="K195" s="74">
        <v>1.0600007174567903</v>
      </c>
      <c r="L195" s="92" t="s">
        <v>127</v>
      </c>
      <c r="M195" s="93">
        <v>3.9199999999999999E-2</v>
      </c>
      <c r="N195" s="93">
        <v>5.5400156267440555E-2</v>
      </c>
      <c r="O195" s="74">
        <v>3.5836000000000007E-2</v>
      </c>
      <c r="P195" s="103">
        <v>100</v>
      </c>
      <c r="Q195" s="74"/>
      <c r="R195" s="74">
        <v>3.5836000000000007E-5</v>
      </c>
      <c r="S195" s="94">
        <v>3.7334844674294222E-11</v>
      </c>
      <c r="T195" s="94">
        <f t="shared" si="2"/>
        <v>1.4916147682555006E-10</v>
      </c>
      <c r="U195" s="94">
        <f>R195/'סכום נכסי הקרן'!$C$42</f>
        <v>3.2691135938670318E-11</v>
      </c>
    </row>
    <row r="196" spans="2:21">
      <c r="B196" s="91" t="s">
        <v>715</v>
      </c>
      <c r="C196" s="67" t="s">
        <v>716</v>
      </c>
      <c r="D196" s="92" t="s">
        <v>114</v>
      </c>
      <c r="E196" s="92" t="s">
        <v>285</v>
      </c>
      <c r="F196" s="67">
        <v>513754069</v>
      </c>
      <c r="G196" s="92" t="s">
        <v>494</v>
      </c>
      <c r="H196" s="67" t="s">
        <v>456</v>
      </c>
      <c r="I196" s="67" t="s">
        <v>125</v>
      </c>
      <c r="J196" s="102"/>
      <c r="K196" s="74">
        <v>6.1300000000019681</v>
      </c>
      <c r="L196" s="92" t="s">
        <v>127</v>
      </c>
      <c r="M196" s="93">
        <v>2.64E-2</v>
      </c>
      <c r="N196" s="93">
        <v>5.2200000000019751E-2</v>
      </c>
      <c r="O196" s="74">
        <v>1511442.5540760001</v>
      </c>
      <c r="P196" s="103">
        <v>86.46</v>
      </c>
      <c r="Q196" s="74"/>
      <c r="R196" s="74">
        <v>1306.7932323110001</v>
      </c>
      <c r="S196" s="94">
        <v>9.2376737750771403E-4</v>
      </c>
      <c r="T196" s="94">
        <f t="shared" si="2"/>
        <v>5.4393126586991533E-3</v>
      </c>
      <c r="U196" s="94">
        <f>R196/'סכום נכסי הקרן'!$C$42</f>
        <v>1.1921128251259423E-3</v>
      </c>
    </row>
    <row r="197" spans="2:21">
      <c r="B197" s="91" t="s">
        <v>717</v>
      </c>
      <c r="C197" s="67" t="s">
        <v>718</v>
      </c>
      <c r="D197" s="92" t="s">
        <v>114</v>
      </c>
      <c r="E197" s="92" t="s">
        <v>285</v>
      </c>
      <c r="F197" s="67">
        <v>513754069</v>
      </c>
      <c r="G197" s="92" t="s">
        <v>494</v>
      </c>
      <c r="H197" s="67" t="s">
        <v>456</v>
      </c>
      <c r="I197" s="67" t="s">
        <v>125</v>
      </c>
      <c r="J197" s="102"/>
      <c r="K197" s="74">
        <v>7.7399999999963214</v>
      </c>
      <c r="L197" s="92" t="s">
        <v>127</v>
      </c>
      <c r="M197" s="93">
        <v>2.5000000000000001E-2</v>
      </c>
      <c r="N197" s="93">
        <v>5.4399999999970569E-2</v>
      </c>
      <c r="O197" s="74">
        <v>840999.24205400015</v>
      </c>
      <c r="P197" s="103">
        <v>80.78</v>
      </c>
      <c r="Q197" s="74"/>
      <c r="R197" s="74">
        <v>679.35918777500001</v>
      </c>
      <c r="S197" s="94">
        <v>6.3060094645804143E-4</v>
      </c>
      <c r="T197" s="94">
        <f t="shared" si="2"/>
        <v>2.8277212787008914E-3</v>
      </c>
      <c r="U197" s="94">
        <f>R197/'סכום נכסי הקרן'!$C$42</f>
        <v>6.1974058373527108E-4</v>
      </c>
    </row>
    <row r="198" spans="2:21">
      <c r="B198" s="91" t="s">
        <v>719</v>
      </c>
      <c r="C198" s="67" t="s">
        <v>720</v>
      </c>
      <c r="D198" s="92" t="s">
        <v>114</v>
      </c>
      <c r="E198" s="92" t="s">
        <v>285</v>
      </c>
      <c r="F198" s="67">
        <v>513937714</v>
      </c>
      <c r="G198" s="92" t="s">
        <v>494</v>
      </c>
      <c r="H198" s="67" t="s">
        <v>456</v>
      </c>
      <c r="I198" s="67" t="s">
        <v>125</v>
      </c>
      <c r="J198" s="102"/>
      <c r="K198" s="74">
        <v>5.4499999999954358</v>
      </c>
      <c r="L198" s="92" t="s">
        <v>127</v>
      </c>
      <c r="M198" s="93">
        <v>3.4300000000000004E-2</v>
      </c>
      <c r="N198" s="93">
        <v>5.0099999999953633E-2</v>
      </c>
      <c r="O198" s="74">
        <v>606218.80505000008</v>
      </c>
      <c r="P198" s="103">
        <v>92.15</v>
      </c>
      <c r="Q198" s="74"/>
      <c r="R198" s="74">
        <v>558.63062885900013</v>
      </c>
      <c r="S198" s="94">
        <v>1.9949282777741218E-3</v>
      </c>
      <c r="T198" s="94">
        <f t="shared" si="2"/>
        <v>2.3252084384583708E-3</v>
      </c>
      <c r="U198" s="94">
        <f>R198/'סכום נכסי הקרן'!$C$42</f>
        <v>5.0960681514495068E-4</v>
      </c>
    </row>
    <row r="199" spans="2:21">
      <c r="B199" s="91" t="s">
        <v>721</v>
      </c>
      <c r="C199" s="67" t="s">
        <v>722</v>
      </c>
      <c r="D199" s="92" t="s">
        <v>114</v>
      </c>
      <c r="E199" s="92" t="s">
        <v>285</v>
      </c>
      <c r="F199" s="67">
        <v>513937714</v>
      </c>
      <c r="G199" s="92" t="s">
        <v>494</v>
      </c>
      <c r="H199" s="67" t="s">
        <v>456</v>
      </c>
      <c r="I199" s="67" t="s">
        <v>125</v>
      </c>
      <c r="J199" s="102"/>
      <c r="K199" s="74">
        <v>6.709999999999444</v>
      </c>
      <c r="L199" s="92" t="s">
        <v>127</v>
      </c>
      <c r="M199" s="93">
        <v>2.98E-2</v>
      </c>
      <c r="N199" s="93">
        <v>5.3099999999975125E-2</v>
      </c>
      <c r="O199" s="74">
        <v>480823.86212000006</v>
      </c>
      <c r="P199" s="103">
        <v>86.08</v>
      </c>
      <c r="Q199" s="74"/>
      <c r="R199" s="74">
        <v>413.89318051300006</v>
      </c>
      <c r="S199" s="94">
        <v>1.224897339488915E-3</v>
      </c>
      <c r="T199" s="94">
        <f t="shared" si="2"/>
        <v>1.7227625307886776E-3</v>
      </c>
      <c r="U199" s="94">
        <f>R199/'סכום נכסי הקרן'!$C$42</f>
        <v>3.7757110805444505E-4</v>
      </c>
    </row>
    <row r="200" spans="2:21">
      <c r="B200" s="91" t="s">
        <v>723</v>
      </c>
      <c r="C200" s="67" t="s">
        <v>724</v>
      </c>
      <c r="D200" s="92" t="s">
        <v>114</v>
      </c>
      <c r="E200" s="92" t="s">
        <v>285</v>
      </c>
      <c r="F200" s="67">
        <v>514290345</v>
      </c>
      <c r="G200" s="92" t="s">
        <v>494</v>
      </c>
      <c r="H200" s="67" t="s">
        <v>456</v>
      </c>
      <c r="I200" s="67" t="s">
        <v>125</v>
      </c>
      <c r="J200" s="102"/>
      <c r="K200" s="74">
        <v>2</v>
      </c>
      <c r="L200" s="92" t="s">
        <v>127</v>
      </c>
      <c r="M200" s="93">
        <v>3.61E-2</v>
      </c>
      <c r="N200" s="93">
        <v>4.9400000000004197E-2</v>
      </c>
      <c r="O200" s="74">
        <v>1247763.9033680002</v>
      </c>
      <c r="P200" s="103">
        <v>98.99</v>
      </c>
      <c r="Q200" s="74"/>
      <c r="R200" s="74">
        <v>1235.1614463420003</v>
      </c>
      <c r="S200" s="94">
        <v>1.6257510141602608E-3</v>
      </c>
      <c r="T200" s="94">
        <f t="shared" si="2"/>
        <v>5.1411570893613997E-3</v>
      </c>
      <c r="U200" s="94">
        <f>R200/'סכום נכסי הקרן'!$C$42</f>
        <v>1.1267672382121599E-3</v>
      </c>
    </row>
    <row r="201" spans="2:21">
      <c r="B201" s="91" t="s">
        <v>725</v>
      </c>
      <c r="C201" s="67" t="s">
        <v>726</v>
      </c>
      <c r="D201" s="92" t="s">
        <v>114</v>
      </c>
      <c r="E201" s="92" t="s">
        <v>285</v>
      </c>
      <c r="F201" s="67">
        <v>514290345</v>
      </c>
      <c r="G201" s="92" t="s">
        <v>494</v>
      </c>
      <c r="H201" s="67" t="s">
        <v>456</v>
      </c>
      <c r="I201" s="67" t="s">
        <v>125</v>
      </c>
      <c r="J201" s="102"/>
      <c r="K201" s="74">
        <v>2.9999999999975091</v>
      </c>
      <c r="L201" s="92" t="s">
        <v>127</v>
      </c>
      <c r="M201" s="93">
        <v>3.3000000000000002E-2</v>
      </c>
      <c r="N201" s="93">
        <v>4.4899999999936727E-2</v>
      </c>
      <c r="O201" s="74">
        <v>410664.72084000008</v>
      </c>
      <c r="P201" s="103">
        <v>97.75</v>
      </c>
      <c r="Q201" s="74"/>
      <c r="R201" s="74">
        <v>401.42476464600003</v>
      </c>
      <c r="S201" s="94">
        <v>1.3318351873388577E-3</v>
      </c>
      <c r="T201" s="94">
        <f t="shared" si="2"/>
        <v>1.6708647931952842E-3</v>
      </c>
      <c r="U201" s="94">
        <f>R201/'סכום נכסי הקרן'!$C$42</f>
        <v>3.6619688442323701E-4</v>
      </c>
    </row>
    <row r="202" spans="2:21">
      <c r="B202" s="91" t="s">
        <v>727</v>
      </c>
      <c r="C202" s="67" t="s">
        <v>728</v>
      </c>
      <c r="D202" s="92" t="s">
        <v>114</v>
      </c>
      <c r="E202" s="92" t="s">
        <v>285</v>
      </c>
      <c r="F202" s="67">
        <v>514290345</v>
      </c>
      <c r="G202" s="92" t="s">
        <v>494</v>
      </c>
      <c r="H202" s="67" t="s">
        <v>456</v>
      </c>
      <c r="I202" s="67" t="s">
        <v>125</v>
      </c>
      <c r="J202" s="102"/>
      <c r="K202" s="74">
        <v>5.389999999999195</v>
      </c>
      <c r="L202" s="92" t="s">
        <v>127</v>
      </c>
      <c r="M202" s="93">
        <v>2.6200000000000001E-2</v>
      </c>
      <c r="N202" s="93">
        <v>5.1099999999992374E-2</v>
      </c>
      <c r="O202" s="74">
        <v>1084148.5582280003</v>
      </c>
      <c r="P202" s="103">
        <v>88.3</v>
      </c>
      <c r="Q202" s="74"/>
      <c r="R202" s="74">
        <v>957.30314084300016</v>
      </c>
      <c r="S202" s="94">
        <v>8.3824126305648641E-4</v>
      </c>
      <c r="T202" s="94">
        <f t="shared" si="2"/>
        <v>3.9846174310157224E-3</v>
      </c>
      <c r="U202" s="94">
        <f>R202/'סכום נכסי הקרן'!$C$42</f>
        <v>8.7329297666632899E-4</v>
      </c>
    </row>
    <row r="203" spans="2:21">
      <c r="B203" s="91" t="s">
        <v>729</v>
      </c>
      <c r="C203" s="67" t="s">
        <v>730</v>
      </c>
      <c r="D203" s="92" t="s">
        <v>114</v>
      </c>
      <c r="E203" s="92" t="s">
        <v>285</v>
      </c>
      <c r="F203" s="67">
        <v>514065283</v>
      </c>
      <c r="G203" s="92" t="s">
        <v>122</v>
      </c>
      <c r="H203" s="67" t="s">
        <v>452</v>
      </c>
      <c r="I203" s="67" t="s">
        <v>300</v>
      </c>
      <c r="J203" s="102"/>
      <c r="K203" s="74">
        <v>2.2999999999969614</v>
      </c>
      <c r="L203" s="92" t="s">
        <v>127</v>
      </c>
      <c r="M203" s="93">
        <v>2.3E-2</v>
      </c>
      <c r="N203" s="93">
        <v>5.8099999999936661E-2</v>
      </c>
      <c r="O203" s="74">
        <v>459374.67665500008</v>
      </c>
      <c r="P203" s="103">
        <v>93.13</v>
      </c>
      <c r="Q203" s="74"/>
      <c r="R203" s="74">
        <v>427.81562609100007</v>
      </c>
      <c r="S203" s="94">
        <v>5.6270283418675981E-4</v>
      </c>
      <c r="T203" s="94">
        <f t="shared" ref="T203:T266" si="3">IFERROR(R203/$R$11,0)</f>
        <v>1.7807124287526756E-3</v>
      </c>
      <c r="U203" s="94">
        <f>R203/'סכום נכסי הקרן'!$C$42</f>
        <v>3.9027175994051322E-4</v>
      </c>
    </row>
    <row r="204" spans="2:21">
      <c r="B204" s="91" t="s">
        <v>731</v>
      </c>
      <c r="C204" s="67" t="s">
        <v>732</v>
      </c>
      <c r="D204" s="92" t="s">
        <v>114</v>
      </c>
      <c r="E204" s="92" t="s">
        <v>285</v>
      </c>
      <c r="F204" s="67">
        <v>514065283</v>
      </c>
      <c r="G204" s="92" t="s">
        <v>122</v>
      </c>
      <c r="H204" s="67" t="s">
        <v>452</v>
      </c>
      <c r="I204" s="67" t="s">
        <v>300</v>
      </c>
      <c r="J204" s="102"/>
      <c r="K204" s="74">
        <v>2.5899999999960985</v>
      </c>
      <c r="L204" s="92" t="s">
        <v>127</v>
      </c>
      <c r="M204" s="93">
        <v>2.1499999999999998E-2</v>
      </c>
      <c r="N204" s="93">
        <v>5.8299999999897587E-2</v>
      </c>
      <c r="O204" s="74">
        <v>255023.70295100007</v>
      </c>
      <c r="P204" s="103">
        <v>91.16</v>
      </c>
      <c r="Q204" s="74">
        <v>13.562576498000002</v>
      </c>
      <c r="R204" s="74">
        <v>246.04218414400003</v>
      </c>
      <c r="S204" s="94">
        <v>4.7702941168298758E-4</v>
      </c>
      <c r="T204" s="94">
        <f t="shared" si="3"/>
        <v>1.0241102675606366E-3</v>
      </c>
      <c r="U204" s="94">
        <f>R204/'סכום נכסי הקרן'!$C$42</f>
        <v>2.244502312897326E-4</v>
      </c>
    </row>
    <row r="205" spans="2:21">
      <c r="B205" s="91" t="s">
        <v>733</v>
      </c>
      <c r="C205" s="67" t="s">
        <v>734</v>
      </c>
      <c r="D205" s="92" t="s">
        <v>114</v>
      </c>
      <c r="E205" s="92" t="s">
        <v>285</v>
      </c>
      <c r="F205" s="67">
        <v>514065283</v>
      </c>
      <c r="G205" s="92" t="s">
        <v>122</v>
      </c>
      <c r="H205" s="67" t="s">
        <v>452</v>
      </c>
      <c r="I205" s="67" t="s">
        <v>300</v>
      </c>
      <c r="J205" s="102"/>
      <c r="K205" s="74">
        <v>1.6000000000023311</v>
      </c>
      <c r="L205" s="92" t="s">
        <v>127</v>
      </c>
      <c r="M205" s="93">
        <v>2.75E-2</v>
      </c>
      <c r="N205" s="93">
        <v>5.5900000000019032E-2</v>
      </c>
      <c r="O205" s="74">
        <v>266497.53152399999</v>
      </c>
      <c r="P205" s="103">
        <v>96.59</v>
      </c>
      <c r="Q205" s="74"/>
      <c r="R205" s="74">
        <v>257.40995678900003</v>
      </c>
      <c r="S205" s="94">
        <v>8.4659294099819946E-4</v>
      </c>
      <c r="T205" s="94">
        <f t="shared" si="3"/>
        <v>1.0714267581272536E-3</v>
      </c>
      <c r="U205" s="94">
        <f>R205/'סכום נכסי הקרן'!$C$42</f>
        <v>2.3482040097545624E-4</v>
      </c>
    </row>
    <row r="206" spans="2:21">
      <c r="B206" s="91" t="s">
        <v>735</v>
      </c>
      <c r="C206" s="67" t="s">
        <v>736</v>
      </c>
      <c r="D206" s="92" t="s">
        <v>114</v>
      </c>
      <c r="E206" s="92" t="s">
        <v>285</v>
      </c>
      <c r="F206" s="67">
        <v>514065283</v>
      </c>
      <c r="G206" s="92" t="s">
        <v>122</v>
      </c>
      <c r="H206" s="67" t="s">
        <v>452</v>
      </c>
      <c r="I206" s="67" t="s">
        <v>300</v>
      </c>
      <c r="J206" s="102"/>
      <c r="K206" s="74">
        <v>0.54000000001527126</v>
      </c>
      <c r="L206" s="92" t="s">
        <v>127</v>
      </c>
      <c r="M206" s="93">
        <v>2.4E-2</v>
      </c>
      <c r="N206" s="93">
        <v>5.9500000000490869E-2</v>
      </c>
      <c r="O206" s="74">
        <v>46606.636483000002</v>
      </c>
      <c r="P206" s="103">
        <v>98.35</v>
      </c>
      <c r="Q206" s="74"/>
      <c r="R206" s="74">
        <v>45.837627045000005</v>
      </c>
      <c r="S206" s="94">
        <v>4.9977722849548737E-4</v>
      </c>
      <c r="T206" s="94">
        <f t="shared" si="3"/>
        <v>1.9079161023024258E-4</v>
      </c>
      <c r="U206" s="94">
        <f>R206/'סכום נכסי הקרן'!$C$42</f>
        <v>4.1815049024281886E-5</v>
      </c>
    </row>
    <row r="207" spans="2:21">
      <c r="B207" s="91" t="s">
        <v>737</v>
      </c>
      <c r="C207" s="67" t="s">
        <v>738</v>
      </c>
      <c r="D207" s="92" t="s">
        <v>114</v>
      </c>
      <c r="E207" s="92" t="s">
        <v>285</v>
      </c>
      <c r="F207" s="67">
        <v>512025891</v>
      </c>
      <c r="G207" s="92" t="s">
        <v>123</v>
      </c>
      <c r="H207" s="67" t="s">
        <v>532</v>
      </c>
      <c r="I207" s="67" t="s">
        <v>300</v>
      </c>
      <c r="J207" s="102"/>
      <c r="K207" s="74">
        <v>1.689999999894239</v>
      </c>
      <c r="L207" s="92" t="s">
        <v>127</v>
      </c>
      <c r="M207" s="93">
        <v>3.2500000000000001E-2</v>
      </c>
      <c r="N207" s="93">
        <v>6.0499999995495372E-2</v>
      </c>
      <c r="O207" s="74">
        <v>5304.793149000001</v>
      </c>
      <c r="P207" s="103">
        <v>96.25</v>
      </c>
      <c r="Q207" s="74"/>
      <c r="R207" s="74">
        <v>5.105863266000001</v>
      </c>
      <c r="S207" s="94">
        <v>1.3652699126892963E-5</v>
      </c>
      <c r="T207" s="94">
        <f t="shared" si="3"/>
        <v>2.1252319043026182E-5</v>
      </c>
      <c r="U207" s="94">
        <f>R207/'סכום נכסי הקרן'!$C$42</f>
        <v>4.6577874236262194E-6</v>
      </c>
    </row>
    <row r="208" spans="2:21">
      <c r="B208" s="91" t="s">
        <v>739</v>
      </c>
      <c r="C208" s="67" t="s">
        <v>740</v>
      </c>
      <c r="D208" s="92" t="s">
        <v>114</v>
      </c>
      <c r="E208" s="92" t="s">
        <v>285</v>
      </c>
      <c r="F208" s="67">
        <v>512025891</v>
      </c>
      <c r="G208" s="92" t="s">
        <v>123</v>
      </c>
      <c r="H208" s="67" t="s">
        <v>532</v>
      </c>
      <c r="I208" s="67" t="s">
        <v>300</v>
      </c>
      <c r="J208" s="102"/>
      <c r="K208" s="74">
        <v>2.3700000000010903</v>
      </c>
      <c r="L208" s="92" t="s">
        <v>127</v>
      </c>
      <c r="M208" s="93">
        <v>5.7000000000000002E-2</v>
      </c>
      <c r="N208" s="93">
        <v>6.390000000002552E-2</v>
      </c>
      <c r="O208" s="74">
        <v>955376.0243220001</v>
      </c>
      <c r="P208" s="103">
        <v>98.88</v>
      </c>
      <c r="Q208" s="74"/>
      <c r="R208" s="74">
        <v>944.67578108100008</v>
      </c>
      <c r="S208" s="94">
        <v>2.4092985631151698E-3</v>
      </c>
      <c r="T208" s="94">
        <f t="shared" si="3"/>
        <v>3.932058115508761E-3</v>
      </c>
      <c r="U208" s="94">
        <f>R208/'סכום נכסי הקרן'!$C$42</f>
        <v>8.6177375759818409E-4</v>
      </c>
    </row>
    <row r="209" spans="2:21">
      <c r="B209" s="91" t="s">
        <v>741</v>
      </c>
      <c r="C209" s="67" t="s">
        <v>742</v>
      </c>
      <c r="D209" s="92" t="s">
        <v>114</v>
      </c>
      <c r="E209" s="92" t="s">
        <v>285</v>
      </c>
      <c r="F209" s="67">
        <v>510454333</v>
      </c>
      <c r="G209" s="92" t="s">
        <v>123</v>
      </c>
      <c r="H209" s="67" t="s">
        <v>532</v>
      </c>
      <c r="I209" s="67" t="s">
        <v>300</v>
      </c>
      <c r="J209" s="102"/>
      <c r="K209" s="74">
        <v>1.9100000000049844</v>
      </c>
      <c r="L209" s="92" t="s">
        <v>127</v>
      </c>
      <c r="M209" s="93">
        <v>2.7999999999999997E-2</v>
      </c>
      <c r="N209" s="93">
        <v>5.8400000000096756E-2</v>
      </c>
      <c r="O209" s="74">
        <v>288532.09402500006</v>
      </c>
      <c r="P209" s="103">
        <v>94.56</v>
      </c>
      <c r="Q209" s="74"/>
      <c r="R209" s="74">
        <v>272.83594170400005</v>
      </c>
      <c r="S209" s="94">
        <v>8.2985809548250411E-4</v>
      </c>
      <c r="T209" s="94">
        <f t="shared" si="3"/>
        <v>1.1356348921659316E-3</v>
      </c>
      <c r="U209" s="94">
        <f>R209/'סכום נכסי הקרן'!$C$42</f>
        <v>2.4889264592032018E-4</v>
      </c>
    </row>
    <row r="210" spans="2:21">
      <c r="B210" s="91" t="s">
        <v>743</v>
      </c>
      <c r="C210" s="67" t="s">
        <v>744</v>
      </c>
      <c r="D210" s="92" t="s">
        <v>114</v>
      </c>
      <c r="E210" s="92" t="s">
        <v>285</v>
      </c>
      <c r="F210" s="67">
        <v>510454333</v>
      </c>
      <c r="G210" s="92" t="s">
        <v>123</v>
      </c>
      <c r="H210" s="67" t="s">
        <v>532</v>
      </c>
      <c r="I210" s="67" t="s">
        <v>300</v>
      </c>
      <c r="J210" s="102"/>
      <c r="K210" s="74">
        <v>3.4900000000014164</v>
      </c>
      <c r="L210" s="92" t="s">
        <v>127</v>
      </c>
      <c r="M210" s="93">
        <v>5.6500000000000002E-2</v>
      </c>
      <c r="N210" s="93">
        <v>6.2500000000017528E-2</v>
      </c>
      <c r="O210" s="74">
        <v>707761.45242400002</v>
      </c>
      <c r="P210" s="103">
        <v>100.78</v>
      </c>
      <c r="Q210" s="74"/>
      <c r="R210" s="74">
        <v>713.2819655510001</v>
      </c>
      <c r="S210" s="94">
        <v>1.6425952757705162E-3</v>
      </c>
      <c r="T210" s="94">
        <f t="shared" si="3"/>
        <v>2.9689192815776947E-3</v>
      </c>
      <c r="U210" s="94">
        <f>R210/'סכום נכסי הקרן'!$C$42</f>
        <v>6.5068639631738184E-4</v>
      </c>
    </row>
    <row r="211" spans="2:21">
      <c r="B211" s="91" t="s">
        <v>745</v>
      </c>
      <c r="C211" s="67" t="s">
        <v>746</v>
      </c>
      <c r="D211" s="92" t="s">
        <v>114</v>
      </c>
      <c r="E211" s="92" t="s">
        <v>285</v>
      </c>
      <c r="F211" s="67">
        <v>520028911</v>
      </c>
      <c r="G211" s="92" t="s">
        <v>551</v>
      </c>
      <c r="H211" s="67" t="s">
        <v>543</v>
      </c>
      <c r="I211" s="67" t="s">
        <v>125</v>
      </c>
      <c r="J211" s="102"/>
      <c r="K211" s="74">
        <v>1.9300000000477049</v>
      </c>
      <c r="L211" s="92" t="s">
        <v>127</v>
      </c>
      <c r="M211" s="93">
        <v>0.04</v>
      </c>
      <c r="N211" s="93">
        <v>4.9300000001669668E-2</v>
      </c>
      <c r="O211" s="74">
        <v>8524.7793590000019</v>
      </c>
      <c r="P211" s="103">
        <v>98.36</v>
      </c>
      <c r="Q211" s="74"/>
      <c r="R211" s="74">
        <v>8.3849730200000003</v>
      </c>
      <c r="S211" s="94">
        <v>4.3133633468886425E-5</v>
      </c>
      <c r="T211" s="94">
        <f t="shared" si="3"/>
        <v>3.4901075979618047E-5</v>
      </c>
      <c r="U211" s="94">
        <f>R211/'סכום נכסי הקרן'!$C$42</f>
        <v>7.6491319577771764E-6</v>
      </c>
    </row>
    <row r="212" spans="2:21">
      <c r="B212" s="91" t="s">
        <v>748</v>
      </c>
      <c r="C212" s="67" t="s">
        <v>749</v>
      </c>
      <c r="D212" s="92" t="s">
        <v>114</v>
      </c>
      <c r="E212" s="92" t="s">
        <v>285</v>
      </c>
      <c r="F212" s="67">
        <v>520028911</v>
      </c>
      <c r="G212" s="92" t="s">
        <v>551</v>
      </c>
      <c r="H212" s="67" t="s">
        <v>532</v>
      </c>
      <c r="I212" s="67" t="s">
        <v>300</v>
      </c>
      <c r="J212" s="102"/>
      <c r="K212" s="74">
        <v>3.5499999999951317</v>
      </c>
      <c r="L212" s="92" t="s">
        <v>127</v>
      </c>
      <c r="M212" s="93">
        <v>0.04</v>
      </c>
      <c r="N212" s="93">
        <v>5.1299999999998604E-2</v>
      </c>
      <c r="O212" s="74">
        <v>73265.913106000007</v>
      </c>
      <c r="P212" s="103">
        <v>98.13</v>
      </c>
      <c r="Q212" s="74"/>
      <c r="R212" s="74">
        <v>71.89583977700002</v>
      </c>
      <c r="S212" s="94">
        <v>9.4626655195921048E-5</v>
      </c>
      <c r="T212" s="94">
        <f t="shared" si="3"/>
        <v>2.9925465003768404E-4</v>
      </c>
      <c r="U212" s="94">
        <f>R212/'סכום נכסי הקרן'!$C$42</f>
        <v>6.558646812073802E-5</v>
      </c>
    </row>
    <row r="213" spans="2:21">
      <c r="B213" s="91" t="s">
        <v>750</v>
      </c>
      <c r="C213" s="67" t="s">
        <v>751</v>
      </c>
      <c r="D213" s="92" t="s">
        <v>114</v>
      </c>
      <c r="E213" s="92" t="s">
        <v>285</v>
      </c>
      <c r="F213" s="67">
        <v>520036658</v>
      </c>
      <c r="G213" s="92" t="s">
        <v>318</v>
      </c>
      <c r="H213" s="67" t="s">
        <v>532</v>
      </c>
      <c r="I213" s="67" t="s">
        <v>300</v>
      </c>
      <c r="J213" s="102"/>
      <c r="K213" s="74">
        <v>0.99000000001690158</v>
      </c>
      <c r="L213" s="92" t="s">
        <v>127</v>
      </c>
      <c r="M213" s="93">
        <v>5.9000000000000004E-2</v>
      </c>
      <c r="N213" s="93">
        <v>5.4500000000845088E-2</v>
      </c>
      <c r="O213" s="74">
        <v>11775.421867999999</v>
      </c>
      <c r="P213" s="103">
        <v>100.49</v>
      </c>
      <c r="Q213" s="74"/>
      <c r="R213" s="74">
        <v>11.833121420000003</v>
      </c>
      <c r="S213" s="94">
        <v>4.4751904077792961E-5</v>
      </c>
      <c r="T213" s="94">
        <f t="shared" si="3"/>
        <v>4.9253428576382687E-5</v>
      </c>
      <c r="U213" s="94">
        <f>R213/'סכום נכסי הקרן'!$C$42</f>
        <v>1.0794680793615681E-5</v>
      </c>
    </row>
    <row r="214" spans="2:21">
      <c r="B214" s="91" t="s">
        <v>753</v>
      </c>
      <c r="C214" s="67" t="s">
        <v>754</v>
      </c>
      <c r="D214" s="92" t="s">
        <v>114</v>
      </c>
      <c r="E214" s="92" t="s">
        <v>285</v>
      </c>
      <c r="F214" s="67">
        <v>520036658</v>
      </c>
      <c r="G214" s="92" t="s">
        <v>318</v>
      </c>
      <c r="H214" s="67" t="s">
        <v>532</v>
      </c>
      <c r="I214" s="67" t="s">
        <v>300</v>
      </c>
      <c r="J214" s="102"/>
      <c r="K214" s="74">
        <v>3.1999996161926409</v>
      </c>
      <c r="L214" s="92" t="s">
        <v>127</v>
      </c>
      <c r="M214" s="93">
        <v>2.7000000000000003E-2</v>
      </c>
      <c r="N214" s="93">
        <v>5.7000016569916781E-2</v>
      </c>
      <c r="O214" s="74">
        <v>0.19739399999999999</v>
      </c>
      <c r="P214" s="103">
        <v>91.75</v>
      </c>
      <c r="Q214" s="74"/>
      <c r="R214" s="74">
        <v>1.81051E-4</v>
      </c>
      <c r="S214" s="94">
        <v>2.6399876085325839E-10</v>
      </c>
      <c r="T214" s="94">
        <f t="shared" si="3"/>
        <v>7.5359511498891218E-10</v>
      </c>
      <c r="U214" s="94">
        <f>R214/'סכום נכסי הקרן'!$C$42</f>
        <v>1.6516248612658216E-10</v>
      </c>
    </row>
    <row r="215" spans="2:21">
      <c r="B215" s="91" t="s">
        <v>755</v>
      </c>
      <c r="C215" s="67" t="s">
        <v>756</v>
      </c>
      <c r="D215" s="92" t="s">
        <v>114</v>
      </c>
      <c r="E215" s="92" t="s">
        <v>285</v>
      </c>
      <c r="F215" s="67">
        <v>511399388</v>
      </c>
      <c r="G215" s="92" t="s">
        <v>594</v>
      </c>
      <c r="H215" s="67" t="s">
        <v>543</v>
      </c>
      <c r="I215" s="67" t="s">
        <v>125</v>
      </c>
      <c r="J215" s="102"/>
      <c r="K215" s="74">
        <v>1.310000000052737</v>
      </c>
      <c r="L215" s="92" t="s">
        <v>127</v>
      </c>
      <c r="M215" s="93">
        <v>3.0499999999999999E-2</v>
      </c>
      <c r="N215" s="93">
        <v>5.6900000001192309E-2</v>
      </c>
      <c r="O215" s="74">
        <v>18031.091337000005</v>
      </c>
      <c r="P215" s="103">
        <v>96.75</v>
      </c>
      <c r="Q215" s="74"/>
      <c r="R215" s="74">
        <v>17.445080868000005</v>
      </c>
      <c r="S215" s="94">
        <v>2.6862561304163231E-4</v>
      </c>
      <c r="T215" s="94">
        <f t="shared" si="3"/>
        <v>7.2612290032705347E-5</v>
      </c>
      <c r="U215" s="94">
        <f>R215/'סכום נכסי הקרן'!$C$42</f>
        <v>1.59141508571516E-5</v>
      </c>
    </row>
    <row r="216" spans="2:21">
      <c r="B216" s="91" t="s">
        <v>758</v>
      </c>
      <c r="C216" s="67" t="s">
        <v>759</v>
      </c>
      <c r="D216" s="92" t="s">
        <v>114</v>
      </c>
      <c r="E216" s="92" t="s">
        <v>285</v>
      </c>
      <c r="F216" s="67">
        <v>511399388</v>
      </c>
      <c r="G216" s="92" t="s">
        <v>594</v>
      </c>
      <c r="H216" s="67" t="s">
        <v>543</v>
      </c>
      <c r="I216" s="67" t="s">
        <v>125</v>
      </c>
      <c r="J216" s="102"/>
      <c r="K216" s="74">
        <v>2.9299999999953545</v>
      </c>
      <c r="L216" s="92" t="s">
        <v>127</v>
      </c>
      <c r="M216" s="93">
        <v>2.58E-2</v>
      </c>
      <c r="N216" s="93">
        <v>5.5299999999895481E-2</v>
      </c>
      <c r="O216" s="74">
        <v>262070.82470300005</v>
      </c>
      <c r="P216" s="103">
        <v>92</v>
      </c>
      <c r="Q216" s="74"/>
      <c r="R216" s="74">
        <v>241.10515868400003</v>
      </c>
      <c r="S216" s="94">
        <v>8.6624960650172724E-4</v>
      </c>
      <c r="T216" s="94">
        <f t="shared" si="3"/>
        <v>1.0035607082141988E-3</v>
      </c>
      <c r="U216" s="94">
        <f>R216/'סכום נכסי הקרן'!$C$42</f>
        <v>2.1994646495293338E-4</v>
      </c>
    </row>
    <row r="217" spans="2:21">
      <c r="B217" s="91" t="s">
        <v>760</v>
      </c>
      <c r="C217" s="67" t="s">
        <v>761</v>
      </c>
      <c r="D217" s="92" t="s">
        <v>114</v>
      </c>
      <c r="E217" s="92" t="s">
        <v>285</v>
      </c>
      <c r="F217" s="67">
        <v>511399388</v>
      </c>
      <c r="G217" s="92" t="s">
        <v>594</v>
      </c>
      <c r="H217" s="67" t="s">
        <v>543</v>
      </c>
      <c r="I217" s="67" t="s">
        <v>125</v>
      </c>
      <c r="J217" s="102"/>
      <c r="K217" s="74">
        <v>4.4000000000000004</v>
      </c>
      <c r="L217" s="92" t="s">
        <v>127</v>
      </c>
      <c r="M217" s="93">
        <v>0.04</v>
      </c>
      <c r="N217" s="93">
        <v>5.6299999999997283E-2</v>
      </c>
      <c r="O217" s="74">
        <v>787606.40000000014</v>
      </c>
      <c r="P217" s="103">
        <v>93.51</v>
      </c>
      <c r="Q217" s="74"/>
      <c r="R217" s="74">
        <v>736.49074464000012</v>
      </c>
      <c r="S217" s="94">
        <v>1.7993178365412078E-3</v>
      </c>
      <c r="T217" s="94">
        <f t="shared" si="3"/>
        <v>3.0655220208408154E-3</v>
      </c>
      <c r="U217" s="94">
        <f>R217/'סכום נכסי הקרן'!$C$42</f>
        <v>6.7185843985374382E-4</v>
      </c>
    </row>
    <row r="218" spans="2:21">
      <c r="B218" s="91" t="s">
        <v>762</v>
      </c>
      <c r="C218" s="67" t="s">
        <v>763</v>
      </c>
      <c r="D218" s="92" t="s">
        <v>114</v>
      </c>
      <c r="E218" s="92" t="s">
        <v>285</v>
      </c>
      <c r="F218" s="67">
        <v>520036435</v>
      </c>
      <c r="G218" s="92" t="s">
        <v>123</v>
      </c>
      <c r="H218" s="67" t="s">
        <v>532</v>
      </c>
      <c r="I218" s="67" t="s">
        <v>300</v>
      </c>
      <c r="J218" s="102"/>
      <c r="K218" s="74">
        <v>0.99000000000419552</v>
      </c>
      <c r="L218" s="92" t="s">
        <v>127</v>
      </c>
      <c r="M218" s="93">
        <v>2.9500000000000002E-2</v>
      </c>
      <c r="N218" s="93">
        <v>4.6600000000227758E-2</v>
      </c>
      <c r="O218" s="74">
        <v>101756.06212700001</v>
      </c>
      <c r="P218" s="103">
        <v>98.38</v>
      </c>
      <c r="Q218" s="74"/>
      <c r="R218" s="74">
        <v>100.10761394200001</v>
      </c>
      <c r="S218" s="94">
        <v>1.8970268327827501E-3</v>
      </c>
      <c r="T218" s="94">
        <f t="shared" si="3"/>
        <v>4.166815363620589E-4</v>
      </c>
      <c r="U218" s="94">
        <f>R218/'סכום נכסי הקרן'!$C$42</f>
        <v>9.1322458306559035E-5</v>
      </c>
    </row>
    <row r="219" spans="2:21">
      <c r="B219" s="91" t="s">
        <v>764</v>
      </c>
      <c r="C219" s="67" t="s">
        <v>765</v>
      </c>
      <c r="D219" s="92" t="s">
        <v>114</v>
      </c>
      <c r="E219" s="92" t="s">
        <v>285</v>
      </c>
      <c r="F219" s="67">
        <v>510216054</v>
      </c>
      <c r="G219" s="92" t="s">
        <v>318</v>
      </c>
      <c r="H219" s="67" t="s">
        <v>532</v>
      </c>
      <c r="I219" s="67" t="s">
        <v>300</v>
      </c>
      <c r="J219" s="102"/>
      <c r="K219" s="74">
        <v>0.89999982700428516</v>
      </c>
      <c r="L219" s="92" t="s">
        <v>127</v>
      </c>
      <c r="M219" s="93">
        <v>6.4000000000000001E-2</v>
      </c>
      <c r="N219" s="93">
        <v>5.6400119498107942E-2</v>
      </c>
      <c r="O219" s="74">
        <v>1.9789000000000005E-2</v>
      </c>
      <c r="P219" s="103">
        <v>101.3</v>
      </c>
      <c r="Q219" s="74"/>
      <c r="R219" s="74">
        <v>2.0084000000000006E-5</v>
      </c>
      <c r="S219" s="94">
        <v>2.8489861716640852E-11</v>
      </c>
      <c r="T219" s="94">
        <f t="shared" si="3"/>
        <v>8.3596358426284949E-11</v>
      </c>
      <c r="U219" s="94">
        <f>R219/'סכום נכסי הקרן'!$C$42</f>
        <v>1.8321486052914798E-11</v>
      </c>
    </row>
    <row r="220" spans="2:21">
      <c r="B220" s="91" t="s">
        <v>766</v>
      </c>
      <c r="C220" s="67" t="s">
        <v>767</v>
      </c>
      <c r="D220" s="92" t="s">
        <v>114</v>
      </c>
      <c r="E220" s="92" t="s">
        <v>285</v>
      </c>
      <c r="F220" s="67">
        <v>510216054</v>
      </c>
      <c r="G220" s="92" t="s">
        <v>318</v>
      </c>
      <c r="H220" s="67" t="s">
        <v>532</v>
      </c>
      <c r="I220" s="67" t="s">
        <v>300</v>
      </c>
      <c r="J220" s="102"/>
      <c r="K220" s="74">
        <v>4.9399999999996886</v>
      </c>
      <c r="L220" s="92" t="s">
        <v>127</v>
      </c>
      <c r="M220" s="93">
        <v>2.4300000000000002E-2</v>
      </c>
      <c r="N220" s="93">
        <v>5.1600000000004302E-2</v>
      </c>
      <c r="O220" s="74">
        <v>949311.39597100008</v>
      </c>
      <c r="P220" s="103">
        <v>87.92</v>
      </c>
      <c r="Q220" s="74"/>
      <c r="R220" s="74">
        <v>834.63457927900015</v>
      </c>
      <c r="S220" s="94">
        <v>6.4816446367885086E-4</v>
      </c>
      <c r="T220" s="94">
        <f t="shared" si="3"/>
        <v>3.474029647698607E-3</v>
      </c>
      <c r="U220" s="94">
        <f>R220/'סכום נכסי הקרן'!$C$42</f>
        <v>7.613894544682636E-4</v>
      </c>
    </row>
    <row r="221" spans="2:21">
      <c r="B221" s="91" t="s">
        <v>768</v>
      </c>
      <c r="C221" s="67" t="s">
        <v>769</v>
      </c>
      <c r="D221" s="92" t="s">
        <v>114</v>
      </c>
      <c r="E221" s="92" t="s">
        <v>285</v>
      </c>
      <c r="F221" s="67">
        <v>520044314</v>
      </c>
      <c r="G221" s="92" t="s">
        <v>150</v>
      </c>
      <c r="H221" s="67" t="s">
        <v>532</v>
      </c>
      <c r="I221" s="67" t="s">
        <v>300</v>
      </c>
      <c r="J221" s="102"/>
      <c r="K221" s="74">
        <v>0.98</v>
      </c>
      <c r="L221" s="92" t="s">
        <v>127</v>
      </c>
      <c r="M221" s="93">
        <v>2.1600000000000001E-2</v>
      </c>
      <c r="N221" s="93">
        <v>5.320148183556405E-2</v>
      </c>
      <c r="O221" s="74">
        <v>8.6639999999999998E-3</v>
      </c>
      <c r="P221" s="103">
        <v>97.08</v>
      </c>
      <c r="Q221" s="74"/>
      <c r="R221" s="74">
        <v>8.3680000000000019E-6</v>
      </c>
      <c r="S221" s="94">
        <v>6.7739597042281528E-11</v>
      </c>
      <c r="T221" s="94">
        <f t="shared" si="3"/>
        <v>3.4830428565582177E-11</v>
      </c>
      <c r="U221" s="94">
        <f>R221/'סכום נכסי הקרן'!$C$42</f>
        <v>7.6336484410869849E-12</v>
      </c>
    </row>
    <row r="222" spans="2:21">
      <c r="B222" s="91" t="s">
        <v>771</v>
      </c>
      <c r="C222" s="67" t="s">
        <v>772</v>
      </c>
      <c r="D222" s="92" t="s">
        <v>114</v>
      </c>
      <c r="E222" s="92" t="s">
        <v>285</v>
      </c>
      <c r="F222" s="67">
        <v>520044314</v>
      </c>
      <c r="G222" s="92" t="s">
        <v>150</v>
      </c>
      <c r="H222" s="67" t="s">
        <v>532</v>
      </c>
      <c r="I222" s="67" t="s">
        <v>300</v>
      </c>
      <c r="J222" s="102"/>
      <c r="K222" s="74">
        <v>2.9600011445763434</v>
      </c>
      <c r="L222" s="92" t="s">
        <v>127</v>
      </c>
      <c r="M222" s="93">
        <v>0.04</v>
      </c>
      <c r="N222" s="93">
        <v>5.049962743637005E-2</v>
      </c>
      <c r="O222" s="74">
        <v>2.6286000000000004E-2</v>
      </c>
      <c r="P222" s="103">
        <v>97.11</v>
      </c>
      <c r="Q222" s="74"/>
      <c r="R222" s="74">
        <v>2.5499000000000004E-5</v>
      </c>
      <c r="S222" s="94">
        <v>3.8617964055528543E-11</v>
      </c>
      <c r="T222" s="94">
        <f t="shared" si="3"/>
        <v>1.0613540846005973E-10</v>
      </c>
      <c r="U222" s="94">
        <f>R222/'סכום נכסי הקרן'!$C$42</f>
        <v>2.326128126186389E-11</v>
      </c>
    </row>
    <row r="223" spans="2:21">
      <c r="B223" s="91" t="s">
        <v>773</v>
      </c>
      <c r="C223" s="67" t="s">
        <v>774</v>
      </c>
      <c r="D223" s="92" t="s">
        <v>114</v>
      </c>
      <c r="E223" s="92" t="s">
        <v>285</v>
      </c>
      <c r="F223" s="67">
        <v>514892801</v>
      </c>
      <c r="G223" s="92" t="s">
        <v>776</v>
      </c>
      <c r="H223" s="67" t="s">
        <v>532</v>
      </c>
      <c r="I223" s="67" t="s">
        <v>300</v>
      </c>
      <c r="J223" s="102"/>
      <c r="K223" s="74">
        <v>1.2099994423705209</v>
      </c>
      <c r="L223" s="92" t="s">
        <v>127</v>
      </c>
      <c r="M223" s="93">
        <v>3.3500000000000002E-2</v>
      </c>
      <c r="N223" s="93">
        <v>5.0700466097968529E-2</v>
      </c>
      <c r="O223" s="74">
        <v>2.3037000000000002E-2</v>
      </c>
      <c r="P223" s="103">
        <v>98.83</v>
      </c>
      <c r="Q223" s="74"/>
      <c r="R223" s="74">
        <v>2.2741999999999997E-5</v>
      </c>
      <c r="S223" s="94">
        <v>1.1174785934234807E-10</v>
      </c>
      <c r="T223" s="94">
        <f t="shared" si="3"/>
        <v>9.4659847805744455E-11</v>
      </c>
      <c r="U223" s="94">
        <f>R223/'סכום נכסי הקרן'!$C$42</f>
        <v>2.0746227634703651E-11</v>
      </c>
    </row>
    <row r="224" spans="2:21">
      <c r="B224" s="91" t="s">
        <v>777</v>
      </c>
      <c r="C224" s="67" t="s">
        <v>778</v>
      </c>
      <c r="D224" s="92" t="s">
        <v>114</v>
      </c>
      <c r="E224" s="92" t="s">
        <v>285</v>
      </c>
      <c r="F224" s="67">
        <v>514892801</v>
      </c>
      <c r="G224" s="92" t="s">
        <v>776</v>
      </c>
      <c r="H224" s="67" t="s">
        <v>532</v>
      </c>
      <c r="I224" s="67" t="s">
        <v>300</v>
      </c>
      <c r="J224" s="102"/>
      <c r="K224" s="74">
        <v>3.7100010797279084</v>
      </c>
      <c r="L224" s="92" t="s">
        <v>127</v>
      </c>
      <c r="M224" s="93">
        <v>2.6200000000000001E-2</v>
      </c>
      <c r="N224" s="93">
        <v>5.200011509797714E-2</v>
      </c>
      <c r="O224" s="74">
        <v>3.2489000000000011E-2</v>
      </c>
      <c r="P224" s="103">
        <v>91.08</v>
      </c>
      <c r="Q224" s="74">
        <v>5.1190000000000013E-6</v>
      </c>
      <c r="R224" s="74">
        <v>3.4753000000000004E-5</v>
      </c>
      <c r="S224" s="94">
        <v>7.4132170801775859E-11</v>
      </c>
      <c r="T224" s="94">
        <f t="shared" si="3"/>
        <v>1.4465366681879509E-10</v>
      </c>
      <c r="U224" s="94">
        <f>R224/'סכום נכסי הקרן'!$C$42</f>
        <v>3.1703176896880495E-11</v>
      </c>
    </row>
    <row r="225" spans="2:21">
      <c r="B225" s="91" t="s">
        <v>779</v>
      </c>
      <c r="C225" s="67" t="s">
        <v>780</v>
      </c>
      <c r="D225" s="92" t="s">
        <v>114</v>
      </c>
      <c r="E225" s="92" t="s">
        <v>285</v>
      </c>
      <c r="F225" s="67">
        <v>520025990</v>
      </c>
      <c r="G225" s="92" t="s">
        <v>594</v>
      </c>
      <c r="H225" s="67" t="s">
        <v>584</v>
      </c>
      <c r="I225" s="67" t="s">
        <v>125</v>
      </c>
      <c r="J225" s="102"/>
      <c r="K225" s="74">
        <v>2.1000000000015087</v>
      </c>
      <c r="L225" s="92" t="s">
        <v>127</v>
      </c>
      <c r="M225" s="93">
        <v>2.9500000000000002E-2</v>
      </c>
      <c r="N225" s="93">
        <v>6.0800000000032182E-2</v>
      </c>
      <c r="O225" s="74">
        <v>635530.63350500015</v>
      </c>
      <c r="P225" s="103">
        <v>93.88</v>
      </c>
      <c r="Q225" s="74"/>
      <c r="R225" s="74">
        <v>596.63615875100004</v>
      </c>
      <c r="S225" s="94">
        <v>1.6094133952072945E-3</v>
      </c>
      <c r="T225" s="94">
        <f t="shared" si="3"/>
        <v>2.4834002278943655E-3</v>
      </c>
      <c r="U225" s="94">
        <f>R225/'סכום נכסי הקרן'!$C$42</f>
        <v>5.4427708928605372E-4</v>
      </c>
    </row>
    <row r="226" spans="2:21">
      <c r="B226" s="91" t="s">
        <v>782</v>
      </c>
      <c r="C226" s="67" t="s">
        <v>783</v>
      </c>
      <c r="D226" s="92" t="s">
        <v>114</v>
      </c>
      <c r="E226" s="92" t="s">
        <v>285</v>
      </c>
      <c r="F226" s="67">
        <v>520025990</v>
      </c>
      <c r="G226" s="92" t="s">
        <v>594</v>
      </c>
      <c r="H226" s="67" t="s">
        <v>584</v>
      </c>
      <c r="I226" s="67" t="s">
        <v>125</v>
      </c>
      <c r="J226" s="102"/>
      <c r="K226" s="74">
        <v>3.4299999999748829</v>
      </c>
      <c r="L226" s="92" t="s">
        <v>127</v>
      </c>
      <c r="M226" s="93">
        <v>2.5499999999999998E-2</v>
      </c>
      <c r="N226" s="93">
        <v>5.9999999999415882E-2</v>
      </c>
      <c r="O226" s="74">
        <v>57560.313644000009</v>
      </c>
      <c r="P226" s="103">
        <v>89.23</v>
      </c>
      <c r="Q226" s="74"/>
      <c r="R226" s="74">
        <v>51.36106790300002</v>
      </c>
      <c r="S226" s="94">
        <v>9.8851626584691487E-5</v>
      </c>
      <c r="T226" s="94">
        <f t="shared" si="3"/>
        <v>2.1378202756303267E-4</v>
      </c>
      <c r="U226" s="94">
        <f>R226/'סכום נכסי הקרן'!$C$42</f>
        <v>4.6853768634117929E-5</v>
      </c>
    </row>
    <row r="227" spans="2:21">
      <c r="B227" s="91" t="s">
        <v>784</v>
      </c>
      <c r="C227" s="67" t="s">
        <v>785</v>
      </c>
      <c r="D227" s="92" t="s">
        <v>114</v>
      </c>
      <c r="E227" s="92" t="s">
        <v>285</v>
      </c>
      <c r="F227" s="67">
        <v>514486042</v>
      </c>
      <c r="G227" s="92" t="s">
        <v>494</v>
      </c>
      <c r="H227" s="67" t="s">
        <v>584</v>
      </c>
      <c r="I227" s="67" t="s">
        <v>125</v>
      </c>
      <c r="J227" s="102"/>
      <c r="K227" s="74">
        <v>2.3000000000015959</v>
      </c>
      <c r="L227" s="92" t="s">
        <v>127</v>
      </c>
      <c r="M227" s="93">
        <v>3.27E-2</v>
      </c>
      <c r="N227" s="93">
        <v>5.2400000000052661E-2</v>
      </c>
      <c r="O227" s="74">
        <v>260633.56785900003</v>
      </c>
      <c r="P227" s="103">
        <v>96.17</v>
      </c>
      <c r="Q227" s="74"/>
      <c r="R227" s="74">
        <v>250.65130218200005</v>
      </c>
      <c r="S227" s="94">
        <v>8.2585345004166765E-4</v>
      </c>
      <c r="T227" s="94">
        <f t="shared" si="3"/>
        <v>1.0432949660038602E-3</v>
      </c>
      <c r="U227" s="94">
        <f>R227/'סכום נכסי הקרן'!$C$42</f>
        <v>2.2865486641468057E-4</v>
      </c>
    </row>
    <row r="228" spans="2:21">
      <c r="B228" s="91" t="s">
        <v>787</v>
      </c>
      <c r="C228" s="67" t="s">
        <v>788</v>
      </c>
      <c r="D228" s="92" t="s">
        <v>114</v>
      </c>
      <c r="E228" s="92" t="s">
        <v>285</v>
      </c>
      <c r="F228" s="67">
        <v>520041146</v>
      </c>
      <c r="G228" s="92" t="s">
        <v>652</v>
      </c>
      <c r="H228" s="67" t="s">
        <v>584</v>
      </c>
      <c r="I228" s="67" t="s">
        <v>125</v>
      </c>
      <c r="J228" s="102"/>
      <c r="K228" s="74">
        <v>5.0599999999990448</v>
      </c>
      <c r="L228" s="92" t="s">
        <v>127</v>
      </c>
      <c r="M228" s="93">
        <v>7.4999999999999997E-3</v>
      </c>
      <c r="N228" s="93">
        <v>4.5199999999977605E-2</v>
      </c>
      <c r="O228" s="74">
        <v>729815.78040000016</v>
      </c>
      <c r="P228" s="103">
        <v>83.2</v>
      </c>
      <c r="Q228" s="74"/>
      <c r="R228" s="74">
        <v>607.20672929300008</v>
      </c>
      <c r="S228" s="94">
        <v>1.3729103082679472E-3</v>
      </c>
      <c r="T228" s="94">
        <f t="shared" si="3"/>
        <v>2.5273984953609737E-3</v>
      </c>
      <c r="U228" s="94">
        <f>R228/'סכום נכסי הקרן'!$C$42</f>
        <v>5.5392001702737046E-4</v>
      </c>
    </row>
    <row r="229" spans="2:21">
      <c r="B229" s="91" t="s">
        <v>790</v>
      </c>
      <c r="C229" s="67" t="s">
        <v>791</v>
      </c>
      <c r="D229" s="92" t="s">
        <v>114</v>
      </c>
      <c r="E229" s="92" t="s">
        <v>285</v>
      </c>
      <c r="F229" s="67">
        <v>520041146</v>
      </c>
      <c r="G229" s="92" t="s">
        <v>652</v>
      </c>
      <c r="H229" s="67" t="s">
        <v>584</v>
      </c>
      <c r="I229" s="67" t="s">
        <v>125</v>
      </c>
      <c r="J229" s="102"/>
      <c r="K229" s="74">
        <v>2.3900000000023227</v>
      </c>
      <c r="L229" s="92" t="s">
        <v>127</v>
      </c>
      <c r="M229" s="93">
        <v>3.4500000000000003E-2</v>
      </c>
      <c r="N229" s="93">
        <v>5.2500000000047092E-2</v>
      </c>
      <c r="O229" s="74">
        <v>328139.10605000006</v>
      </c>
      <c r="P229" s="103">
        <v>97.08</v>
      </c>
      <c r="Q229" s="74"/>
      <c r="R229" s="74">
        <v>318.55743313400006</v>
      </c>
      <c r="S229" s="94">
        <v>7.4661495078600921E-4</v>
      </c>
      <c r="T229" s="94">
        <f t="shared" si="3"/>
        <v>1.3259431069322428E-3</v>
      </c>
      <c r="U229" s="94">
        <f>R229/'סכום נכסי הקרן'!$C$42</f>
        <v>2.9060175105640899E-4</v>
      </c>
    </row>
    <row r="230" spans="2:21">
      <c r="B230" s="91" t="s">
        <v>792</v>
      </c>
      <c r="C230" s="67" t="s">
        <v>793</v>
      </c>
      <c r="D230" s="92" t="s">
        <v>114</v>
      </c>
      <c r="E230" s="92" t="s">
        <v>285</v>
      </c>
      <c r="F230" s="67">
        <v>513901371</v>
      </c>
      <c r="G230" s="92" t="s">
        <v>652</v>
      </c>
      <c r="H230" s="67" t="s">
        <v>584</v>
      </c>
      <c r="I230" s="67" t="s">
        <v>125</v>
      </c>
      <c r="J230" s="102"/>
      <c r="K230" s="74">
        <v>4.0600000000001142</v>
      </c>
      <c r="L230" s="92" t="s">
        <v>127</v>
      </c>
      <c r="M230" s="93">
        <v>2.5000000000000001E-3</v>
      </c>
      <c r="N230" s="93">
        <v>5.47999999999806E-2</v>
      </c>
      <c r="O230" s="74">
        <v>430384.84926300007</v>
      </c>
      <c r="P230" s="103">
        <v>81.400000000000006</v>
      </c>
      <c r="Q230" s="74"/>
      <c r="R230" s="74">
        <v>350.33325296600003</v>
      </c>
      <c r="S230" s="94">
        <v>7.5958935772023404E-4</v>
      </c>
      <c r="T230" s="94">
        <f t="shared" si="3"/>
        <v>1.4582047492328264E-3</v>
      </c>
      <c r="U230" s="94">
        <f>R230/'סכום נכסי הקרן'!$C$42</f>
        <v>3.1958901653499495E-4</v>
      </c>
    </row>
    <row r="231" spans="2:21">
      <c r="B231" s="91" t="s">
        <v>795</v>
      </c>
      <c r="C231" s="67" t="s">
        <v>796</v>
      </c>
      <c r="D231" s="92" t="s">
        <v>114</v>
      </c>
      <c r="E231" s="92" t="s">
        <v>285</v>
      </c>
      <c r="F231" s="67">
        <v>513901371</v>
      </c>
      <c r="G231" s="92" t="s">
        <v>652</v>
      </c>
      <c r="H231" s="67" t="s">
        <v>584</v>
      </c>
      <c r="I231" s="67" t="s">
        <v>125</v>
      </c>
      <c r="J231" s="102"/>
      <c r="K231" s="74">
        <v>3.260000000152989</v>
      </c>
      <c r="L231" s="92" t="s">
        <v>127</v>
      </c>
      <c r="M231" s="93">
        <v>2.0499999999999997E-2</v>
      </c>
      <c r="N231" s="93">
        <v>5.3200000002209834E-2</v>
      </c>
      <c r="O231" s="74">
        <v>10366.121014000002</v>
      </c>
      <c r="P231" s="103">
        <v>90.8</v>
      </c>
      <c r="Q231" s="74"/>
      <c r="R231" s="74">
        <v>9.4124381560000021</v>
      </c>
      <c r="S231" s="94">
        <v>1.8554053846622137E-5</v>
      </c>
      <c r="T231" s="94">
        <f t="shared" si="3"/>
        <v>3.9177731216601104E-5</v>
      </c>
      <c r="U231" s="94">
        <f>R231/'סכום נכסי הקרן'!$C$42</f>
        <v>8.5864297151502213E-6</v>
      </c>
    </row>
    <row r="232" spans="2:21">
      <c r="B232" s="91" t="s">
        <v>797</v>
      </c>
      <c r="C232" s="67" t="s">
        <v>798</v>
      </c>
      <c r="D232" s="92" t="s">
        <v>114</v>
      </c>
      <c r="E232" s="92" t="s">
        <v>285</v>
      </c>
      <c r="F232" s="67">
        <v>520034760</v>
      </c>
      <c r="G232" s="92" t="s">
        <v>594</v>
      </c>
      <c r="H232" s="67" t="s">
        <v>584</v>
      </c>
      <c r="I232" s="67" t="s">
        <v>125</v>
      </c>
      <c r="J232" s="102"/>
      <c r="K232" s="74">
        <v>2.8300001108405781</v>
      </c>
      <c r="L232" s="92" t="s">
        <v>127</v>
      </c>
      <c r="M232" s="93">
        <v>2.4E-2</v>
      </c>
      <c r="N232" s="93">
        <v>5.8099919261140977E-2</v>
      </c>
      <c r="O232" s="74">
        <v>0.27694200000000008</v>
      </c>
      <c r="P232" s="103">
        <v>91.67</v>
      </c>
      <c r="Q232" s="74"/>
      <c r="R232" s="74">
        <v>2.5390500000000007E-4</v>
      </c>
      <c r="S232" s="94">
        <v>1.0626781413895837E-9</v>
      </c>
      <c r="T232" s="94">
        <f t="shared" si="3"/>
        <v>1.0568379499216232E-9</v>
      </c>
      <c r="U232" s="94">
        <f>R232/'סכום נכסי הקרן'!$C$42</f>
        <v>2.3162302909108402E-10</v>
      </c>
    </row>
    <row r="233" spans="2:21">
      <c r="B233" s="91" t="s">
        <v>800</v>
      </c>
      <c r="C233" s="67" t="s">
        <v>801</v>
      </c>
      <c r="D233" s="92" t="s">
        <v>114</v>
      </c>
      <c r="E233" s="92" t="s">
        <v>285</v>
      </c>
      <c r="F233" s="67">
        <v>510381601</v>
      </c>
      <c r="G233" s="92" t="s">
        <v>594</v>
      </c>
      <c r="H233" s="67" t="s">
        <v>595</v>
      </c>
      <c r="I233" s="67" t="s">
        <v>300</v>
      </c>
      <c r="J233" s="102"/>
      <c r="K233" s="74">
        <v>2.5099999999994624</v>
      </c>
      <c r="L233" s="92" t="s">
        <v>127</v>
      </c>
      <c r="M233" s="93">
        <v>4.2999999999999997E-2</v>
      </c>
      <c r="N233" s="93">
        <v>6.0700000000003716E-2</v>
      </c>
      <c r="O233" s="74">
        <v>494390.38236000011</v>
      </c>
      <c r="P233" s="103">
        <v>97.81</v>
      </c>
      <c r="Q233" s="74"/>
      <c r="R233" s="74">
        <v>483.56324952600011</v>
      </c>
      <c r="S233" s="94">
        <v>4.082305931796162E-4</v>
      </c>
      <c r="T233" s="94">
        <f t="shared" si="3"/>
        <v>2.0127527748035529E-3</v>
      </c>
      <c r="U233" s="94">
        <f>R233/'סכום נכסי הקרן'!$C$42</f>
        <v>4.4112713263756053E-4</v>
      </c>
    </row>
    <row r="234" spans="2:21">
      <c r="B234" s="91" t="s">
        <v>802</v>
      </c>
      <c r="C234" s="67" t="s">
        <v>803</v>
      </c>
      <c r="D234" s="92" t="s">
        <v>114</v>
      </c>
      <c r="E234" s="92" t="s">
        <v>285</v>
      </c>
      <c r="F234" s="67">
        <v>511930125</v>
      </c>
      <c r="G234" s="92" t="s">
        <v>150</v>
      </c>
      <c r="H234" s="67" t="s">
        <v>595</v>
      </c>
      <c r="I234" s="67" t="s">
        <v>300</v>
      </c>
      <c r="J234" s="102"/>
      <c r="K234" s="74">
        <v>1.4800000000095743</v>
      </c>
      <c r="L234" s="92" t="s">
        <v>127</v>
      </c>
      <c r="M234" s="93">
        <v>4.1399999999999999E-2</v>
      </c>
      <c r="N234" s="93">
        <v>5.4100000000610347E-2</v>
      </c>
      <c r="O234" s="74">
        <v>27610.596465000002</v>
      </c>
      <c r="P234" s="103">
        <v>98.21</v>
      </c>
      <c r="Q234" s="74">
        <v>14.662605091000003</v>
      </c>
      <c r="R234" s="74">
        <v>41.778971845000008</v>
      </c>
      <c r="S234" s="94">
        <v>1.8397024524546336E-4</v>
      </c>
      <c r="T234" s="94">
        <f t="shared" si="3"/>
        <v>1.7389812313464882E-4</v>
      </c>
      <c r="U234" s="94">
        <f>R234/'סכום נכסי הקרן'!$C$42</f>
        <v>3.811256970540168E-5</v>
      </c>
    </row>
    <row r="235" spans="2:21">
      <c r="B235" s="91" t="s">
        <v>804</v>
      </c>
      <c r="C235" s="67" t="s">
        <v>805</v>
      </c>
      <c r="D235" s="92" t="s">
        <v>114</v>
      </c>
      <c r="E235" s="92" t="s">
        <v>285</v>
      </c>
      <c r="F235" s="67">
        <v>511930125</v>
      </c>
      <c r="G235" s="92" t="s">
        <v>150</v>
      </c>
      <c r="H235" s="67" t="s">
        <v>595</v>
      </c>
      <c r="I235" s="67" t="s">
        <v>300</v>
      </c>
      <c r="J235" s="102"/>
      <c r="K235" s="74">
        <v>2.0299999999986391</v>
      </c>
      <c r="L235" s="92" t="s">
        <v>127</v>
      </c>
      <c r="M235" s="93">
        <v>3.5499999999999997E-2</v>
      </c>
      <c r="N235" s="93">
        <v>5.60999999999501E-2</v>
      </c>
      <c r="O235" s="74">
        <v>245608.85599900008</v>
      </c>
      <c r="P235" s="103">
        <v>96.08</v>
      </c>
      <c r="Q235" s="74">
        <v>72.532760829000026</v>
      </c>
      <c r="R235" s="74">
        <v>308.51374971399997</v>
      </c>
      <c r="S235" s="94">
        <v>7.9978029715079024E-4</v>
      </c>
      <c r="T235" s="94">
        <f t="shared" si="3"/>
        <v>1.2841379207592463E-3</v>
      </c>
      <c r="U235" s="94">
        <f>R235/'סכום נכסי הקרן'!$C$42</f>
        <v>2.8143947234203818E-4</v>
      </c>
    </row>
    <row r="236" spans="2:21">
      <c r="B236" s="91" t="s">
        <v>806</v>
      </c>
      <c r="C236" s="67" t="s">
        <v>807</v>
      </c>
      <c r="D236" s="92" t="s">
        <v>114</v>
      </c>
      <c r="E236" s="92" t="s">
        <v>285</v>
      </c>
      <c r="F236" s="67">
        <v>511930125</v>
      </c>
      <c r="G236" s="92" t="s">
        <v>150</v>
      </c>
      <c r="H236" s="67" t="s">
        <v>595</v>
      </c>
      <c r="I236" s="67" t="s">
        <v>300</v>
      </c>
      <c r="J236" s="102"/>
      <c r="K236" s="74">
        <v>2.5299999999994163</v>
      </c>
      <c r="L236" s="92" t="s">
        <v>127</v>
      </c>
      <c r="M236" s="93">
        <v>2.5000000000000001E-2</v>
      </c>
      <c r="N236" s="93">
        <v>5.5799999999981059E-2</v>
      </c>
      <c r="O236" s="74">
        <v>1058435.9014050001</v>
      </c>
      <c r="P236" s="103">
        <v>93.8</v>
      </c>
      <c r="Q236" s="74"/>
      <c r="R236" s="74">
        <v>992.81285208600013</v>
      </c>
      <c r="S236" s="94">
        <v>9.3626972382890696E-4</v>
      </c>
      <c r="T236" s="94">
        <f t="shared" si="3"/>
        <v>4.1324207843658365E-3</v>
      </c>
      <c r="U236" s="94">
        <f>R236/'סכום נכסי הקרן'!$C$42</f>
        <v>9.0568645800877354E-4</v>
      </c>
    </row>
    <row r="237" spans="2:21">
      <c r="B237" s="91" t="s">
        <v>808</v>
      </c>
      <c r="C237" s="67" t="s">
        <v>809</v>
      </c>
      <c r="D237" s="92" t="s">
        <v>114</v>
      </c>
      <c r="E237" s="92" t="s">
        <v>285</v>
      </c>
      <c r="F237" s="67">
        <v>511930125</v>
      </c>
      <c r="G237" s="92" t="s">
        <v>150</v>
      </c>
      <c r="H237" s="67" t="s">
        <v>595</v>
      </c>
      <c r="I237" s="67" t="s">
        <v>300</v>
      </c>
      <c r="J237" s="102"/>
      <c r="K237" s="74">
        <v>4.3199999999999994</v>
      </c>
      <c r="L237" s="92" t="s">
        <v>127</v>
      </c>
      <c r="M237" s="93">
        <v>4.7300000000000002E-2</v>
      </c>
      <c r="N237" s="93">
        <v>5.789999999998971E-2</v>
      </c>
      <c r="O237" s="74">
        <v>494754.65032000007</v>
      </c>
      <c r="P237" s="103">
        <v>95.85</v>
      </c>
      <c r="Q237" s="74">
        <v>11.765952771000004</v>
      </c>
      <c r="R237" s="74">
        <v>485.98826305000006</v>
      </c>
      <c r="S237" s="94">
        <v>1.252813011204943E-3</v>
      </c>
      <c r="T237" s="94">
        <f t="shared" si="3"/>
        <v>2.0228464961608967E-3</v>
      </c>
      <c r="U237" s="94">
        <f>R237/'סכום נכסי הקרן'!$C$42</f>
        <v>4.4333933396489052E-4</v>
      </c>
    </row>
    <row r="238" spans="2:21">
      <c r="B238" s="91" t="s">
        <v>810</v>
      </c>
      <c r="C238" s="67" t="s">
        <v>811</v>
      </c>
      <c r="D238" s="92" t="s">
        <v>114</v>
      </c>
      <c r="E238" s="92" t="s">
        <v>285</v>
      </c>
      <c r="F238" s="67">
        <v>515328250</v>
      </c>
      <c r="G238" s="92" t="s">
        <v>583</v>
      </c>
      <c r="H238" s="67" t="s">
        <v>584</v>
      </c>
      <c r="I238" s="67" t="s">
        <v>125</v>
      </c>
      <c r="J238" s="102"/>
      <c r="K238" s="74">
        <v>1.0799999999984484</v>
      </c>
      <c r="L238" s="92" t="s">
        <v>127</v>
      </c>
      <c r="M238" s="93">
        <v>3.5000000000000003E-2</v>
      </c>
      <c r="N238" s="93">
        <v>5.9599999999990126E-2</v>
      </c>
      <c r="O238" s="74">
        <v>287148.16551800002</v>
      </c>
      <c r="P238" s="103">
        <v>98.76</v>
      </c>
      <c r="Q238" s="74"/>
      <c r="R238" s="74">
        <v>283.58753461800001</v>
      </c>
      <c r="S238" s="94">
        <v>1.1981980618318382E-3</v>
      </c>
      <c r="T238" s="94">
        <f t="shared" si="3"/>
        <v>1.1803866355881703E-3</v>
      </c>
      <c r="U238" s="94">
        <f>R238/'סכום נכסי הקרן'!$C$42</f>
        <v>2.5870071003207415E-4</v>
      </c>
    </row>
    <row r="239" spans="2:21">
      <c r="B239" s="91" t="s">
        <v>812</v>
      </c>
      <c r="C239" s="67" t="s">
        <v>813</v>
      </c>
      <c r="D239" s="92" t="s">
        <v>114</v>
      </c>
      <c r="E239" s="92" t="s">
        <v>285</v>
      </c>
      <c r="F239" s="67">
        <v>515328250</v>
      </c>
      <c r="G239" s="92" t="s">
        <v>583</v>
      </c>
      <c r="H239" s="67" t="s">
        <v>584</v>
      </c>
      <c r="I239" s="67" t="s">
        <v>125</v>
      </c>
      <c r="J239" s="102"/>
      <c r="K239" s="74">
        <v>2.4099999999995565</v>
      </c>
      <c r="L239" s="92" t="s">
        <v>127</v>
      </c>
      <c r="M239" s="93">
        <v>2.6499999999999999E-2</v>
      </c>
      <c r="N239" s="93">
        <v>6.440000000002169E-2</v>
      </c>
      <c r="O239" s="74">
        <v>219776.57446400006</v>
      </c>
      <c r="P239" s="103">
        <v>92.35</v>
      </c>
      <c r="Q239" s="74"/>
      <c r="R239" s="74">
        <v>202.96367374900001</v>
      </c>
      <c r="S239" s="94">
        <v>3.0653255857279179E-4</v>
      </c>
      <c r="T239" s="94">
        <f t="shared" si="3"/>
        <v>8.4480302819343563E-4</v>
      </c>
      <c r="U239" s="94">
        <f>R239/'סכום נכסי הקרן'!$C$42</f>
        <v>1.8515216679150824E-4</v>
      </c>
    </row>
    <row r="240" spans="2:21">
      <c r="B240" s="91" t="s">
        <v>814</v>
      </c>
      <c r="C240" s="67" t="s">
        <v>815</v>
      </c>
      <c r="D240" s="92" t="s">
        <v>114</v>
      </c>
      <c r="E240" s="92" t="s">
        <v>285</v>
      </c>
      <c r="F240" s="67">
        <v>515328250</v>
      </c>
      <c r="G240" s="92" t="s">
        <v>583</v>
      </c>
      <c r="H240" s="67" t="s">
        <v>584</v>
      </c>
      <c r="I240" s="67" t="s">
        <v>125</v>
      </c>
      <c r="J240" s="102"/>
      <c r="K240" s="74">
        <v>2.1699999999925295</v>
      </c>
      <c r="L240" s="92" t="s">
        <v>127</v>
      </c>
      <c r="M240" s="93">
        <v>4.99E-2</v>
      </c>
      <c r="N240" s="93">
        <v>5.6199999999850585E-2</v>
      </c>
      <c r="O240" s="74">
        <v>167254.39190500003</v>
      </c>
      <c r="P240" s="103">
        <v>100.04</v>
      </c>
      <c r="Q240" s="74"/>
      <c r="R240" s="74">
        <v>167.32129552500001</v>
      </c>
      <c r="S240" s="94">
        <v>7.8707949131764715E-4</v>
      </c>
      <c r="T240" s="94">
        <f t="shared" si="3"/>
        <v>6.9644747027774567E-4</v>
      </c>
      <c r="U240" s="94">
        <f>R240/'סכום נכסי הקרן'!$C$42</f>
        <v>1.5263766093989852E-4</v>
      </c>
    </row>
    <row r="241" spans="2:21">
      <c r="B241" s="91" t="s">
        <v>816</v>
      </c>
      <c r="C241" s="67" t="s">
        <v>817</v>
      </c>
      <c r="D241" s="92" t="s">
        <v>114</v>
      </c>
      <c r="E241" s="92" t="s">
        <v>285</v>
      </c>
      <c r="F241" s="67">
        <v>510488190</v>
      </c>
      <c r="G241" s="92" t="s">
        <v>594</v>
      </c>
      <c r="H241" s="67" t="s">
        <v>595</v>
      </c>
      <c r="I241" s="67" t="s">
        <v>300</v>
      </c>
      <c r="J241" s="102"/>
      <c r="K241" s="74">
        <v>3.9200000000008615</v>
      </c>
      <c r="L241" s="92" t="s">
        <v>127</v>
      </c>
      <c r="M241" s="93">
        <v>5.3399999999999996E-2</v>
      </c>
      <c r="N241" s="93">
        <v>6.1000000000014369E-2</v>
      </c>
      <c r="O241" s="74">
        <v>711634.88100900012</v>
      </c>
      <c r="P241" s="103">
        <v>97.88</v>
      </c>
      <c r="Q241" s="74"/>
      <c r="R241" s="74">
        <v>696.54824527000005</v>
      </c>
      <c r="S241" s="94">
        <v>1.7790872025225002E-3</v>
      </c>
      <c r="T241" s="94">
        <f t="shared" si="3"/>
        <v>2.8992679134032437E-3</v>
      </c>
      <c r="U241" s="94">
        <f>R241/'סכום נכסי הקרן'!$C$42</f>
        <v>6.3542117909263975E-4</v>
      </c>
    </row>
    <row r="242" spans="2:21">
      <c r="B242" s="91" t="s">
        <v>819</v>
      </c>
      <c r="C242" s="67" t="s">
        <v>820</v>
      </c>
      <c r="D242" s="92" t="s">
        <v>114</v>
      </c>
      <c r="E242" s="92" t="s">
        <v>285</v>
      </c>
      <c r="F242" s="67">
        <v>511996803</v>
      </c>
      <c r="G242" s="92" t="s">
        <v>594</v>
      </c>
      <c r="H242" s="67" t="s">
        <v>614</v>
      </c>
      <c r="I242" s="67" t="s">
        <v>125</v>
      </c>
      <c r="J242" s="102"/>
      <c r="K242" s="74">
        <v>3.3699999999989374</v>
      </c>
      <c r="L242" s="92" t="s">
        <v>127</v>
      </c>
      <c r="M242" s="93">
        <v>4.53E-2</v>
      </c>
      <c r="N242" s="93">
        <v>6.1499999999984324E-2</v>
      </c>
      <c r="O242" s="74">
        <v>1375945.4272760001</v>
      </c>
      <c r="P242" s="103">
        <v>95.06</v>
      </c>
      <c r="Q242" s="74"/>
      <c r="R242" s="74">
        <v>1307.9737690470001</v>
      </c>
      <c r="S242" s="94">
        <v>1.9656363246800001E-3</v>
      </c>
      <c r="T242" s="94">
        <f t="shared" si="3"/>
        <v>5.4442264493841791E-3</v>
      </c>
      <c r="U242" s="94">
        <f>R242/'סכום נכסי הקרן'!$C$42</f>
        <v>1.1931897613609342E-3</v>
      </c>
    </row>
    <row r="243" spans="2:21">
      <c r="B243" s="91" t="s">
        <v>822</v>
      </c>
      <c r="C243" s="67" t="s">
        <v>823</v>
      </c>
      <c r="D243" s="92" t="s">
        <v>114</v>
      </c>
      <c r="E243" s="92" t="s">
        <v>285</v>
      </c>
      <c r="F243" s="67">
        <v>512607888</v>
      </c>
      <c r="G243" s="92" t="s">
        <v>632</v>
      </c>
      <c r="H243" s="67" t="s">
        <v>614</v>
      </c>
      <c r="I243" s="67" t="s">
        <v>125</v>
      </c>
      <c r="J243" s="102"/>
      <c r="K243" s="74">
        <v>1.9100000000032775</v>
      </c>
      <c r="L243" s="92" t="s">
        <v>127</v>
      </c>
      <c r="M243" s="93">
        <v>3.7499999999999999E-2</v>
      </c>
      <c r="N243" s="93">
        <v>5.8200000000104571E-2</v>
      </c>
      <c r="O243" s="74">
        <v>266082.23976400006</v>
      </c>
      <c r="P243" s="103">
        <v>96.32</v>
      </c>
      <c r="Q243" s="74"/>
      <c r="R243" s="74">
        <v>256.29041337600006</v>
      </c>
      <c r="S243" s="94">
        <v>7.1994718693935904E-4</v>
      </c>
      <c r="T243" s="94">
        <f t="shared" si="3"/>
        <v>1.0667668421529988E-3</v>
      </c>
      <c r="U243" s="94">
        <f>R243/'סכום נכסי הקרן'!$C$42</f>
        <v>2.337991054652535E-4</v>
      </c>
    </row>
    <row r="244" spans="2:21">
      <c r="B244" s="91" t="s">
        <v>824</v>
      </c>
      <c r="C244" s="67" t="s">
        <v>825</v>
      </c>
      <c r="D244" s="92" t="s">
        <v>114</v>
      </c>
      <c r="E244" s="92" t="s">
        <v>285</v>
      </c>
      <c r="F244" s="67">
        <v>512607888</v>
      </c>
      <c r="G244" s="92" t="s">
        <v>632</v>
      </c>
      <c r="H244" s="67" t="s">
        <v>614</v>
      </c>
      <c r="I244" s="67" t="s">
        <v>125</v>
      </c>
      <c r="J244" s="102"/>
      <c r="K244" s="74">
        <v>3.6699999999998809</v>
      </c>
      <c r="L244" s="92" t="s">
        <v>127</v>
      </c>
      <c r="M244" s="93">
        <v>2.6600000000000002E-2</v>
      </c>
      <c r="N244" s="93">
        <v>6.90000000000007E-2</v>
      </c>
      <c r="O244" s="74">
        <v>1642783.6079210003</v>
      </c>
      <c r="P244" s="103">
        <v>86.57</v>
      </c>
      <c r="Q244" s="74"/>
      <c r="R244" s="74">
        <v>1422.157714551</v>
      </c>
      <c r="S244" s="94">
        <v>1.9960999452415772E-3</v>
      </c>
      <c r="T244" s="94">
        <f t="shared" si="3"/>
        <v>5.9194984088982074E-3</v>
      </c>
      <c r="U244" s="94">
        <f>R244/'סכום נכסי הקרן'!$C$42</f>
        <v>1.2973532529471879E-3</v>
      </c>
    </row>
    <row r="245" spans="2:21">
      <c r="B245" s="91" t="s">
        <v>826</v>
      </c>
      <c r="C245" s="67" t="s">
        <v>827</v>
      </c>
      <c r="D245" s="92" t="s">
        <v>114</v>
      </c>
      <c r="E245" s="92" t="s">
        <v>285</v>
      </c>
      <c r="F245" s="67">
        <v>520041005</v>
      </c>
      <c r="G245" s="92" t="s">
        <v>594</v>
      </c>
      <c r="H245" s="67" t="s">
        <v>614</v>
      </c>
      <c r="I245" s="67" t="s">
        <v>125</v>
      </c>
      <c r="J245" s="102"/>
      <c r="K245" s="74">
        <v>3.4200000000011075</v>
      </c>
      <c r="L245" s="92" t="s">
        <v>127</v>
      </c>
      <c r="M245" s="93">
        <v>2.5000000000000001E-2</v>
      </c>
      <c r="N245" s="93">
        <v>6.350000000000923E-2</v>
      </c>
      <c r="O245" s="74">
        <v>492254.00000000006</v>
      </c>
      <c r="P245" s="103">
        <v>88.04</v>
      </c>
      <c r="Q245" s="74"/>
      <c r="R245" s="74">
        <v>433.38044345600008</v>
      </c>
      <c r="S245" s="94">
        <v>2.3341111269693979E-3</v>
      </c>
      <c r="T245" s="94">
        <f t="shared" si="3"/>
        <v>1.8038750690146431E-3</v>
      </c>
      <c r="U245" s="94">
        <f>R245/'סכום נכסי הקרן'!$C$42</f>
        <v>3.9534822497436429E-4</v>
      </c>
    </row>
    <row r="246" spans="2:21">
      <c r="B246" s="91" t="s">
        <v>828</v>
      </c>
      <c r="C246" s="67" t="s">
        <v>829</v>
      </c>
      <c r="D246" s="92" t="s">
        <v>114</v>
      </c>
      <c r="E246" s="92" t="s">
        <v>285</v>
      </c>
      <c r="F246" s="67">
        <v>520039868</v>
      </c>
      <c r="G246" s="92" t="s">
        <v>652</v>
      </c>
      <c r="H246" s="67" t="s">
        <v>636</v>
      </c>
      <c r="I246" s="67"/>
      <c r="J246" s="102"/>
      <c r="K246" s="74">
        <v>1.4599999999941358</v>
      </c>
      <c r="L246" s="92" t="s">
        <v>127</v>
      </c>
      <c r="M246" s="93">
        <v>3.5499999999999997E-2</v>
      </c>
      <c r="N246" s="93">
        <v>6.9699999999912041E-2</v>
      </c>
      <c r="O246" s="74">
        <v>89391.262870999999</v>
      </c>
      <c r="P246" s="103">
        <v>95.38</v>
      </c>
      <c r="Q246" s="74"/>
      <c r="R246" s="74">
        <v>85.261387575000015</v>
      </c>
      <c r="S246" s="94">
        <v>3.121177157419072E-4</v>
      </c>
      <c r="T246" s="94">
        <f t="shared" si="3"/>
        <v>3.5488655226260192E-4</v>
      </c>
      <c r="U246" s="94">
        <f>R246/'סכום נכסי הקרן'!$C$42</f>
        <v>7.777909397069932E-5</v>
      </c>
    </row>
    <row r="247" spans="2:21">
      <c r="B247" s="91" t="s">
        <v>831</v>
      </c>
      <c r="C247" s="67" t="s">
        <v>832</v>
      </c>
      <c r="D247" s="92" t="s">
        <v>114</v>
      </c>
      <c r="E247" s="92" t="s">
        <v>285</v>
      </c>
      <c r="F247" s="67">
        <v>520039868</v>
      </c>
      <c r="G247" s="92" t="s">
        <v>652</v>
      </c>
      <c r="H247" s="67" t="s">
        <v>636</v>
      </c>
      <c r="I247" s="67"/>
      <c r="J247" s="102"/>
      <c r="K247" s="74">
        <v>3.7300000000004596</v>
      </c>
      <c r="L247" s="92" t="s">
        <v>127</v>
      </c>
      <c r="M247" s="93">
        <v>6.0499999999999998E-2</v>
      </c>
      <c r="N247" s="93">
        <v>6.0300000000028664E-2</v>
      </c>
      <c r="O247" s="74">
        <v>448709.21116000006</v>
      </c>
      <c r="P247" s="103">
        <v>101.87</v>
      </c>
      <c r="Q247" s="74"/>
      <c r="R247" s="74">
        <v>457.10005342300002</v>
      </c>
      <c r="S247" s="94">
        <v>2.039587323454546E-3</v>
      </c>
      <c r="T247" s="94">
        <f t="shared" si="3"/>
        <v>1.9026040580871887E-3</v>
      </c>
      <c r="U247" s="94">
        <f>R247/'סכום נכסי הקרן'!$C$42</f>
        <v>4.1698627034336293E-4</v>
      </c>
    </row>
    <row r="248" spans="2:21">
      <c r="B248" s="91" t="s">
        <v>833</v>
      </c>
      <c r="C248" s="67" t="s">
        <v>834</v>
      </c>
      <c r="D248" s="92" t="s">
        <v>114</v>
      </c>
      <c r="E248" s="92" t="s">
        <v>285</v>
      </c>
      <c r="F248" s="67">
        <v>520041146</v>
      </c>
      <c r="G248" s="92" t="s">
        <v>652</v>
      </c>
      <c r="H248" s="67" t="s">
        <v>636</v>
      </c>
      <c r="I248" s="67"/>
      <c r="J248" s="102"/>
      <c r="K248" s="74">
        <v>1.4699999999983315</v>
      </c>
      <c r="L248" s="92" t="s">
        <v>127</v>
      </c>
      <c r="M248" s="93">
        <v>4.2500000000000003E-2</v>
      </c>
      <c r="N248" s="93">
        <v>4.749999999982122E-2</v>
      </c>
      <c r="O248" s="74">
        <v>41643.201891000004</v>
      </c>
      <c r="P248" s="103">
        <v>100.73</v>
      </c>
      <c r="Q248" s="74"/>
      <c r="R248" s="74">
        <v>41.947197680999999</v>
      </c>
      <c r="S248" s="94">
        <v>4.5031848489862132E-4</v>
      </c>
      <c r="T248" s="94">
        <f t="shared" si="3"/>
        <v>1.7459833560640826E-4</v>
      </c>
      <c r="U248" s="94">
        <f>R248/'סכום נכסי הקרן'!$C$42</f>
        <v>3.8266032526951858E-5</v>
      </c>
    </row>
    <row r="249" spans="2:21">
      <c r="B249" s="91" t="s">
        <v>835</v>
      </c>
      <c r="C249" s="67" t="s">
        <v>836</v>
      </c>
      <c r="D249" s="92" t="s">
        <v>114</v>
      </c>
      <c r="E249" s="92" t="s">
        <v>285</v>
      </c>
      <c r="F249" s="67">
        <v>516117181</v>
      </c>
      <c r="G249" s="92" t="s">
        <v>305</v>
      </c>
      <c r="H249" s="67" t="s">
        <v>636</v>
      </c>
      <c r="I249" s="67"/>
      <c r="J249" s="102"/>
      <c r="K249" s="74">
        <v>2.4800000000039861</v>
      </c>
      <c r="L249" s="92" t="s">
        <v>127</v>
      </c>
      <c r="M249" s="93">
        <v>0.01</v>
      </c>
      <c r="N249" s="93">
        <v>6.7300000000164464E-2</v>
      </c>
      <c r="O249" s="74">
        <v>138067.40192</v>
      </c>
      <c r="P249" s="103">
        <v>87.2</v>
      </c>
      <c r="Q249" s="74"/>
      <c r="R249" s="74">
        <v>120.39477447400002</v>
      </c>
      <c r="S249" s="94">
        <v>7.6704112177777785E-4</v>
      </c>
      <c r="T249" s="94">
        <f t="shared" si="3"/>
        <v>5.0112351720674392E-4</v>
      </c>
      <c r="U249" s="94">
        <f>R249/'סכום נכסי הקרן'!$C$42</f>
        <v>1.0982927610880368E-4</v>
      </c>
    </row>
    <row r="250" spans="2:21">
      <c r="B250" s="95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74"/>
      <c r="P250" s="103"/>
      <c r="Q250" s="67"/>
      <c r="R250" s="67"/>
      <c r="S250" s="67"/>
      <c r="T250" s="94"/>
      <c r="U250" s="67"/>
    </row>
    <row r="251" spans="2:21">
      <c r="B251" s="90" t="s">
        <v>45</v>
      </c>
      <c r="C251" s="85"/>
      <c r="D251" s="86"/>
      <c r="E251" s="86"/>
      <c r="F251" s="85"/>
      <c r="G251" s="86"/>
      <c r="H251" s="85"/>
      <c r="I251" s="85"/>
      <c r="J251" s="100"/>
      <c r="K251" s="88">
        <v>3.6862044781992469</v>
      </c>
      <c r="L251" s="86"/>
      <c r="M251" s="87"/>
      <c r="N251" s="87">
        <v>7.9157326455220944E-2</v>
      </c>
      <c r="O251" s="88"/>
      <c r="P251" s="101"/>
      <c r="Q251" s="88"/>
      <c r="R251" s="88">
        <v>2581.3192675939999</v>
      </c>
      <c r="S251" s="89"/>
      <c r="T251" s="89">
        <f t="shared" si="3"/>
        <v>1.074431839805135E-2</v>
      </c>
      <c r="U251" s="89">
        <f>R251/'סכום נכסי הקרן'!$C$42</f>
        <v>2.3547901294236053E-3</v>
      </c>
    </row>
    <row r="252" spans="2:21">
      <c r="B252" s="91" t="s">
        <v>838</v>
      </c>
      <c r="C252" s="67" t="s">
        <v>839</v>
      </c>
      <c r="D252" s="92" t="s">
        <v>114</v>
      </c>
      <c r="E252" s="92" t="s">
        <v>285</v>
      </c>
      <c r="F252" s="67">
        <v>520043027</v>
      </c>
      <c r="G252" s="92" t="s">
        <v>662</v>
      </c>
      <c r="H252" s="67" t="s">
        <v>358</v>
      </c>
      <c r="I252" s="67" t="s">
        <v>300</v>
      </c>
      <c r="J252" s="102"/>
      <c r="K252" s="74">
        <v>3.280000000001321</v>
      </c>
      <c r="L252" s="92" t="s">
        <v>127</v>
      </c>
      <c r="M252" s="93">
        <v>2.12E-2</v>
      </c>
      <c r="N252" s="93">
        <v>5.0200000000036313E-2</v>
      </c>
      <c r="O252" s="74">
        <v>353142.10656699998</v>
      </c>
      <c r="P252" s="103">
        <v>102.95</v>
      </c>
      <c r="Q252" s="74"/>
      <c r="R252" s="74">
        <v>363.55978823400005</v>
      </c>
      <c r="S252" s="94">
        <v>2.3542807104466666E-3</v>
      </c>
      <c r="T252" s="94">
        <f t="shared" si="3"/>
        <v>1.513258034584431E-3</v>
      </c>
      <c r="U252" s="94">
        <f>R252/'סכום נכסי הקרן'!$C$42</f>
        <v>3.3165482919388003E-4</v>
      </c>
    </row>
    <row r="253" spans="2:21">
      <c r="B253" s="91" t="s">
        <v>841</v>
      </c>
      <c r="C253" s="67" t="s">
        <v>842</v>
      </c>
      <c r="D253" s="92" t="s">
        <v>114</v>
      </c>
      <c r="E253" s="92" t="s">
        <v>285</v>
      </c>
      <c r="F253" s="67">
        <v>520043027</v>
      </c>
      <c r="G253" s="92" t="s">
        <v>662</v>
      </c>
      <c r="H253" s="67" t="s">
        <v>358</v>
      </c>
      <c r="I253" s="67" t="s">
        <v>300</v>
      </c>
      <c r="J253" s="102"/>
      <c r="K253" s="74">
        <v>5.6099999999648436</v>
      </c>
      <c r="L253" s="92" t="s">
        <v>127</v>
      </c>
      <c r="M253" s="93">
        <v>2.6699999999999998E-2</v>
      </c>
      <c r="N253" s="93">
        <v>5.1499999999689801E-2</v>
      </c>
      <c r="O253" s="74">
        <v>73564.528953000015</v>
      </c>
      <c r="P253" s="103">
        <v>98.6</v>
      </c>
      <c r="Q253" s="74"/>
      <c r="R253" s="74">
        <v>72.534621155000011</v>
      </c>
      <c r="S253" s="94">
        <v>4.2909781237167533E-4</v>
      </c>
      <c r="T253" s="94">
        <f t="shared" si="3"/>
        <v>3.0191347283350776E-4</v>
      </c>
      <c r="U253" s="94">
        <f>R253/'סכום נכסי הקרן'!$C$42</f>
        <v>6.6169191886317013E-5</v>
      </c>
    </row>
    <row r="254" spans="2:21">
      <c r="B254" s="91" t="s">
        <v>843</v>
      </c>
      <c r="C254" s="67" t="s">
        <v>844</v>
      </c>
      <c r="D254" s="92" t="s">
        <v>114</v>
      </c>
      <c r="E254" s="92" t="s">
        <v>285</v>
      </c>
      <c r="F254" s="67">
        <v>550010003</v>
      </c>
      <c r="G254" s="92" t="s">
        <v>121</v>
      </c>
      <c r="H254" s="67" t="s">
        <v>358</v>
      </c>
      <c r="I254" s="67" t="s">
        <v>300</v>
      </c>
      <c r="J254" s="102"/>
      <c r="K254" s="74">
        <v>1.2300001648211547</v>
      </c>
      <c r="L254" s="92" t="s">
        <v>127</v>
      </c>
      <c r="M254" s="93">
        <v>3.49E-2</v>
      </c>
      <c r="N254" s="93">
        <v>6.6699966514119871E-2</v>
      </c>
      <c r="O254" s="74">
        <v>1.8115000000000003E-2</v>
      </c>
      <c r="P254" s="103">
        <v>99.45</v>
      </c>
      <c r="Q254" s="74"/>
      <c r="R254" s="74">
        <v>1.7918000000000004E-5</v>
      </c>
      <c r="S254" s="94">
        <v>2.1576429079404978E-11</v>
      </c>
      <c r="T254" s="94">
        <f t="shared" si="3"/>
        <v>7.4580738412775031E-11</v>
      </c>
      <c r="U254" s="94">
        <f>R254/'סכום נכסי הקרן'!$C$42</f>
        <v>1.6345567969335159E-11</v>
      </c>
    </row>
    <row r="255" spans="2:21">
      <c r="B255" s="91" t="s">
        <v>845</v>
      </c>
      <c r="C255" s="67" t="s">
        <v>846</v>
      </c>
      <c r="D255" s="92" t="s">
        <v>114</v>
      </c>
      <c r="E255" s="92" t="s">
        <v>285</v>
      </c>
      <c r="F255" s="67">
        <v>550010003</v>
      </c>
      <c r="G255" s="92" t="s">
        <v>121</v>
      </c>
      <c r="H255" s="67" t="s">
        <v>358</v>
      </c>
      <c r="I255" s="67" t="s">
        <v>300</v>
      </c>
      <c r="J255" s="102"/>
      <c r="K255" s="74">
        <v>3.8900031617711686</v>
      </c>
      <c r="L255" s="92" t="s">
        <v>127</v>
      </c>
      <c r="M255" s="93">
        <v>3.7699999999999997E-2</v>
      </c>
      <c r="N255" s="93">
        <v>6.8100668353283253E-2</v>
      </c>
      <c r="O255" s="74">
        <v>2.7172000000000005E-2</v>
      </c>
      <c r="P255" s="103">
        <v>97.67</v>
      </c>
      <c r="Q255" s="74"/>
      <c r="R255" s="74">
        <v>2.6483000000000004E-5</v>
      </c>
      <c r="S255" s="94">
        <v>1.4219247058109375E-10</v>
      </c>
      <c r="T255" s="94">
        <f t="shared" si="3"/>
        <v>1.1023114719195897E-10</v>
      </c>
      <c r="U255" s="94">
        <f>R255/'סכום נכסי הקרן'!$C$42</f>
        <v>2.4158928258282337E-11</v>
      </c>
    </row>
    <row r="256" spans="2:21">
      <c r="B256" s="91" t="s">
        <v>847</v>
      </c>
      <c r="C256" s="67" t="s">
        <v>848</v>
      </c>
      <c r="D256" s="92" t="s">
        <v>114</v>
      </c>
      <c r="E256" s="92" t="s">
        <v>285</v>
      </c>
      <c r="F256" s="67">
        <v>515334662</v>
      </c>
      <c r="G256" s="92" t="s">
        <v>121</v>
      </c>
      <c r="H256" s="67" t="s">
        <v>543</v>
      </c>
      <c r="I256" s="67" t="s">
        <v>125</v>
      </c>
      <c r="J256" s="102"/>
      <c r="K256" s="74">
        <v>3.5400000384069061</v>
      </c>
      <c r="L256" s="92" t="s">
        <v>127</v>
      </c>
      <c r="M256" s="93">
        <v>4.6900000000000004E-2</v>
      </c>
      <c r="N256" s="93">
        <v>8.4500001063048294E-2</v>
      </c>
      <c r="O256" s="74">
        <v>1.3192000000000002E-2</v>
      </c>
      <c r="P256" s="103">
        <v>94.1</v>
      </c>
      <c r="Q256" s="74"/>
      <c r="R256" s="74">
        <v>2.9161422000000006E-2</v>
      </c>
      <c r="S256" s="94">
        <v>8.6672440571962335E-12</v>
      </c>
      <c r="T256" s="94">
        <f t="shared" si="3"/>
        <v>1.2137963979944987E-7</v>
      </c>
      <c r="U256" s="94">
        <f>R256/'סכום נכסי הקרן'!$C$42</f>
        <v>2.6602299664218417E-8</v>
      </c>
    </row>
    <row r="257" spans="2:21">
      <c r="B257" s="91" t="s">
        <v>850</v>
      </c>
      <c r="C257" s="67" t="s">
        <v>851</v>
      </c>
      <c r="D257" s="92" t="s">
        <v>114</v>
      </c>
      <c r="E257" s="92" t="s">
        <v>285</v>
      </c>
      <c r="F257" s="67">
        <v>515334662</v>
      </c>
      <c r="G257" s="92" t="s">
        <v>121</v>
      </c>
      <c r="H257" s="67" t="s">
        <v>543</v>
      </c>
      <c r="I257" s="67" t="s">
        <v>125</v>
      </c>
      <c r="J257" s="102"/>
      <c r="K257" s="74">
        <v>3.6899999999992641</v>
      </c>
      <c r="L257" s="92" t="s">
        <v>127</v>
      </c>
      <c r="M257" s="93">
        <v>4.6900000000000004E-2</v>
      </c>
      <c r="N257" s="93">
        <v>8.4999999999986017E-2</v>
      </c>
      <c r="O257" s="74">
        <v>2255251.8108299999</v>
      </c>
      <c r="P257" s="103">
        <v>95.12</v>
      </c>
      <c r="Q257" s="74"/>
      <c r="R257" s="74">
        <v>2145.1956523819999</v>
      </c>
      <c r="S257" s="94">
        <v>1.7574417294255078E-3</v>
      </c>
      <c r="T257" s="94">
        <f t="shared" si="3"/>
        <v>8.9290253261817259E-3</v>
      </c>
      <c r="U257" s="94">
        <f>R257/'סכום נכסי הקרן'!$C$42</f>
        <v>1.9569394655392482E-3</v>
      </c>
    </row>
    <row r="258" spans="2:21">
      <c r="B258" s="95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74"/>
      <c r="P258" s="103"/>
      <c r="Q258" s="67"/>
      <c r="R258" s="67"/>
      <c r="S258" s="67"/>
      <c r="T258" s="94"/>
      <c r="U258" s="67"/>
    </row>
    <row r="259" spans="2:21">
      <c r="B259" s="84" t="s">
        <v>190</v>
      </c>
      <c r="C259" s="85"/>
      <c r="D259" s="86"/>
      <c r="E259" s="86"/>
      <c r="F259" s="85"/>
      <c r="G259" s="86"/>
      <c r="H259" s="85"/>
      <c r="I259" s="85"/>
      <c r="J259" s="100"/>
      <c r="K259" s="88">
        <v>5.1095647816789906</v>
      </c>
      <c r="L259" s="86"/>
      <c r="M259" s="87"/>
      <c r="N259" s="87">
        <v>7.0172226522321357E-2</v>
      </c>
      <c r="O259" s="88"/>
      <c r="P259" s="101"/>
      <c r="Q259" s="88"/>
      <c r="R259" s="88">
        <v>73293.462730586034</v>
      </c>
      <c r="S259" s="89"/>
      <c r="T259" s="89">
        <f t="shared" si="3"/>
        <v>0.30507202652507598</v>
      </c>
      <c r="U259" s="89">
        <f>R259/'סכום נכסי הקרן'!$C$42</f>
        <v>6.6861439712620097E-2</v>
      </c>
    </row>
    <row r="260" spans="2:21">
      <c r="B260" s="90" t="s">
        <v>62</v>
      </c>
      <c r="C260" s="85"/>
      <c r="D260" s="86"/>
      <c r="E260" s="86"/>
      <c r="F260" s="85"/>
      <c r="G260" s="86"/>
      <c r="H260" s="85"/>
      <c r="I260" s="85"/>
      <c r="J260" s="100"/>
      <c r="K260" s="88">
        <v>5.2864271667721674</v>
      </c>
      <c r="L260" s="86"/>
      <c r="M260" s="87"/>
      <c r="N260" s="87">
        <v>6.523313479431754E-2</v>
      </c>
      <c r="O260" s="88"/>
      <c r="P260" s="101"/>
      <c r="Q260" s="88"/>
      <c r="R260" s="88">
        <v>12234.359689957</v>
      </c>
      <c r="S260" s="89"/>
      <c r="T260" s="89">
        <f t="shared" si="3"/>
        <v>5.0923517115999677E-2</v>
      </c>
      <c r="U260" s="89">
        <f>R260/'סכום נכסי הקרן'!$C$42</f>
        <v>1.1160707549586243E-2</v>
      </c>
    </row>
    <row r="261" spans="2:21">
      <c r="B261" s="91" t="s">
        <v>852</v>
      </c>
      <c r="C261" s="67" t="s">
        <v>853</v>
      </c>
      <c r="D261" s="92" t="s">
        <v>26</v>
      </c>
      <c r="E261" s="92" t="s">
        <v>854</v>
      </c>
      <c r="F261" s="67" t="s">
        <v>317</v>
      </c>
      <c r="G261" s="92" t="s">
        <v>318</v>
      </c>
      <c r="H261" s="67" t="s">
        <v>855</v>
      </c>
      <c r="I261" s="67" t="s">
        <v>856</v>
      </c>
      <c r="J261" s="102"/>
      <c r="K261" s="74">
        <v>7.2100000000035243</v>
      </c>
      <c r="L261" s="92" t="s">
        <v>126</v>
      </c>
      <c r="M261" s="93">
        <v>3.7499999999999999E-2</v>
      </c>
      <c r="N261" s="93">
        <v>5.9200000000031588E-2</v>
      </c>
      <c r="O261" s="74">
        <v>281730.63905000006</v>
      </c>
      <c r="P261" s="103">
        <v>86.276330000000002</v>
      </c>
      <c r="Q261" s="74"/>
      <c r="R261" s="74">
        <v>899.34740152300014</v>
      </c>
      <c r="S261" s="94">
        <v>5.6346127810000008E-4</v>
      </c>
      <c r="T261" s="94">
        <f t="shared" si="3"/>
        <v>3.7433861644824091E-3</v>
      </c>
      <c r="U261" s="94">
        <f>R261/'סכום נכסי הקרן'!$C$42</f>
        <v>8.2042326596936895E-4</v>
      </c>
    </row>
    <row r="262" spans="2:21">
      <c r="B262" s="91" t="s">
        <v>857</v>
      </c>
      <c r="C262" s="67" t="s">
        <v>858</v>
      </c>
      <c r="D262" s="92" t="s">
        <v>26</v>
      </c>
      <c r="E262" s="92" t="s">
        <v>854</v>
      </c>
      <c r="F262" s="67" t="s">
        <v>308</v>
      </c>
      <c r="G262" s="92" t="s">
        <v>287</v>
      </c>
      <c r="H262" s="67" t="s">
        <v>859</v>
      </c>
      <c r="I262" s="67" t="s">
        <v>282</v>
      </c>
      <c r="J262" s="102"/>
      <c r="K262" s="74">
        <v>3.080000000000827</v>
      </c>
      <c r="L262" s="92" t="s">
        <v>126</v>
      </c>
      <c r="M262" s="93">
        <v>3.2549999999999996E-2</v>
      </c>
      <c r="N262" s="93">
        <v>8.2700000000023602E-2</v>
      </c>
      <c r="O262" s="74">
        <v>361291.67900000006</v>
      </c>
      <c r="P262" s="103">
        <v>86.844629999999995</v>
      </c>
      <c r="Q262" s="74"/>
      <c r="R262" s="74">
        <v>1160.9208940380001</v>
      </c>
      <c r="S262" s="94">
        <v>3.6129167900000007E-4</v>
      </c>
      <c r="T262" s="94">
        <f t="shared" si="3"/>
        <v>4.8321429577058254E-3</v>
      </c>
      <c r="U262" s="94">
        <f>R262/'סכום נכסי הקרן'!$C$42</f>
        <v>1.0590418227770658E-3</v>
      </c>
    </row>
    <row r="263" spans="2:21">
      <c r="B263" s="91" t="s">
        <v>860</v>
      </c>
      <c r="C263" s="67" t="s">
        <v>861</v>
      </c>
      <c r="D263" s="92" t="s">
        <v>26</v>
      </c>
      <c r="E263" s="92" t="s">
        <v>854</v>
      </c>
      <c r="F263" s="67" t="s">
        <v>286</v>
      </c>
      <c r="G263" s="92" t="s">
        <v>287</v>
      </c>
      <c r="H263" s="67" t="s">
        <v>859</v>
      </c>
      <c r="I263" s="67" t="s">
        <v>282</v>
      </c>
      <c r="J263" s="102"/>
      <c r="K263" s="74">
        <v>2.4399999999992756</v>
      </c>
      <c r="L263" s="92" t="s">
        <v>126</v>
      </c>
      <c r="M263" s="93">
        <v>3.2750000000000001E-2</v>
      </c>
      <c r="N263" s="93">
        <v>7.8399999999978723E-2</v>
      </c>
      <c r="O263" s="74">
        <v>511404.52809600008</v>
      </c>
      <c r="P263" s="103">
        <v>90.436679999999996</v>
      </c>
      <c r="Q263" s="74"/>
      <c r="R263" s="74">
        <v>1711.2399337960003</v>
      </c>
      <c r="S263" s="94">
        <v>6.8187270412800008E-4</v>
      </c>
      <c r="T263" s="94">
        <f t="shared" si="3"/>
        <v>7.1227557687205002E-3</v>
      </c>
      <c r="U263" s="94">
        <f>R263/'סכום נכסי הקרן'!$C$42</f>
        <v>1.56106644992204E-3</v>
      </c>
    </row>
    <row r="264" spans="2:21">
      <c r="B264" s="91" t="s">
        <v>862</v>
      </c>
      <c r="C264" s="67" t="s">
        <v>863</v>
      </c>
      <c r="D264" s="92" t="s">
        <v>26</v>
      </c>
      <c r="E264" s="92" t="s">
        <v>854</v>
      </c>
      <c r="F264" s="67" t="s">
        <v>286</v>
      </c>
      <c r="G264" s="92" t="s">
        <v>287</v>
      </c>
      <c r="H264" s="67" t="s">
        <v>859</v>
      </c>
      <c r="I264" s="67" t="s">
        <v>282</v>
      </c>
      <c r="J264" s="102"/>
      <c r="K264" s="74">
        <v>4.170000000001397</v>
      </c>
      <c r="L264" s="92" t="s">
        <v>126</v>
      </c>
      <c r="M264" s="93">
        <v>7.1289999999999992E-2</v>
      </c>
      <c r="N264" s="93">
        <v>7.3200000000025772E-2</v>
      </c>
      <c r="O264" s="74">
        <v>292108.16600000003</v>
      </c>
      <c r="P264" s="103">
        <v>101.93205</v>
      </c>
      <c r="Q264" s="74"/>
      <c r="R264" s="74">
        <v>1101.6818147380002</v>
      </c>
      <c r="S264" s="94">
        <v>5.8421633200000001E-4</v>
      </c>
      <c r="T264" s="94">
        <f t="shared" si="3"/>
        <v>4.5855699988327971E-3</v>
      </c>
      <c r="U264" s="94">
        <f>R264/'סכום נכסי הקרן'!$C$42</f>
        <v>1.0050013943174729E-3</v>
      </c>
    </row>
    <row r="265" spans="2:21">
      <c r="B265" s="91" t="s">
        <v>864</v>
      </c>
      <c r="C265" s="67" t="s">
        <v>865</v>
      </c>
      <c r="D265" s="92" t="s">
        <v>26</v>
      </c>
      <c r="E265" s="92" t="s">
        <v>854</v>
      </c>
      <c r="F265" s="67" t="s">
        <v>665</v>
      </c>
      <c r="G265" s="92" t="s">
        <v>451</v>
      </c>
      <c r="H265" s="67" t="s">
        <v>866</v>
      </c>
      <c r="I265" s="67" t="s">
        <v>282</v>
      </c>
      <c r="J265" s="102"/>
      <c r="K265" s="74">
        <v>9.6099999999993582</v>
      </c>
      <c r="L265" s="92" t="s">
        <v>126</v>
      </c>
      <c r="M265" s="93">
        <v>6.3750000000000001E-2</v>
      </c>
      <c r="N265" s="93">
        <v>6.239999999999634E-2</v>
      </c>
      <c r="O265" s="74">
        <v>731039.12070000009</v>
      </c>
      <c r="P265" s="103">
        <v>100.89425</v>
      </c>
      <c r="Q265" s="74"/>
      <c r="R265" s="74">
        <v>2729.0328207750003</v>
      </c>
      <c r="S265" s="94">
        <v>1.0547383071706825E-3</v>
      </c>
      <c r="T265" s="94">
        <f t="shared" si="3"/>
        <v>1.135915185434188E-2</v>
      </c>
      <c r="U265" s="94">
        <f>R265/'סכום נכסי הקרן'!$C$42</f>
        <v>2.4895407669675304E-3</v>
      </c>
    </row>
    <row r="266" spans="2:21">
      <c r="B266" s="91" t="s">
        <v>867</v>
      </c>
      <c r="C266" s="67" t="s">
        <v>868</v>
      </c>
      <c r="D266" s="92" t="s">
        <v>26</v>
      </c>
      <c r="E266" s="92" t="s">
        <v>854</v>
      </c>
      <c r="F266" s="67" t="s">
        <v>291</v>
      </c>
      <c r="G266" s="92" t="s">
        <v>287</v>
      </c>
      <c r="H266" s="67" t="s">
        <v>866</v>
      </c>
      <c r="I266" s="67" t="s">
        <v>856</v>
      </c>
      <c r="J266" s="102"/>
      <c r="K266" s="74">
        <v>2.630000000000615</v>
      </c>
      <c r="L266" s="92" t="s">
        <v>126</v>
      </c>
      <c r="M266" s="93">
        <v>3.0769999999999999E-2</v>
      </c>
      <c r="N266" s="93">
        <v>8.2300000000016652E-2</v>
      </c>
      <c r="O266" s="74">
        <v>410335.10266000003</v>
      </c>
      <c r="P266" s="103">
        <v>87.803420000000003</v>
      </c>
      <c r="Q266" s="74"/>
      <c r="R266" s="74">
        <v>1333.0665298860004</v>
      </c>
      <c r="S266" s="94">
        <v>6.8389183776666675E-4</v>
      </c>
      <c r="T266" s="94">
        <f t="shared" si="3"/>
        <v>5.5486709539152535E-3</v>
      </c>
      <c r="U266" s="94">
        <f>R266/'סכום נכסי הקרן'!$C$42</f>
        <v>1.2160804538395675E-3</v>
      </c>
    </row>
    <row r="267" spans="2:21">
      <c r="B267" s="91" t="s">
        <v>869</v>
      </c>
      <c r="C267" s="67" t="s">
        <v>870</v>
      </c>
      <c r="D267" s="92" t="s">
        <v>26</v>
      </c>
      <c r="E267" s="92" t="s">
        <v>854</v>
      </c>
      <c r="F267" s="67" t="s">
        <v>871</v>
      </c>
      <c r="G267" s="92" t="s">
        <v>872</v>
      </c>
      <c r="H267" s="67" t="s">
        <v>873</v>
      </c>
      <c r="I267" s="67" t="s">
        <v>856</v>
      </c>
      <c r="J267" s="102"/>
      <c r="K267" s="74">
        <v>5.5500000000003968</v>
      </c>
      <c r="L267" s="92" t="s">
        <v>126</v>
      </c>
      <c r="M267" s="93">
        <v>8.5000000000000006E-2</v>
      </c>
      <c r="N267" s="93">
        <v>8.4700000000009976E-2</v>
      </c>
      <c r="O267" s="74">
        <v>307482.28000000009</v>
      </c>
      <c r="P267" s="103">
        <v>99.881</v>
      </c>
      <c r="Q267" s="74"/>
      <c r="R267" s="74">
        <v>1136.3305915210001</v>
      </c>
      <c r="S267" s="94">
        <v>4.0997637333333342E-4</v>
      </c>
      <c r="T267" s="94">
        <f t="shared" ref="T267:T330" si="4">IFERROR(R267/$R$11,0)</f>
        <v>4.7297898535920077E-3</v>
      </c>
      <c r="U267" s="94">
        <f>R267/'סכום נכסי הקרן'!$C$42</f>
        <v>1.0366094943264498E-3</v>
      </c>
    </row>
    <row r="268" spans="2:21">
      <c r="B268" s="91" t="s">
        <v>874</v>
      </c>
      <c r="C268" s="67" t="s">
        <v>875</v>
      </c>
      <c r="D268" s="92" t="s">
        <v>26</v>
      </c>
      <c r="E268" s="92" t="s">
        <v>854</v>
      </c>
      <c r="F268" s="67" t="s">
        <v>876</v>
      </c>
      <c r="G268" s="92" t="s">
        <v>877</v>
      </c>
      <c r="H268" s="67" t="s">
        <v>873</v>
      </c>
      <c r="I268" s="67" t="s">
        <v>282</v>
      </c>
      <c r="J268" s="102"/>
      <c r="K268" s="74">
        <v>5.8600000000044563</v>
      </c>
      <c r="L268" s="92" t="s">
        <v>128</v>
      </c>
      <c r="M268" s="93">
        <v>4.3749999999999997E-2</v>
      </c>
      <c r="N268" s="93">
        <v>7.0700000000053262E-2</v>
      </c>
      <c r="O268" s="74">
        <v>76870.570000000022</v>
      </c>
      <c r="P268" s="103">
        <v>85.722790000000003</v>
      </c>
      <c r="Q268" s="74"/>
      <c r="R268" s="74">
        <v>264.80146293700005</v>
      </c>
      <c r="S268" s="94">
        <v>5.1247046666666678E-5</v>
      </c>
      <c r="T268" s="94">
        <f t="shared" si="4"/>
        <v>1.1021926910718014E-3</v>
      </c>
      <c r="U268" s="94">
        <f>R268/'סכום נכסי הקרן'!$C$42</f>
        <v>2.4156324985021309E-4</v>
      </c>
    </row>
    <row r="269" spans="2:21">
      <c r="B269" s="91" t="s">
        <v>878</v>
      </c>
      <c r="C269" s="67" t="s">
        <v>879</v>
      </c>
      <c r="D269" s="92" t="s">
        <v>26</v>
      </c>
      <c r="E269" s="92" t="s">
        <v>854</v>
      </c>
      <c r="F269" s="67" t="s">
        <v>876</v>
      </c>
      <c r="G269" s="92" t="s">
        <v>877</v>
      </c>
      <c r="H269" s="67" t="s">
        <v>873</v>
      </c>
      <c r="I269" s="67" t="s">
        <v>282</v>
      </c>
      <c r="J269" s="102"/>
      <c r="K269" s="74">
        <v>4.8199999999969938</v>
      </c>
      <c r="L269" s="92" t="s">
        <v>128</v>
      </c>
      <c r="M269" s="93">
        <v>7.3749999999999996E-2</v>
      </c>
      <c r="N269" s="93">
        <v>6.929999999995036E-2</v>
      </c>
      <c r="O269" s="74">
        <v>157584.66850000003</v>
      </c>
      <c r="P269" s="103">
        <v>104.01296000000001</v>
      </c>
      <c r="Q269" s="74"/>
      <c r="R269" s="74">
        <v>658.66620923900007</v>
      </c>
      <c r="S269" s="94">
        <v>1.9698083562500002E-4</v>
      </c>
      <c r="T269" s="94">
        <f t="shared" si="4"/>
        <v>2.7415901469242101E-3</v>
      </c>
      <c r="U269" s="94">
        <f>R269/'סכום נכסי הקרן'!$C$42</f>
        <v>6.0086356134727128E-4</v>
      </c>
    </row>
    <row r="270" spans="2:21">
      <c r="B270" s="91" t="s">
        <v>880</v>
      </c>
      <c r="C270" s="67" t="s">
        <v>881</v>
      </c>
      <c r="D270" s="92" t="s">
        <v>26</v>
      </c>
      <c r="E270" s="92" t="s">
        <v>854</v>
      </c>
      <c r="F270" s="67" t="s">
        <v>876</v>
      </c>
      <c r="G270" s="92" t="s">
        <v>877</v>
      </c>
      <c r="H270" s="67" t="s">
        <v>873</v>
      </c>
      <c r="I270" s="67" t="s">
        <v>282</v>
      </c>
      <c r="J270" s="102"/>
      <c r="K270" s="74">
        <v>5.9099999999988935</v>
      </c>
      <c r="L270" s="92" t="s">
        <v>126</v>
      </c>
      <c r="M270" s="93">
        <v>8.1250000000000003E-2</v>
      </c>
      <c r="N270" s="93">
        <v>7.3099999999995849E-2</v>
      </c>
      <c r="O270" s="74">
        <v>146054.08300000001</v>
      </c>
      <c r="P270" s="103">
        <v>106.91321000000001</v>
      </c>
      <c r="Q270" s="74"/>
      <c r="R270" s="74">
        <v>577.75909250399991</v>
      </c>
      <c r="S270" s="94">
        <v>2.92108166E-4</v>
      </c>
      <c r="T270" s="94">
        <f t="shared" si="4"/>
        <v>2.4048275334101516E-3</v>
      </c>
      <c r="U270" s="94">
        <f>R270/'סכום נכסי הקרן'!$C$42</f>
        <v>5.2705661995900918E-4</v>
      </c>
    </row>
    <row r="271" spans="2:21">
      <c r="B271" s="91" t="s">
        <v>882</v>
      </c>
      <c r="C271" s="67" t="s">
        <v>883</v>
      </c>
      <c r="D271" s="92" t="s">
        <v>26</v>
      </c>
      <c r="E271" s="92" t="s">
        <v>854</v>
      </c>
      <c r="F271" s="67" t="s">
        <v>884</v>
      </c>
      <c r="G271" s="92" t="s">
        <v>885</v>
      </c>
      <c r="H271" s="67" t="s">
        <v>636</v>
      </c>
      <c r="I271" s="67"/>
      <c r="J271" s="102"/>
      <c r="K271" s="74">
        <v>2.5199999999999996</v>
      </c>
      <c r="L271" s="92" t="s">
        <v>126</v>
      </c>
      <c r="M271" s="93">
        <v>0</v>
      </c>
      <c r="N271" s="93">
        <v>-7.3800000000015117E-2</v>
      </c>
      <c r="O271" s="74">
        <v>150484.21050000002</v>
      </c>
      <c r="P271" s="103">
        <v>118.80800000000001</v>
      </c>
      <c r="Q271" s="74"/>
      <c r="R271" s="74">
        <v>661.51293900000007</v>
      </c>
      <c r="S271" s="94">
        <v>2.3791970039525694E-4</v>
      </c>
      <c r="T271" s="94">
        <f t="shared" si="4"/>
        <v>2.7534391930028462E-3</v>
      </c>
      <c r="U271" s="94">
        <f>R271/'סכום נכסי הקרן'!$C$42</f>
        <v>6.0346047031025569E-4</v>
      </c>
    </row>
    <row r="272" spans="2:21">
      <c r="B272" s="95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74"/>
      <c r="P272" s="103"/>
      <c r="Q272" s="67"/>
      <c r="R272" s="67"/>
      <c r="S272" s="67"/>
      <c r="T272" s="94"/>
      <c r="U272" s="67"/>
    </row>
    <row r="273" spans="2:21">
      <c r="B273" s="90" t="s">
        <v>61</v>
      </c>
      <c r="C273" s="85"/>
      <c r="D273" s="86"/>
      <c r="E273" s="86"/>
      <c r="F273" s="85"/>
      <c r="G273" s="86"/>
      <c r="H273" s="85"/>
      <c r="I273" s="85"/>
      <c r="J273" s="100"/>
      <c r="K273" s="88">
        <v>5.0741270184774292</v>
      </c>
      <c r="L273" s="86"/>
      <c r="M273" s="87"/>
      <c r="N273" s="87">
        <v>7.1161868061960135E-2</v>
      </c>
      <c r="O273" s="88"/>
      <c r="P273" s="101"/>
      <c r="Q273" s="88"/>
      <c r="R273" s="88">
        <v>61059.103040629023</v>
      </c>
      <c r="S273" s="89"/>
      <c r="T273" s="89">
        <f t="shared" si="4"/>
        <v>0.25414850940907624</v>
      </c>
      <c r="U273" s="89">
        <f>R273/'סכום נכסי הקרן'!$C$42</f>
        <v>5.5700732163033846E-2</v>
      </c>
    </row>
    <row r="274" spans="2:21">
      <c r="B274" s="91" t="s">
        <v>886</v>
      </c>
      <c r="C274" s="67" t="s">
        <v>887</v>
      </c>
      <c r="D274" s="92" t="s">
        <v>26</v>
      </c>
      <c r="E274" s="92" t="s">
        <v>854</v>
      </c>
      <c r="F274" s="67"/>
      <c r="G274" s="92" t="s">
        <v>888</v>
      </c>
      <c r="H274" s="67" t="s">
        <v>889</v>
      </c>
      <c r="I274" s="67" t="s">
        <v>890</v>
      </c>
      <c r="J274" s="102"/>
      <c r="K274" s="74">
        <v>7.2800000000020715</v>
      </c>
      <c r="L274" s="92" t="s">
        <v>128</v>
      </c>
      <c r="M274" s="93">
        <v>4.2519999999999995E-2</v>
      </c>
      <c r="N274" s="93">
        <v>5.2400000000015358E-2</v>
      </c>
      <c r="O274" s="74">
        <v>153741.14000000004</v>
      </c>
      <c r="P274" s="103">
        <v>96.976749999999996</v>
      </c>
      <c r="Q274" s="74"/>
      <c r="R274" s="74">
        <v>599.13088844200001</v>
      </c>
      <c r="S274" s="94">
        <v>1.2299291200000003E-4</v>
      </c>
      <c r="T274" s="94">
        <f t="shared" si="4"/>
        <v>2.4937841313710397E-3</v>
      </c>
      <c r="U274" s="94">
        <f>R274/'סכום נכסי הקרן'!$C$42</f>
        <v>5.4655288869052737E-4</v>
      </c>
    </row>
    <row r="275" spans="2:21">
      <c r="B275" s="91" t="s">
        <v>891</v>
      </c>
      <c r="C275" s="67" t="s">
        <v>892</v>
      </c>
      <c r="D275" s="92" t="s">
        <v>26</v>
      </c>
      <c r="E275" s="92" t="s">
        <v>854</v>
      </c>
      <c r="F275" s="67"/>
      <c r="G275" s="92" t="s">
        <v>888</v>
      </c>
      <c r="H275" s="67" t="s">
        <v>893</v>
      </c>
      <c r="I275" s="67" t="s">
        <v>856</v>
      </c>
      <c r="J275" s="102"/>
      <c r="K275" s="74">
        <v>1.139999998794911</v>
      </c>
      <c r="L275" s="92" t="s">
        <v>126</v>
      </c>
      <c r="M275" s="93">
        <v>4.4999999999999998E-2</v>
      </c>
      <c r="N275" s="93">
        <v>8.5100000001095549E-2</v>
      </c>
      <c r="O275" s="74">
        <v>99.931741000000017</v>
      </c>
      <c r="P275" s="103">
        <v>98.748000000000005</v>
      </c>
      <c r="Q275" s="74"/>
      <c r="R275" s="74">
        <v>0.36511829600000006</v>
      </c>
      <c r="S275" s="94">
        <v>1.9986348200000002E-7</v>
      </c>
      <c r="T275" s="94">
        <f t="shared" si="4"/>
        <v>1.5197450677360286E-6</v>
      </c>
      <c r="U275" s="94">
        <f>R275/'סכום נכסי הקרן'!$C$42</f>
        <v>3.3307656681079545E-7</v>
      </c>
    </row>
    <row r="276" spans="2:21">
      <c r="B276" s="91" t="s">
        <v>894</v>
      </c>
      <c r="C276" s="67" t="s">
        <v>895</v>
      </c>
      <c r="D276" s="92" t="s">
        <v>26</v>
      </c>
      <c r="E276" s="92" t="s">
        <v>854</v>
      </c>
      <c r="F276" s="67"/>
      <c r="G276" s="92" t="s">
        <v>888</v>
      </c>
      <c r="H276" s="67" t="s">
        <v>889</v>
      </c>
      <c r="I276" s="67" t="s">
        <v>890</v>
      </c>
      <c r="J276" s="102"/>
      <c r="K276" s="74">
        <v>6.8900000000030994</v>
      </c>
      <c r="L276" s="92" t="s">
        <v>126</v>
      </c>
      <c r="M276" s="93">
        <v>0.03</v>
      </c>
      <c r="N276" s="93">
        <v>6.6300000000030515E-2</v>
      </c>
      <c r="O276" s="74">
        <v>284421.109</v>
      </c>
      <c r="P276" s="103">
        <v>78.522670000000005</v>
      </c>
      <c r="Q276" s="74"/>
      <c r="R276" s="74">
        <v>826.33964569599993</v>
      </c>
      <c r="S276" s="94">
        <v>1.6252634799999999E-4</v>
      </c>
      <c r="T276" s="94">
        <f t="shared" si="4"/>
        <v>3.4395033461189057E-3</v>
      </c>
      <c r="U276" s="94">
        <f>R276/'סכום נכסי הקרן'!$C$42</f>
        <v>7.5382246034603724E-4</v>
      </c>
    </row>
    <row r="277" spans="2:21">
      <c r="B277" s="91" t="s">
        <v>896</v>
      </c>
      <c r="C277" s="67" t="s">
        <v>897</v>
      </c>
      <c r="D277" s="92" t="s">
        <v>26</v>
      </c>
      <c r="E277" s="92" t="s">
        <v>854</v>
      </c>
      <c r="F277" s="67"/>
      <c r="G277" s="92" t="s">
        <v>888</v>
      </c>
      <c r="H277" s="67" t="s">
        <v>889</v>
      </c>
      <c r="I277" s="67" t="s">
        <v>890</v>
      </c>
      <c r="J277" s="102"/>
      <c r="K277" s="74">
        <v>7.5299999999996778</v>
      </c>
      <c r="L277" s="92" t="s">
        <v>126</v>
      </c>
      <c r="M277" s="93">
        <v>3.5000000000000003E-2</v>
      </c>
      <c r="N277" s="93">
        <v>6.6099999999997938E-2</v>
      </c>
      <c r="O277" s="74">
        <v>115305.85500000003</v>
      </c>
      <c r="P277" s="103">
        <v>79.748890000000003</v>
      </c>
      <c r="Q277" s="74"/>
      <c r="R277" s="74">
        <v>340.23401118700002</v>
      </c>
      <c r="S277" s="94">
        <v>2.3061171000000004E-4</v>
      </c>
      <c r="T277" s="94">
        <f t="shared" si="4"/>
        <v>1.4161683104959714E-3</v>
      </c>
      <c r="U277" s="94">
        <f>R277/'סכום נכסי הקרן'!$C$42</f>
        <v>3.1037605510306096E-4</v>
      </c>
    </row>
    <row r="278" spans="2:21">
      <c r="B278" s="91" t="s">
        <v>898</v>
      </c>
      <c r="C278" s="67" t="s">
        <v>899</v>
      </c>
      <c r="D278" s="92" t="s">
        <v>26</v>
      </c>
      <c r="E278" s="92" t="s">
        <v>854</v>
      </c>
      <c r="F278" s="67"/>
      <c r="G278" s="92" t="s">
        <v>900</v>
      </c>
      <c r="H278" s="67" t="s">
        <v>901</v>
      </c>
      <c r="I278" s="67" t="s">
        <v>856</v>
      </c>
      <c r="J278" s="102"/>
      <c r="K278" s="74">
        <v>3.6400000000024275</v>
      </c>
      <c r="L278" s="92" t="s">
        <v>126</v>
      </c>
      <c r="M278" s="93">
        <v>5.5480000000000002E-2</v>
      </c>
      <c r="N278" s="93">
        <v>6.0900000000057158E-2</v>
      </c>
      <c r="O278" s="74">
        <v>53809.399000000005</v>
      </c>
      <c r="P278" s="103">
        <v>99.298140000000004</v>
      </c>
      <c r="Q278" s="74"/>
      <c r="R278" s="74">
        <v>197.69741854300003</v>
      </c>
      <c r="S278" s="94">
        <v>1.0761879800000001E-4</v>
      </c>
      <c r="T278" s="94">
        <f t="shared" si="4"/>
        <v>8.2288310398685011E-4</v>
      </c>
      <c r="U278" s="94">
        <f>R278/'סכום נכסי הקרן'!$C$42</f>
        <v>1.8034806296220041E-4</v>
      </c>
    </row>
    <row r="279" spans="2:21">
      <c r="B279" s="91" t="s">
        <v>902</v>
      </c>
      <c r="C279" s="67" t="s">
        <v>903</v>
      </c>
      <c r="D279" s="92" t="s">
        <v>26</v>
      </c>
      <c r="E279" s="92" t="s">
        <v>854</v>
      </c>
      <c r="F279" s="67"/>
      <c r="G279" s="92" t="s">
        <v>888</v>
      </c>
      <c r="H279" s="67" t="s">
        <v>901</v>
      </c>
      <c r="I279" s="67" t="s">
        <v>282</v>
      </c>
      <c r="J279" s="102"/>
      <c r="K279" s="74">
        <v>7.6200000000009762</v>
      </c>
      <c r="L279" s="92" t="s">
        <v>128</v>
      </c>
      <c r="M279" s="93">
        <v>4.2500000000000003E-2</v>
      </c>
      <c r="N279" s="93">
        <v>5.3800000000007661E-2</v>
      </c>
      <c r="O279" s="74">
        <v>307482.28000000009</v>
      </c>
      <c r="P279" s="103">
        <v>92.924109999999999</v>
      </c>
      <c r="Q279" s="74"/>
      <c r="R279" s="74">
        <v>1148.1865991240002</v>
      </c>
      <c r="S279" s="94">
        <v>2.4598582400000007E-4</v>
      </c>
      <c r="T279" s="94">
        <f t="shared" si="4"/>
        <v>4.7791385421543046E-3</v>
      </c>
      <c r="U279" s="94">
        <f>R279/'סכום נכסי הקרן'!$C$42</f>
        <v>1.0474250528776157E-3</v>
      </c>
    </row>
    <row r="280" spans="2:21">
      <c r="B280" s="91" t="s">
        <v>904</v>
      </c>
      <c r="C280" s="67" t="s">
        <v>905</v>
      </c>
      <c r="D280" s="92" t="s">
        <v>26</v>
      </c>
      <c r="E280" s="92" t="s">
        <v>854</v>
      </c>
      <c r="F280" s="67"/>
      <c r="G280" s="92" t="s">
        <v>906</v>
      </c>
      <c r="H280" s="67" t="s">
        <v>901</v>
      </c>
      <c r="I280" s="67" t="s">
        <v>856</v>
      </c>
      <c r="J280" s="102"/>
      <c r="K280" s="74">
        <v>7.9499999999995588</v>
      </c>
      <c r="L280" s="92" t="s">
        <v>126</v>
      </c>
      <c r="M280" s="93">
        <v>5.8749999999999997E-2</v>
      </c>
      <c r="N280" s="93">
        <v>5.9499999999995605E-2</v>
      </c>
      <c r="O280" s="74">
        <v>153741.14000000004</v>
      </c>
      <c r="P280" s="103">
        <v>99.7971</v>
      </c>
      <c r="Q280" s="74"/>
      <c r="R280" s="74">
        <v>567.68802153500008</v>
      </c>
      <c r="S280" s="94">
        <v>1.3976467272727277E-4</v>
      </c>
      <c r="T280" s="94">
        <f t="shared" si="4"/>
        <v>2.3629083510529987E-3</v>
      </c>
      <c r="U280" s="94">
        <f>R280/'סכום נכסי הקרן'!$C$42</f>
        <v>5.1786935714799316E-4</v>
      </c>
    </row>
    <row r="281" spans="2:21">
      <c r="B281" s="91" t="s">
        <v>907</v>
      </c>
      <c r="C281" s="67" t="s">
        <v>908</v>
      </c>
      <c r="D281" s="92" t="s">
        <v>26</v>
      </c>
      <c r="E281" s="92" t="s">
        <v>854</v>
      </c>
      <c r="F281" s="67"/>
      <c r="G281" s="92" t="s">
        <v>909</v>
      </c>
      <c r="H281" s="67" t="s">
        <v>901</v>
      </c>
      <c r="I281" s="67" t="s">
        <v>282</v>
      </c>
      <c r="J281" s="102"/>
      <c r="K281" s="74">
        <v>5.120000000013829</v>
      </c>
      <c r="L281" s="92" t="s">
        <v>126</v>
      </c>
      <c r="M281" s="93">
        <v>4.2500000000000003E-2</v>
      </c>
      <c r="N281" s="93">
        <v>5.9700000000177972E-2</v>
      </c>
      <c r="O281" s="74">
        <v>51835.393511000002</v>
      </c>
      <c r="P281" s="103">
        <v>91.99306</v>
      </c>
      <c r="Q281" s="74"/>
      <c r="R281" s="74">
        <v>176.43436063800004</v>
      </c>
      <c r="S281" s="94">
        <v>1.3088385594569807E-4</v>
      </c>
      <c r="T281" s="94">
        <f t="shared" si="4"/>
        <v>7.3437911026721112E-4</v>
      </c>
      <c r="U281" s="94">
        <f>R281/'סכום נכסי הקרן'!$C$42</f>
        <v>1.6095098972734794E-4</v>
      </c>
    </row>
    <row r="282" spans="2:21">
      <c r="B282" s="91" t="s">
        <v>910</v>
      </c>
      <c r="C282" s="67" t="s">
        <v>911</v>
      </c>
      <c r="D282" s="92" t="s">
        <v>26</v>
      </c>
      <c r="E282" s="92" t="s">
        <v>854</v>
      </c>
      <c r="F282" s="67"/>
      <c r="G282" s="92" t="s">
        <v>900</v>
      </c>
      <c r="H282" s="67" t="s">
        <v>901</v>
      </c>
      <c r="I282" s="67" t="s">
        <v>856</v>
      </c>
      <c r="J282" s="102"/>
      <c r="K282" s="74">
        <v>3.7200000000016025</v>
      </c>
      <c r="L282" s="92" t="s">
        <v>129</v>
      </c>
      <c r="M282" s="93">
        <v>4.6249999999999999E-2</v>
      </c>
      <c r="N282" s="93">
        <v>7.8000000000034916E-2</v>
      </c>
      <c r="O282" s="74">
        <v>230611.71000000005</v>
      </c>
      <c r="P282" s="103">
        <v>90.392600000000002</v>
      </c>
      <c r="Q282" s="74"/>
      <c r="R282" s="74">
        <v>973.63503842700015</v>
      </c>
      <c r="S282" s="94">
        <v>4.6122342000000008E-4</v>
      </c>
      <c r="T282" s="94">
        <f t="shared" si="4"/>
        <v>4.0525962780687715E-3</v>
      </c>
      <c r="U282" s="94">
        <f>R282/'סכום נכסי הקרן'!$C$42</f>
        <v>8.8819163399569013E-4</v>
      </c>
    </row>
    <row r="283" spans="2:21">
      <c r="B283" s="91" t="s">
        <v>912</v>
      </c>
      <c r="C283" s="67" t="s">
        <v>913</v>
      </c>
      <c r="D283" s="92" t="s">
        <v>26</v>
      </c>
      <c r="E283" s="92" t="s">
        <v>854</v>
      </c>
      <c r="F283" s="67"/>
      <c r="G283" s="92" t="s">
        <v>888</v>
      </c>
      <c r="H283" s="67" t="s">
        <v>914</v>
      </c>
      <c r="I283" s="67" t="s">
        <v>890</v>
      </c>
      <c r="J283" s="102"/>
      <c r="K283" s="74">
        <v>4.0300000000009621</v>
      </c>
      <c r="L283" s="92" t="s">
        <v>126</v>
      </c>
      <c r="M283" s="93">
        <v>3.2000000000000001E-2</v>
      </c>
      <c r="N283" s="93">
        <v>0.11030000000000963</v>
      </c>
      <c r="O283" s="74">
        <v>245985.82400000002</v>
      </c>
      <c r="P283" s="103">
        <v>74.216329999999999</v>
      </c>
      <c r="Q283" s="74"/>
      <c r="R283" s="74">
        <v>675.47813874500014</v>
      </c>
      <c r="S283" s="94">
        <v>1.9678865920000002E-4</v>
      </c>
      <c r="T283" s="94">
        <f t="shared" si="4"/>
        <v>2.8115670481799865E-3</v>
      </c>
      <c r="U283" s="94">
        <f>R283/'סכום נכסי הקרן'!$C$42</f>
        <v>6.1620012438086847E-4</v>
      </c>
    </row>
    <row r="284" spans="2:21">
      <c r="B284" s="91" t="s">
        <v>915</v>
      </c>
      <c r="C284" s="67" t="s">
        <v>916</v>
      </c>
      <c r="D284" s="92" t="s">
        <v>26</v>
      </c>
      <c r="E284" s="92" t="s">
        <v>854</v>
      </c>
      <c r="F284" s="67"/>
      <c r="G284" s="92" t="s">
        <v>900</v>
      </c>
      <c r="H284" s="67" t="s">
        <v>855</v>
      </c>
      <c r="I284" s="67" t="s">
        <v>856</v>
      </c>
      <c r="J284" s="102"/>
      <c r="K284" s="74">
        <v>7.1300000000067678</v>
      </c>
      <c r="L284" s="92" t="s">
        <v>126</v>
      </c>
      <c r="M284" s="93">
        <v>6.7419999999999994E-2</v>
      </c>
      <c r="N284" s="93">
        <v>6.3300000000063125E-2</v>
      </c>
      <c r="O284" s="74">
        <v>115305.85500000003</v>
      </c>
      <c r="P284" s="103">
        <v>102.88101</v>
      </c>
      <c r="Q284" s="74"/>
      <c r="R284" s="74">
        <v>438.92296923099997</v>
      </c>
      <c r="S284" s="94">
        <v>9.2244684000000025E-5</v>
      </c>
      <c r="T284" s="94">
        <f t="shared" si="4"/>
        <v>1.8269449241866114E-3</v>
      </c>
      <c r="U284" s="94">
        <f>R284/'סכום נכסי הקרן'!$C$42</f>
        <v>4.0040435466389736E-4</v>
      </c>
    </row>
    <row r="285" spans="2:21">
      <c r="B285" s="91" t="s">
        <v>917</v>
      </c>
      <c r="C285" s="67" t="s">
        <v>918</v>
      </c>
      <c r="D285" s="92" t="s">
        <v>26</v>
      </c>
      <c r="E285" s="92" t="s">
        <v>854</v>
      </c>
      <c r="F285" s="67"/>
      <c r="G285" s="92" t="s">
        <v>900</v>
      </c>
      <c r="H285" s="67" t="s">
        <v>855</v>
      </c>
      <c r="I285" s="67" t="s">
        <v>856</v>
      </c>
      <c r="J285" s="102"/>
      <c r="K285" s="74">
        <v>5.3000000000009075</v>
      </c>
      <c r="L285" s="92" t="s">
        <v>126</v>
      </c>
      <c r="M285" s="93">
        <v>3.9329999999999997E-2</v>
      </c>
      <c r="N285" s="93">
        <v>6.8600000000009598E-2</v>
      </c>
      <c r="O285" s="74">
        <v>239451.82555000004</v>
      </c>
      <c r="P285" s="103">
        <v>86.975899999999996</v>
      </c>
      <c r="Q285" s="74"/>
      <c r="R285" s="74">
        <v>770.58190729100022</v>
      </c>
      <c r="S285" s="94">
        <v>1.5963455036666668E-4</v>
      </c>
      <c r="T285" s="94">
        <f t="shared" si="4"/>
        <v>3.2074208981631505E-3</v>
      </c>
      <c r="U285" s="94">
        <f>R285/'סכום נכסי הקרן'!$C$42</f>
        <v>7.029578603396006E-4</v>
      </c>
    </row>
    <row r="286" spans="2:21">
      <c r="B286" s="91" t="s">
        <v>919</v>
      </c>
      <c r="C286" s="67" t="s">
        <v>920</v>
      </c>
      <c r="D286" s="92" t="s">
        <v>26</v>
      </c>
      <c r="E286" s="92" t="s">
        <v>854</v>
      </c>
      <c r="F286" s="67"/>
      <c r="G286" s="92" t="s">
        <v>921</v>
      </c>
      <c r="H286" s="67" t="s">
        <v>855</v>
      </c>
      <c r="I286" s="67" t="s">
        <v>282</v>
      </c>
      <c r="J286" s="102"/>
      <c r="K286" s="74">
        <v>2.9699999999995801</v>
      </c>
      <c r="L286" s="92" t="s">
        <v>126</v>
      </c>
      <c r="M286" s="93">
        <v>4.7500000000000001E-2</v>
      </c>
      <c r="N286" s="93">
        <v>8.2999999999974802E-2</v>
      </c>
      <c r="O286" s="74">
        <v>176802.31100000002</v>
      </c>
      <c r="P286" s="103">
        <v>90.954669999999993</v>
      </c>
      <c r="Q286" s="74"/>
      <c r="R286" s="74">
        <v>594.99682462500004</v>
      </c>
      <c r="S286" s="94">
        <v>1.1786820733333334E-4</v>
      </c>
      <c r="T286" s="94">
        <f t="shared" si="4"/>
        <v>2.4765767682659282E-3</v>
      </c>
      <c r="U286" s="94">
        <f>R286/'סכום נכסי הקרן'!$C$42</f>
        <v>5.4278161839750681E-4</v>
      </c>
    </row>
    <row r="287" spans="2:21">
      <c r="B287" s="91" t="s">
        <v>922</v>
      </c>
      <c r="C287" s="67" t="s">
        <v>923</v>
      </c>
      <c r="D287" s="92" t="s">
        <v>26</v>
      </c>
      <c r="E287" s="92" t="s">
        <v>854</v>
      </c>
      <c r="F287" s="67"/>
      <c r="G287" s="92" t="s">
        <v>921</v>
      </c>
      <c r="H287" s="67" t="s">
        <v>855</v>
      </c>
      <c r="I287" s="67" t="s">
        <v>282</v>
      </c>
      <c r="J287" s="102"/>
      <c r="K287" s="74">
        <v>5.9099999999970674</v>
      </c>
      <c r="L287" s="92" t="s">
        <v>126</v>
      </c>
      <c r="M287" s="93">
        <v>5.1249999999999997E-2</v>
      </c>
      <c r="N287" s="93">
        <v>7.9999999999949861E-2</v>
      </c>
      <c r="O287" s="74">
        <v>126452.08765000003</v>
      </c>
      <c r="P287" s="103">
        <v>85.278670000000005</v>
      </c>
      <c r="Q287" s="74"/>
      <c r="R287" s="74">
        <v>398.99562108700007</v>
      </c>
      <c r="S287" s="94">
        <v>8.4301391766666693E-5</v>
      </c>
      <c r="T287" s="94">
        <f t="shared" si="4"/>
        <v>1.6607538812441259E-3</v>
      </c>
      <c r="U287" s="94">
        <f>R287/'סכום נכסי הקרן'!$C$42</f>
        <v>3.6398091550087365E-4</v>
      </c>
    </row>
    <row r="288" spans="2:21">
      <c r="B288" s="91" t="s">
        <v>924</v>
      </c>
      <c r="C288" s="67" t="s">
        <v>925</v>
      </c>
      <c r="D288" s="92" t="s">
        <v>26</v>
      </c>
      <c r="E288" s="92" t="s">
        <v>854</v>
      </c>
      <c r="F288" s="67"/>
      <c r="G288" s="92" t="s">
        <v>926</v>
      </c>
      <c r="H288" s="67" t="s">
        <v>859</v>
      </c>
      <c r="I288" s="67" t="s">
        <v>282</v>
      </c>
      <c r="J288" s="102"/>
      <c r="K288" s="74">
        <v>7.2699999999997891</v>
      </c>
      <c r="L288" s="92" t="s">
        <v>126</v>
      </c>
      <c r="M288" s="93">
        <v>3.3000000000000002E-2</v>
      </c>
      <c r="N288" s="93">
        <v>6.0600000000004234E-2</v>
      </c>
      <c r="O288" s="74">
        <v>230611.71000000005</v>
      </c>
      <c r="P288" s="103">
        <v>82.974000000000004</v>
      </c>
      <c r="Q288" s="74"/>
      <c r="R288" s="74">
        <v>707.98671294500002</v>
      </c>
      <c r="S288" s="94">
        <v>5.765292750000001E-5</v>
      </c>
      <c r="T288" s="94">
        <f t="shared" si="4"/>
        <v>2.946878660446003E-3</v>
      </c>
      <c r="U288" s="94">
        <f>R288/'סכום נכסי הקרן'!$C$42</f>
        <v>6.4585583981631174E-4</v>
      </c>
    </row>
    <row r="289" spans="2:21">
      <c r="B289" s="91" t="s">
        <v>927</v>
      </c>
      <c r="C289" s="67" t="s">
        <v>928</v>
      </c>
      <c r="D289" s="92" t="s">
        <v>26</v>
      </c>
      <c r="E289" s="92" t="s">
        <v>854</v>
      </c>
      <c r="F289" s="67"/>
      <c r="G289" s="92" t="s">
        <v>888</v>
      </c>
      <c r="H289" s="67" t="s">
        <v>859</v>
      </c>
      <c r="I289" s="67" t="s">
        <v>282</v>
      </c>
      <c r="J289" s="102"/>
      <c r="K289" s="74">
        <v>6.6199999999978347</v>
      </c>
      <c r="L289" s="92" t="s">
        <v>128</v>
      </c>
      <c r="M289" s="93">
        <v>5.7999999999999996E-2</v>
      </c>
      <c r="N289" s="93">
        <v>5.1299999999977378E-2</v>
      </c>
      <c r="O289" s="74">
        <v>115305.85500000003</v>
      </c>
      <c r="P289" s="103">
        <v>109.75466</v>
      </c>
      <c r="Q289" s="74"/>
      <c r="R289" s="74">
        <v>508.55542565500014</v>
      </c>
      <c r="S289" s="94">
        <v>2.3061171000000004E-4</v>
      </c>
      <c r="T289" s="94">
        <f t="shared" si="4"/>
        <v>2.1167786119641149E-3</v>
      </c>
      <c r="U289" s="94">
        <f>R289/'סכום נכסי הקרן'!$C$42</f>
        <v>4.6392606743040379E-4</v>
      </c>
    </row>
    <row r="290" spans="2:21">
      <c r="B290" s="91" t="s">
        <v>929</v>
      </c>
      <c r="C290" s="67" t="s">
        <v>930</v>
      </c>
      <c r="D290" s="92" t="s">
        <v>26</v>
      </c>
      <c r="E290" s="92" t="s">
        <v>854</v>
      </c>
      <c r="F290" s="67"/>
      <c r="G290" s="92" t="s">
        <v>900</v>
      </c>
      <c r="H290" s="67" t="s">
        <v>859</v>
      </c>
      <c r="I290" s="67" t="s">
        <v>856</v>
      </c>
      <c r="J290" s="102"/>
      <c r="K290" s="74">
        <v>7.5100000000024352</v>
      </c>
      <c r="L290" s="92" t="s">
        <v>126</v>
      </c>
      <c r="M290" s="93">
        <v>6.1740000000000003E-2</v>
      </c>
      <c r="N290" s="93">
        <v>6.0700000000019717E-2</v>
      </c>
      <c r="O290" s="74">
        <v>115305.85500000003</v>
      </c>
      <c r="P290" s="103">
        <v>101.07425000000001</v>
      </c>
      <c r="Q290" s="74"/>
      <c r="R290" s="74">
        <v>431.21475414500009</v>
      </c>
      <c r="S290" s="94">
        <v>3.6033079687500006E-5</v>
      </c>
      <c r="T290" s="94">
        <f t="shared" si="4"/>
        <v>1.7948607421931766E-3</v>
      </c>
      <c r="U290" s="94">
        <f>R290/'סכום נכסי הקרן'!$C$42</f>
        <v>3.9337259031461361E-4</v>
      </c>
    </row>
    <row r="291" spans="2:21">
      <c r="B291" s="91" t="s">
        <v>931</v>
      </c>
      <c r="C291" s="67" t="s">
        <v>932</v>
      </c>
      <c r="D291" s="92" t="s">
        <v>26</v>
      </c>
      <c r="E291" s="92" t="s">
        <v>854</v>
      </c>
      <c r="F291" s="67"/>
      <c r="G291" s="92" t="s">
        <v>933</v>
      </c>
      <c r="H291" s="67" t="s">
        <v>859</v>
      </c>
      <c r="I291" s="67" t="s">
        <v>856</v>
      </c>
      <c r="J291" s="102"/>
      <c r="K291" s="74">
        <v>7.3199999999993679</v>
      </c>
      <c r="L291" s="92" t="s">
        <v>126</v>
      </c>
      <c r="M291" s="93">
        <v>5.5E-2</v>
      </c>
      <c r="N291" s="93">
        <v>5.779999999999666E-2</v>
      </c>
      <c r="O291" s="74">
        <v>307482.28000000009</v>
      </c>
      <c r="P291" s="103">
        <v>100.22783</v>
      </c>
      <c r="Q291" s="74"/>
      <c r="R291" s="74">
        <v>1140.2764602710001</v>
      </c>
      <c r="S291" s="94">
        <v>2.7952934545454554E-4</v>
      </c>
      <c r="T291" s="94">
        <f t="shared" si="4"/>
        <v>4.7462138855740871E-3</v>
      </c>
      <c r="U291" s="94">
        <f>R291/'סכום נכסי הקרן'!$C$42</f>
        <v>1.0402090850090708E-3</v>
      </c>
    </row>
    <row r="292" spans="2:21">
      <c r="B292" s="91" t="s">
        <v>934</v>
      </c>
      <c r="C292" s="67" t="s">
        <v>935</v>
      </c>
      <c r="D292" s="92" t="s">
        <v>26</v>
      </c>
      <c r="E292" s="92" t="s">
        <v>854</v>
      </c>
      <c r="F292" s="67"/>
      <c r="G292" s="92" t="s">
        <v>900</v>
      </c>
      <c r="H292" s="67" t="s">
        <v>859</v>
      </c>
      <c r="I292" s="67" t="s">
        <v>856</v>
      </c>
      <c r="J292" s="102"/>
      <c r="K292" s="74">
        <v>4.3499999999979355</v>
      </c>
      <c r="L292" s="92" t="s">
        <v>128</v>
      </c>
      <c r="M292" s="93">
        <v>4.1250000000000002E-2</v>
      </c>
      <c r="N292" s="93">
        <v>5.4499999999978253E-2</v>
      </c>
      <c r="O292" s="74">
        <v>228305.59290000002</v>
      </c>
      <c r="P292" s="103">
        <v>97.677419999999998</v>
      </c>
      <c r="Q292" s="74"/>
      <c r="R292" s="74">
        <v>896.13764981100007</v>
      </c>
      <c r="S292" s="94">
        <v>2.2830559290000003E-4</v>
      </c>
      <c r="T292" s="94">
        <f t="shared" si="4"/>
        <v>3.7300260990285284E-3</v>
      </c>
      <c r="U292" s="94">
        <f>R292/'סכום נכסי הקרן'!$C$42</f>
        <v>8.1749519281537923E-4</v>
      </c>
    </row>
    <row r="293" spans="2:21">
      <c r="B293" s="91" t="s">
        <v>936</v>
      </c>
      <c r="C293" s="67" t="s">
        <v>937</v>
      </c>
      <c r="D293" s="92" t="s">
        <v>26</v>
      </c>
      <c r="E293" s="92" t="s">
        <v>854</v>
      </c>
      <c r="F293" s="67"/>
      <c r="G293" s="92" t="s">
        <v>938</v>
      </c>
      <c r="H293" s="67" t="s">
        <v>859</v>
      </c>
      <c r="I293" s="67" t="s">
        <v>856</v>
      </c>
      <c r="J293" s="102"/>
      <c r="K293" s="74">
        <v>6.9499999999987168</v>
      </c>
      <c r="L293" s="92" t="s">
        <v>126</v>
      </c>
      <c r="M293" s="93">
        <v>6.7979999999999999E-2</v>
      </c>
      <c r="N293" s="93">
        <v>6.7999999999991456E-2</v>
      </c>
      <c r="O293" s="74">
        <v>368978.73600000003</v>
      </c>
      <c r="P293" s="103">
        <v>102.73909999999999</v>
      </c>
      <c r="Q293" s="74"/>
      <c r="R293" s="74">
        <v>1402.6161004640001</v>
      </c>
      <c r="S293" s="94">
        <v>3.6897873600000004E-4</v>
      </c>
      <c r="T293" s="94">
        <f t="shared" si="4"/>
        <v>5.8381596429429704E-3</v>
      </c>
      <c r="U293" s="94">
        <f>R293/'סכום נכסי הקרן'!$C$42</f>
        <v>1.2795265545829969E-3</v>
      </c>
    </row>
    <row r="294" spans="2:21">
      <c r="B294" s="91" t="s">
        <v>939</v>
      </c>
      <c r="C294" s="67" t="s">
        <v>940</v>
      </c>
      <c r="D294" s="92" t="s">
        <v>26</v>
      </c>
      <c r="E294" s="92" t="s">
        <v>854</v>
      </c>
      <c r="F294" s="67"/>
      <c r="G294" s="92" t="s">
        <v>888</v>
      </c>
      <c r="H294" s="67" t="s">
        <v>859</v>
      </c>
      <c r="I294" s="67" t="s">
        <v>282</v>
      </c>
      <c r="J294" s="102"/>
      <c r="K294" s="74">
        <v>6.8300000000023573</v>
      </c>
      <c r="L294" s="92" t="s">
        <v>126</v>
      </c>
      <c r="M294" s="93">
        <v>0.06</v>
      </c>
      <c r="N294" s="93">
        <v>6.630000000002069E-2</v>
      </c>
      <c r="O294" s="74">
        <v>192176.42499999999</v>
      </c>
      <c r="P294" s="103">
        <v>97.262330000000006</v>
      </c>
      <c r="Q294" s="74"/>
      <c r="R294" s="74">
        <v>691.5865177390001</v>
      </c>
      <c r="S294" s="94">
        <v>1.6014702083333332E-4</v>
      </c>
      <c r="T294" s="94">
        <f t="shared" si="4"/>
        <v>2.8786155357346998E-3</v>
      </c>
      <c r="U294" s="94">
        <f>R294/'סכום נכסי הקרן'!$C$42</f>
        <v>6.3089487846738684E-4</v>
      </c>
    </row>
    <row r="295" spans="2:21">
      <c r="B295" s="91" t="s">
        <v>941</v>
      </c>
      <c r="C295" s="67" t="s">
        <v>942</v>
      </c>
      <c r="D295" s="92" t="s">
        <v>26</v>
      </c>
      <c r="E295" s="92" t="s">
        <v>854</v>
      </c>
      <c r="F295" s="67"/>
      <c r="G295" s="92" t="s">
        <v>943</v>
      </c>
      <c r="H295" s="67" t="s">
        <v>859</v>
      </c>
      <c r="I295" s="67" t="s">
        <v>282</v>
      </c>
      <c r="J295" s="102"/>
      <c r="K295" s="74">
        <v>6.8400000000117647</v>
      </c>
      <c r="L295" s="92" t="s">
        <v>126</v>
      </c>
      <c r="M295" s="93">
        <v>6.3750000000000001E-2</v>
      </c>
      <c r="N295" s="93">
        <v>6.0300000000126516E-2</v>
      </c>
      <c r="O295" s="74">
        <v>64571.278800000007</v>
      </c>
      <c r="P295" s="103">
        <v>103.8845</v>
      </c>
      <c r="Q295" s="74"/>
      <c r="R295" s="74">
        <v>248.19433546200005</v>
      </c>
      <c r="S295" s="94">
        <v>9.2244684000000011E-5</v>
      </c>
      <c r="T295" s="94">
        <f t="shared" si="4"/>
        <v>1.0330682447049868E-3</v>
      </c>
      <c r="U295" s="94">
        <f>R295/'סכום נכסי הקרן'!$C$42</f>
        <v>2.264135160117252E-4</v>
      </c>
    </row>
    <row r="296" spans="2:21">
      <c r="B296" s="91" t="s">
        <v>944</v>
      </c>
      <c r="C296" s="67" t="s">
        <v>945</v>
      </c>
      <c r="D296" s="92" t="s">
        <v>26</v>
      </c>
      <c r="E296" s="92" t="s">
        <v>854</v>
      </c>
      <c r="F296" s="67"/>
      <c r="G296" s="92" t="s">
        <v>900</v>
      </c>
      <c r="H296" s="67" t="s">
        <v>859</v>
      </c>
      <c r="I296" s="67" t="s">
        <v>856</v>
      </c>
      <c r="J296" s="102"/>
      <c r="K296" s="74">
        <v>3.6400000000009558</v>
      </c>
      <c r="L296" s="92" t="s">
        <v>126</v>
      </c>
      <c r="M296" s="93">
        <v>8.1250000000000003E-2</v>
      </c>
      <c r="N296" s="93">
        <v>7.5400000000019757E-2</v>
      </c>
      <c r="O296" s="74">
        <v>153741.14000000004</v>
      </c>
      <c r="P296" s="103">
        <v>103.14617</v>
      </c>
      <c r="Q296" s="74"/>
      <c r="R296" s="74">
        <v>586.738942146</v>
      </c>
      <c r="S296" s="94">
        <v>8.7852080000000031E-5</v>
      </c>
      <c r="T296" s="94">
        <f t="shared" si="4"/>
        <v>2.4422046858343094E-3</v>
      </c>
      <c r="U296" s="94">
        <f>R296/'סכום נכסי הקרן'!$C$42</f>
        <v>5.352484238811949E-4</v>
      </c>
    </row>
    <row r="297" spans="2:21">
      <c r="B297" s="91" t="s">
        <v>946</v>
      </c>
      <c r="C297" s="67" t="s">
        <v>947</v>
      </c>
      <c r="D297" s="92" t="s">
        <v>26</v>
      </c>
      <c r="E297" s="92" t="s">
        <v>854</v>
      </c>
      <c r="F297" s="67"/>
      <c r="G297" s="92" t="s">
        <v>900</v>
      </c>
      <c r="H297" s="67" t="s">
        <v>866</v>
      </c>
      <c r="I297" s="67" t="s">
        <v>856</v>
      </c>
      <c r="J297" s="102"/>
      <c r="K297" s="74">
        <v>4.3799999999999093</v>
      </c>
      <c r="L297" s="92" t="s">
        <v>128</v>
      </c>
      <c r="M297" s="93">
        <v>7.2499999999999995E-2</v>
      </c>
      <c r="N297" s="93">
        <v>7.309999999999589E-2</v>
      </c>
      <c r="O297" s="74">
        <v>274427.93489999999</v>
      </c>
      <c r="P297" s="103">
        <v>99.454909999999998</v>
      </c>
      <c r="Q297" s="74"/>
      <c r="R297" s="74">
        <v>1096.7774393950003</v>
      </c>
      <c r="S297" s="94">
        <v>2.1954234792E-4</v>
      </c>
      <c r="T297" s="94">
        <f t="shared" si="4"/>
        <v>4.5651563402473337E-3</v>
      </c>
      <c r="U297" s="94">
        <f>R297/'סכום נכסי הקרן'!$C$42</f>
        <v>1.0005274128175212E-3</v>
      </c>
    </row>
    <row r="298" spans="2:21">
      <c r="B298" s="91" t="s">
        <v>948</v>
      </c>
      <c r="C298" s="67" t="s">
        <v>949</v>
      </c>
      <c r="D298" s="92" t="s">
        <v>26</v>
      </c>
      <c r="E298" s="92" t="s">
        <v>854</v>
      </c>
      <c r="F298" s="67"/>
      <c r="G298" s="92" t="s">
        <v>900</v>
      </c>
      <c r="H298" s="67" t="s">
        <v>866</v>
      </c>
      <c r="I298" s="67" t="s">
        <v>856</v>
      </c>
      <c r="J298" s="102"/>
      <c r="K298" s="74">
        <v>7.2900000000063327</v>
      </c>
      <c r="L298" s="92" t="s">
        <v>126</v>
      </c>
      <c r="M298" s="93">
        <v>7.1190000000000003E-2</v>
      </c>
      <c r="N298" s="93">
        <v>7.1400000000051853E-2</v>
      </c>
      <c r="O298" s="74">
        <v>153741.14000000004</v>
      </c>
      <c r="P298" s="103">
        <v>99.657330000000002</v>
      </c>
      <c r="Q298" s="74"/>
      <c r="R298" s="74">
        <v>566.89293792900014</v>
      </c>
      <c r="S298" s="94">
        <v>1.0249409333333336E-4</v>
      </c>
      <c r="T298" s="94">
        <f t="shared" si="4"/>
        <v>2.3595989458495515E-3</v>
      </c>
      <c r="U298" s="94">
        <f>R298/'סכום נכסי הקרן'!$C$42</f>
        <v>5.1714404778739631E-4</v>
      </c>
    </row>
    <row r="299" spans="2:21">
      <c r="B299" s="91" t="s">
        <v>950</v>
      </c>
      <c r="C299" s="67" t="s">
        <v>951</v>
      </c>
      <c r="D299" s="92" t="s">
        <v>26</v>
      </c>
      <c r="E299" s="92" t="s">
        <v>854</v>
      </c>
      <c r="F299" s="67"/>
      <c r="G299" s="92" t="s">
        <v>938</v>
      </c>
      <c r="H299" s="67" t="s">
        <v>866</v>
      </c>
      <c r="I299" s="67" t="s">
        <v>856</v>
      </c>
      <c r="J299" s="102"/>
      <c r="K299" s="74">
        <v>3.2999999999980494</v>
      </c>
      <c r="L299" s="92" t="s">
        <v>126</v>
      </c>
      <c r="M299" s="93">
        <v>2.6249999999999999E-2</v>
      </c>
      <c r="N299" s="93">
        <v>7.4999999999934994E-2</v>
      </c>
      <c r="O299" s="74">
        <v>194905.33023500003</v>
      </c>
      <c r="P299" s="103">
        <v>85.310379999999995</v>
      </c>
      <c r="Q299" s="74"/>
      <c r="R299" s="74">
        <v>615.21553203400003</v>
      </c>
      <c r="S299" s="94">
        <v>1.5696993510771356E-4</v>
      </c>
      <c r="T299" s="94">
        <f t="shared" si="4"/>
        <v>2.5607338242049312E-3</v>
      </c>
      <c r="U299" s="94">
        <f>R299/'סכום נכסי הקרן'!$C$42</f>
        <v>5.6122599032550709E-4</v>
      </c>
    </row>
    <row r="300" spans="2:21">
      <c r="B300" s="91" t="s">
        <v>952</v>
      </c>
      <c r="C300" s="67" t="s">
        <v>953</v>
      </c>
      <c r="D300" s="92" t="s">
        <v>26</v>
      </c>
      <c r="E300" s="92" t="s">
        <v>854</v>
      </c>
      <c r="F300" s="67"/>
      <c r="G300" s="92" t="s">
        <v>938</v>
      </c>
      <c r="H300" s="67" t="s">
        <v>866</v>
      </c>
      <c r="I300" s="67" t="s">
        <v>856</v>
      </c>
      <c r="J300" s="102"/>
      <c r="K300" s="74">
        <v>2.0700000000025649</v>
      </c>
      <c r="L300" s="92" t="s">
        <v>126</v>
      </c>
      <c r="M300" s="93">
        <v>7.0499999999999993E-2</v>
      </c>
      <c r="N300" s="93">
        <v>7.0700000000094979E-2</v>
      </c>
      <c r="O300" s="74">
        <v>76870.570000000022</v>
      </c>
      <c r="P300" s="103">
        <v>101.42507999999999</v>
      </c>
      <c r="Q300" s="74"/>
      <c r="R300" s="74">
        <v>288.47434671800005</v>
      </c>
      <c r="S300" s="94">
        <v>9.6838468534974744E-5</v>
      </c>
      <c r="T300" s="94">
        <f t="shared" si="4"/>
        <v>1.2007271900530932E-3</v>
      </c>
      <c r="U300" s="94">
        <f>R300/'סכום נכסי הקרן'!$C$42</f>
        <v>2.6315866958860504E-4</v>
      </c>
    </row>
    <row r="301" spans="2:21">
      <c r="B301" s="91" t="s">
        <v>954</v>
      </c>
      <c r="C301" s="67" t="s">
        <v>955</v>
      </c>
      <c r="D301" s="92" t="s">
        <v>26</v>
      </c>
      <c r="E301" s="92" t="s">
        <v>854</v>
      </c>
      <c r="F301" s="67"/>
      <c r="G301" s="92" t="s">
        <v>956</v>
      </c>
      <c r="H301" s="67" t="s">
        <v>866</v>
      </c>
      <c r="I301" s="67" t="s">
        <v>856</v>
      </c>
      <c r="J301" s="102"/>
      <c r="K301" s="74">
        <v>5.3399999999967562</v>
      </c>
      <c r="L301" s="92" t="s">
        <v>126</v>
      </c>
      <c r="M301" s="93">
        <v>0.04</v>
      </c>
      <c r="N301" s="93">
        <v>6.0099999999965459E-2</v>
      </c>
      <c r="O301" s="74">
        <v>209472.30325000003</v>
      </c>
      <c r="P301" s="103">
        <v>91.497889999999998</v>
      </c>
      <c r="Q301" s="74"/>
      <c r="R301" s="74">
        <v>709.15212044500015</v>
      </c>
      <c r="S301" s="94">
        <v>4.1894460650000005E-4</v>
      </c>
      <c r="T301" s="94">
        <f t="shared" si="4"/>
        <v>2.9517294781657146E-3</v>
      </c>
      <c r="U301" s="94">
        <f>R301/'סכום נכסי הקרן'!$C$42</f>
        <v>6.4691897451344457E-4</v>
      </c>
    </row>
    <row r="302" spans="2:21">
      <c r="B302" s="91" t="s">
        <v>957</v>
      </c>
      <c r="C302" s="67" t="s">
        <v>958</v>
      </c>
      <c r="D302" s="92" t="s">
        <v>26</v>
      </c>
      <c r="E302" s="92" t="s">
        <v>854</v>
      </c>
      <c r="F302" s="67"/>
      <c r="G302" s="92" t="s">
        <v>872</v>
      </c>
      <c r="H302" s="67" t="s">
        <v>866</v>
      </c>
      <c r="I302" s="67" t="s">
        <v>282</v>
      </c>
      <c r="J302" s="102"/>
      <c r="K302" s="74">
        <v>3.5399999999926854</v>
      </c>
      <c r="L302" s="92" t="s">
        <v>126</v>
      </c>
      <c r="M302" s="93">
        <v>5.5E-2</v>
      </c>
      <c r="N302" s="93">
        <v>8.8399999999849294E-2</v>
      </c>
      <c r="O302" s="74">
        <v>53809.399000000005</v>
      </c>
      <c r="P302" s="103">
        <v>90.636110000000002</v>
      </c>
      <c r="Q302" s="74"/>
      <c r="R302" s="74">
        <v>180.451762758</v>
      </c>
      <c r="S302" s="94">
        <v>5.3809399000000004E-5</v>
      </c>
      <c r="T302" s="94">
        <f t="shared" si="4"/>
        <v>7.5110088817828633E-4</v>
      </c>
      <c r="U302" s="94">
        <f>R302/'סכום נכסי הקרן'!$C$42</f>
        <v>1.6461583621761532E-4</v>
      </c>
    </row>
    <row r="303" spans="2:21">
      <c r="B303" s="91" t="s">
        <v>959</v>
      </c>
      <c r="C303" s="67" t="s">
        <v>960</v>
      </c>
      <c r="D303" s="92" t="s">
        <v>26</v>
      </c>
      <c r="E303" s="92" t="s">
        <v>854</v>
      </c>
      <c r="F303" s="67"/>
      <c r="G303" s="92" t="s">
        <v>872</v>
      </c>
      <c r="H303" s="67" t="s">
        <v>866</v>
      </c>
      <c r="I303" s="67" t="s">
        <v>282</v>
      </c>
      <c r="J303" s="102"/>
      <c r="K303" s="74">
        <v>3.1299999999976706</v>
      </c>
      <c r="L303" s="92" t="s">
        <v>126</v>
      </c>
      <c r="M303" s="93">
        <v>0.06</v>
      </c>
      <c r="N303" s="93">
        <v>8.1999999999941758E-2</v>
      </c>
      <c r="O303" s="74">
        <v>165348.59607000003</v>
      </c>
      <c r="P303" s="103">
        <v>95.418670000000006</v>
      </c>
      <c r="Q303" s="74"/>
      <c r="R303" s="74">
        <v>583.76167517199997</v>
      </c>
      <c r="S303" s="94">
        <v>2.2046479476000005E-4</v>
      </c>
      <c r="T303" s="94">
        <f t="shared" si="4"/>
        <v>2.4298123000003496E-3</v>
      </c>
      <c r="U303" s="94">
        <f>R303/'סכום נכסי הקרן'!$C$42</f>
        <v>5.325324332747447E-4</v>
      </c>
    </row>
    <row r="304" spans="2:21">
      <c r="B304" s="91" t="s">
        <v>961</v>
      </c>
      <c r="C304" s="67" t="s">
        <v>962</v>
      </c>
      <c r="D304" s="92" t="s">
        <v>26</v>
      </c>
      <c r="E304" s="92" t="s">
        <v>854</v>
      </c>
      <c r="F304" s="67"/>
      <c r="G304" s="92" t="s">
        <v>963</v>
      </c>
      <c r="H304" s="67" t="s">
        <v>866</v>
      </c>
      <c r="I304" s="67" t="s">
        <v>282</v>
      </c>
      <c r="J304" s="102"/>
      <c r="K304" s="74">
        <v>6.1399999999992492</v>
      </c>
      <c r="L304" s="92" t="s">
        <v>128</v>
      </c>
      <c r="M304" s="93">
        <v>6.6250000000000003E-2</v>
      </c>
      <c r="N304" s="93">
        <v>6.4799999999994362E-2</v>
      </c>
      <c r="O304" s="74">
        <v>307482.28000000009</v>
      </c>
      <c r="P304" s="103">
        <v>103.53986</v>
      </c>
      <c r="Q304" s="74"/>
      <c r="R304" s="74">
        <v>1279.3567107140002</v>
      </c>
      <c r="S304" s="94">
        <v>4.0997637333333342E-4</v>
      </c>
      <c r="T304" s="94">
        <f t="shared" si="4"/>
        <v>5.3251126341326664E-3</v>
      </c>
      <c r="U304" s="94">
        <f>R304/'סכום נכסי הקרן'!$C$42</f>
        <v>1.1670840535774496E-3</v>
      </c>
    </row>
    <row r="305" spans="2:21">
      <c r="B305" s="91" t="s">
        <v>964</v>
      </c>
      <c r="C305" s="67" t="s">
        <v>965</v>
      </c>
      <c r="D305" s="92" t="s">
        <v>26</v>
      </c>
      <c r="E305" s="92" t="s">
        <v>854</v>
      </c>
      <c r="F305" s="67"/>
      <c r="G305" s="92" t="s">
        <v>966</v>
      </c>
      <c r="H305" s="67" t="s">
        <v>866</v>
      </c>
      <c r="I305" s="67" t="s">
        <v>282</v>
      </c>
      <c r="J305" s="102"/>
      <c r="K305" s="74">
        <v>5.8599999999962851</v>
      </c>
      <c r="L305" s="92" t="s">
        <v>126</v>
      </c>
      <c r="M305" s="93">
        <v>3.2500000000000001E-2</v>
      </c>
      <c r="N305" s="93">
        <v>5.6299999999947462E-2</v>
      </c>
      <c r="O305" s="74">
        <v>153741.14000000004</v>
      </c>
      <c r="P305" s="103">
        <v>88.011750000000006</v>
      </c>
      <c r="Q305" s="74"/>
      <c r="R305" s="74">
        <v>500.64799080100011</v>
      </c>
      <c r="S305" s="94">
        <v>1.2303425150850689E-4</v>
      </c>
      <c r="T305" s="94">
        <f t="shared" si="4"/>
        <v>2.0838652103365766E-3</v>
      </c>
      <c r="U305" s="94">
        <f>R305/'סכום נכסי הקרן'!$C$42</f>
        <v>4.5671256626570085E-4</v>
      </c>
    </row>
    <row r="306" spans="2:21">
      <c r="B306" s="91" t="s">
        <v>967</v>
      </c>
      <c r="C306" s="67" t="s">
        <v>968</v>
      </c>
      <c r="D306" s="92" t="s">
        <v>26</v>
      </c>
      <c r="E306" s="92" t="s">
        <v>854</v>
      </c>
      <c r="F306" s="67"/>
      <c r="G306" s="92" t="s">
        <v>938</v>
      </c>
      <c r="H306" s="67" t="s">
        <v>866</v>
      </c>
      <c r="I306" s="67" t="s">
        <v>282</v>
      </c>
      <c r="J306" s="102"/>
      <c r="K306" s="74">
        <v>1.5399999999996674</v>
      </c>
      <c r="L306" s="92" t="s">
        <v>126</v>
      </c>
      <c r="M306" s="93">
        <v>4.2500000000000003E-2</v>
      </c>
      <c r="N306" s="93">
        <v>7.9300000000018286E-2</v>
      </c>
      <c r="O306" s="74">
        <v>169115.25400000002</v>
      </c>
      <c r="P306" s="103">
        <v>96.136560000000003</v>
      </c>
      <c r="Q306" s="74"/>
      <c r="R306" s="74">
        <v>601.5518463300001</v>
      </c>
      <c r="S306" s="94">
        <v>3.5603211368421053E-4</v>
      </c>
      <c r="T306" s="94">
        <f t="shared" si="4"/>
        <v>2.5038609718082134E-3</v>
      </c>
      <c r="U306" s="94">
        <f>R306/'סכום נכסי הקרן'!$C$42</f>
        <v>5.4876139029278229E-4</v>
      </c>
    </row>
    <row r="307" spans="2:21">
      <c r="B307" s="91" t="s">
        <v>969</v>
      </c>
      <c r="C307" s="67" t="s">
        <v>970</v>
      </c>
      <c r="D307" s="92" t="s">
        <v>26</v>
      </c>
      <c r="E307" s="92" t="s">
        <v>854</v>
      </c>
      <c r="F307" s="67"/>
      <c r="G307" s="92" t="s">
        <v>938</v>
      </c>
      <c r="H307" s="67" t="s">
        <v>866</v>
      </c>
      <c r="I307" s="67" t="s">
        <v>282</v>
      </c>
      <c r="J307" s="102"/>
      <c r="K307" s="74">
        <v>4.8099999999946519</v>
      </c>
      <c r="L307" s="92" t="s">
        <v>126</v>
      </c>
      <c r="M307" s="93">
        <v>3.125E-2</v>
      </c>
      <c r="N307" s="93">
        <v>7.4299999999925134E-2</v>
      </c>
      <c r="O307" s="74">
        <v>76870.570000000022</v>
      </c>
      <c r="P307" s="103">
        <v>82.174080000000004</v>
      </c>
      <c r="Q307" s="74"/>
      <c r="R307" s="74">
        <v>233.72043902500002</v>
      </c>
      <c r="S307" s="94">
        <v>1.0249409333333336E-4</v>
      </c>
      <c r="T307" s="94">
        <f t="shared" si="4"/>
        <v>9.7282302291787359E-4</v>
      </c>
      <c r="U307" s="94">
        <f>R307/'סכום נכסי הקרן'!$C$42</f>
        <v>2.1320980700446424E-4</v>
      </c>
    </row>
    <row r="308" spans="2:21">
      <c r="B308" s="91" t="s">
        <v>971</v>
      </c>
      <c r="C308" s="67" t="s">
        <v>972</v>
      </c>
      <c r="D308" s="92" t="s">
        <v>26</v>
      </c>
      <c r="E308" s="92" t="s">
        <v>854</v>
      </c>
      <c r="F308" s="67"/>
      <c r="G308" s="92" t="s">
        <v>943</v>
      </c>
      <c r="H308" s="67" t="s">
        <v>866</v>
      </c>
      <c r="I308" s="67" t="s">
        <v>282</v>
      </c>
      <c r="J308" s="102"/>
      <c r="K308" s="74">
        <v>6.9299999999944006</v>
      </c>
      <c r="L308" s="92" t="s">
        <v>126</v>
      </c>
      <c r="M308" s="93">
        <v>6.4000000000000001E-2</v>
      </c>
      <c r="N308" s="93">
        <v>6.1799999999944004E-2</v>
      </c>
      <c r="O308" s="74">
        <v>99931.741000000009</v>
      </c>
      <c r="P308" s="103">
        <v>104.31100000000001</v>
      </c>
      <c r="Q308" s="74"/>
      <c r="R308" s="74">
        <v>385.68725391200002</v>
      </c>
      <c r="S308" s="94">
        <v>9.993174100000001E-5</v>
      </c>
      <c r="T308" s="94">
        <f t="shared" si="4"/>
        <v>1.6053599839910932E-3</v>
      </c>
      <c r="U308" s="94">
        <f>R308/'סכום נכסי הקרן'!$C$42</f>
        <v>3.5184045226726321E-4</v>
      </c>
    </row>
    <row r="309" spans="2:21">
      <c r="B309" s="91" t="s">
        <v>973</v>
      </c>
      <c r="C309" s="67" t="s">
        <v>974</v>
      </c>
      <c r="D309" s="92" t="s">
        <v>26</v>
      </c>
      <c r="E309" s="92" t="s">
        <v>854</v>
      </c>
      <c r="F309" s="67"/>
      <c r="G309" s="92" t="s">
        <v>943</v>
      </c>
      <c r="H309" s="67" t="s">
        <v>866</v>
      </c>
      <c r="I309" s="67" t="s">
        <v>856</v>
      </c>
      <c r="J309" s="102"/>
      <c r="K309" s="74">
        <v>4.5000000000017923</v>
      </c>
      <c r="L309" s="92" t="s">
        <v>128</v>
      </c>
      <c r="M309" s="93">
        <v>4.8750000000000002E-2</v>
      </c>
      <c r="N309" s="93">
        <v>5.5400000000022709E-2</v>
      </c>
      <c r="O309" s="74">
        <v>210625.36180000004</v>
      </c>
      <c r="P309" s="103">
        <v>98.831559999999996</v>
      </c>
      <c r="Q309" s="74"/>
      <c r="R309" s="74">
        <v>836.50837726500026</v>
      </c>
      <c r="S309" s="94">
        <v>2.1062536180000004E-4</v>
      </c>
      <c r="T309" s="94">
        <f t="shared" si="4"/>
        <v>3.4818290247179313E-3</v>
      </c>
      <c r="U309" s="94">
        <f>R309/'סכום נכסי הקרן'!$C$42</f>
        <v>7.6309881334430828E-4</v>
      </c>
    </row>
    <row r="310" spans="2:21">
      <c r="B310" s="91" t="s">
        <v>975</v>
      </c>
      <c r="C310" s="67" t="s">
        <v>976</v>
      </c>
      <c r="D310" s="92" t="s">
        <v>26</v>
      </c>
      <c r="E310" s="92" t="s">
        <v>854</v>
      </c>
      <c r="F310" s="67"/>
      <c r="G310" s="92" t="s">
        <v>956</v>
      </c>
      <c r="H310" s="67" t="s">
        <v>866</v>
      </c>
      <c r="I310" s="67" t="s">
        <v>856</v>
      </c>
      <c r="J310" s="102"/>
      <c r="K310" s="74">
        <v>7.3100000000023986</v>
      </c>
      <c r="L310" s="92" t="s">
        <v>126</v>
      </c>
      <c r="M310" s="93">
        <v>5.9000000000000004E-2</v>
      </c>
      <c r="N310" s="93">
        <v>6.1500000000014446E-2</v>
      </c>
      <c r="O310" s="74">
        <v>215237.59600000002</v>
      </c>
      <c r="P310" s="103">
        <v>100.00211</v>
      </c>
      <c r="Q310" s="74"/>
      <c r="R310" s="74">
        <v>796.39591763900012</v>
      </c>
      <c r="S310" s="94">
        <v>4.3047519200000003E-4</v>
      </c>
      <c r="T310" s="94">
        <f t="shared" si="4"/>
        <v>3.3148674855696049E-3</v>
      </c>
      <c r="U310" s="94">
        <f>R310/'סכום נכסי הקרן'!$C$42</f>
        <v>7.2650650754935359E-4</v>
      </c>
    </row>
    <row r="311" spans="2:21">
      <c r="B311" s="91" t="s">
        <v>977</v>
      </c>
      <c r="C311" s="67" t="s">
        <v>978</v>
      </c>
      <c r="D311" s="92" t="s">
        <v>26</v>
      </c>
      <c r="E311" s="92" t="s">
        <v>854</v>
      </c>
      <c r="F311" s="67"/>
      <c r="G311" s="92" t="s">
        <v>979</v>
      </c>
      <c r="H311" s="67" t="s">
        <v>866</v>
      </c>
      <c r="I311" s="67" t="s">
        <v>856</v>
      </c>
      <c r="J311" s="102"/>
      <c r="K311" s="74">
        <v>7.1099999999980659</v>
      </c>
      <c r="L311" s="92" t="s">
        <v>126</v>
      </c>
      <c r="M311" s="93">
        <v>3.15E-2</v>
      </c>
      <c r="N311" s="93">
        <v>7.1899999999975067E-2</v>
      </c>
      <c r="O311" s="74">
        <v>153741.14000000004</v>
      </c>
      <c r="P311" s="103">
        <v>75.436250000000001</v>
      </c>
      <c r="Q311" s="74"/>
      <c r="R311" s="74">
        <v>429.11323775300008</v>
      </c>
      <c r="S311" s="94">
        <v>2.3712055055238784E-4</v>
      </c>
      <c r="T311" s="94">
        <f t="shared" si="4"/>
        <v>1.7861135246297259E-3</v>
      </c>
      <c r="U311" s="94">
        <f>R311/'סכום נכסי הקרן'!$C$42</f>
        <v>3.914554969434724E-4</v>
      </c>
    </row>
    <row r="312" spans="2:21">
      <c r="B312" s="91" t="s">
        <v>980</v>
      </c>
      <c r="C312" s="67" t="s">
        <v>981</v>
      </c>
      <c r="D312" s="92" t="s">
        <v>26</v>
      </c>
      <c r="E312" s="92" t="s">
        <v>854</v>
      </c>
      <c r="F312" s="67"/>
      <c r="G312" s="92" t="s">
        <v>982</v>
      </c>
      <c r="H312" s="67" t="s">
        <v>866</v>
      </c>
      <c r="I312" s="67" t="s">
        <v>282</v>
      </c>
      <c r="J312" s="102"/>
      <c r="K312" s="74">
        <v>7.3699999999977095</v>
      </c>
      <c r="L312" s="92" t="s">
        <v>126</v>
      </c>
      <c r="M312" s="93">
        <v>6.25E-2</v>
      </c>
      <c r="N312" s="93">
        <v>6.1999999999980446E-2</v>
      </c>
      <c r="O312" s="74">
        <v>192176.42499999999</v>
      </c>
      <c r="P312" s="103">
        <v>100.64100000000001</v>
      </c>
      <c r="Q312" s="74"/>
      <c r="R312" s="74">
        <v>715.61062077200006</v>
      </c>
      <c r="S312" s="94">
        <v>3.2029404166666664E-4</v>
      </c>
      <c r="T312" s="94">
        <f t="shared" si="4"/>
        <v>2.9786119272909965E-3</v>
      </c>
      <c r="U312" s="94">
        <f>R312/'סכום נכסי הקרן'!$C$42</f>
        <v>6.5281069546862657E-4</v>
      </c>
    </row>
    <row r="313" spans="2:21">
      <c r="B313" s="91" t="s">
        <v>983</v>
      </c>
      <c r="C313" s="67" t="s">
        <v>984</v>
      </c>
      <c r="D313" s="92" t="s">
        <v>26</v>
      </c>
      <c r="E313" s="92" t="s">
        <v>854</v>
      </c>
      <c r="F313" s="67"/>
      <c r="G313" s="92" t="s">
        <v>933</v>
      </c>
      <c r="H313" s="67" t="s">
        <v>866</v>
      </c>
      <c r="I313" s="67" t="s">
        <v>282</v>
      </c>
      <c r="J313" s="102"/>
      <c r="K313" s="74">
        <v>7.0899999999897041</v>
      </c>
      <c r="L313" s="92" t="s">
        <v>126</v>
      </c>
      <c r="M313" s="93">
        <v>5.5999999999999994E-2</v>
      </c>
      <c r="N313" s="93">
        <v>5.7199999999932E-2</v>
      </c>
      <c r="O313" s="74">
        <v>57652.927500000013</v>
      </c>
      <c r="P313" s="103">
        <v>99.265110000000007</v>
      </c>
      <c r="Q313" s="74"/>
      <c r="R313" s="74">
        <v>211.74819730200002</v>
      </c>
      <c r="S313" s="94">
        <v>9.6088212500000024E-5</v>
      </c>
      <c r="T313" s="94">
        <f t="shared" si="4"/>
        <v>8.8136716778419103E-4</v>
      </c>
      <c r="U313" s="94">
        <f>R313/'סכום נכסי הקרן'!$C$42</f>
        <v>1.9316578587922939E-4</v>
      </c>
    </row>
    <row r="314" spans="2:21">
      <c r="B314" s="91" t="s">
        <v>985</v>
      </c>
      <c r="C314" s="67" t="s">
        <v>986</v>
      </c>
      <c r="D314" s="92" t="s">
        <v>26</v>
      </c>
      <c r="E314" s="92" t="s">
        <v>854</v>
      </c>
      <c r="F314" s="67"/>
      <c r="G314" s="92" t="s">
        <v>926</v>
      </c>
      <c r="H314" s="67" t="s">
        <v>866</v>
      </c>
      <c r="I314" s="67" t="s">
        <v>282</v>
      </c>
      <c r="J314" s="102"/>
      <c r="K314" s="74">
        <v>4.5100000000012033</v>
      </c>
      <c r="L314" s="92" t="s">
        <v>126</v>
      </c>
      <c r="M314" s="93">
        <v>4.4999999999999998E-2</v>
      </c>
      <c r="N314" s="93">
        <v>6.2000000000016778E-2</v>
      </c>
      <c r="O314" s="74">
        <v>308689.14794900006</v>
      </c>
      <c r="P314" s="103">
        <v>94.014499999999998</v>
      </c>
      <c r="Q314" s="74"/>
      <c r="R314" s="74">
        <v>1073.786468521</v>
      </c>
      <c r="S314" s="94">
        <v>5.1448191324833341E-4</v>
      </c>
      <c r="T314" s="94">
        <f t="shared" si="4"/>
        <v>4.4694601919824852E-3</v>
      </c>
      <c r="U314" s="94">
        <f>R314/'סכום נכסי הקרן'!$C$42</f>
        <v>9.795540632750511E-4</v>
      </c>
    </row>
    <row r="315" spans="2:21">
      <c r="B315" s="91" t="s">
        <v>987</v>
      </c>
      <c r="C315" s="67" t="s">
        <v>988</v>
      </c>
      <c r="D315" s="92" t="s">
        <v>26</v>
      </c>
      <c r="E315" s="92" t="s">
        <v>854</v>
      </c>
      <c r="F315" s="67"/>
      <c r="G315" s="92" t="s">
        <v>872</v>
      </c>
      <c r="H315" s="67" t="s">
        <v>866</v>
      </c>
      <c r="I315" s="67" t="s">
        <v>282</v>
      </c>
      <c r="J315" s="102"/>
      <c r="K315" s="74">
        <v>7.0400000000076526</v>
      </c>
      <c r="L315" s="92" t="s">
        <v>126</v>
      </c>
      <c r="M315" s="93">
        <v>0.04</v>
      </c>
      <c r="N315" s="93">
        <v>6.0300000000057398E-2</v>
      </c>
      <c r="O315" s="74">
        <v>115305.85500000003</v>
      </c>
      <c r="P315" s="103">
        <v>88.22533</v>
      </c>
      <c r="Q315" s="74"/>
      <c r="R315" s="74">
        <v>376.39720722800007</v>
      </c>
      <c r="S315" s="94">
        <v>1.1530585500000002E-4</v>
      </c>
      <c r="T315" s="94">
        <f t="shared" si="4"/>
        <v>1.5666916872179117E-3</v>
      </c>
      <c r="U315" s="94">
        <f>R315/'סכום נכסי הקרן'!$C$42</f>
        <v>3.4336567330132853E-4</v>
      </c>
    </row>
    <row r="316" spans="2:21">
      <c r="B316" s="91" t="s">
        <v>989</v>
      </c>
      <c r="C316" s="67" t="s">
        <v>990</v>
      </c>
      <c r="D316" s="92" t="s">
        <v>26</v>
      </c>
      <c r="E316" s="92" t="s">
        <v>854</v>
      </c>
      <c r="F316" s="67"/>
      <c r="G316" s="92" t="s">
        <v>872</v>
      </c>
      <c r="H316" s="67" t="s">
        <v>866</v>
      </c>
      <c r="I316" s="67" t="s">
        <v>282</v>
      </c>
      <c r="J316" s="102"/>
      <c r="K316" s="74">
        <v>3.0999999999982566</v>
      </c>
      <c r="L316" s="92" t="s">
        <v>126</v>
      </c>
      <c r="M316" s="93">
        <v>6.8750000000000006E-2</v>
      </c>
      <c r="N316" s="93">
        <v>6.2399999999968897E-2</v>
      </c>
      <c r="O316" s="74">
        <v>192176.42499999999</v>
      </c>
      <c r="P316" s="103">
        <v>104.92904</v>
      </c>
      <c r="Q316" s="74"/>
      <c r="R316" s="74">
        <v>746.1008599930002</v>
      </c>
      <c r="S316" s="94">
        <v>2.8288945496618748E-4</v>
      </c>
      <c r="T316" s="94">
        <f t="shared" si="4"/>
        <v>3.1055225509925449E-3</v>
      </c>
      <c r="U316" s="94">
        <f>R316/'סכום נכסי הקרן'!$C$42</f>
        <v>6.8062519918489766E-4</v>
      </c>
    </row>
    <row r="317" spans="2:21">
      <c r="B317" s="91" t="s">
        <v>991</v>
      </c>
      <c r="C317" s="67" t="s">
        <v>992</v>
      </c>
      <c r="D317" s="92" t="s">
        <v>26</v>
      </c>
      <c r="E317" s="92" t="s">
        <v>854</v>
      </c>
      <c r="F317" s="67"/>
      <c r="G317" s="92" t="s">
        <v>900</v>
      </c>
      <c r="H317" s="67" t="s">
        <v>866</v>
      </c>
      <c r="I317" s="67" t="s">
        <v>856</v>
      </c>
      <c r="J317" s="102"/>
      <c r="K317" s="74">
        <v>4.0000000000016831</v>
      </c>
      <c r="L317" s="92" t="s">
        <v>129</v>
      </c>
      <c r="M317" s="93">
        <v>7.4160000000000004E-2</v>
      </c>
      <c r="N317" s="93">
        <v>8.2000000000030299E-2</v>
      </c>
      <c r="O317" s="74">
        <v>261359.93800000005</v>
      </c>
      <c r="P317" s="103">
        <v>97.320300000000003</v>
      </c>
      <c r="Q317" s="74"/>
      <c r="R317" s="74">
        <v>1188.0217972120001</v>
      </c>
      <c r="S317" s="94">
        <v>4.0209221230769237E-4</v>
      </c>
      <c r="T317" s="94">
        <f t="shared" si="4"/>
        <v>4.9449460255911945E-3</v>
      </c>
      <c r="U317" s="94">
        <f>R317/'סכום נכסי הקרן'!$C$42</f>
        <v>1.083764428807928E-3</v>
      </c>
    </row>
    <row r="318" spans="2:21">
      <c r="B318" s="91" t="s">
        <v>993</v>
      </c>
      <c r="C318" s="67" t="s">
        <v>994</v>
      </c>
      <c r="D318" s="92" t="s">
        <v>26</v>
      </c>
      <c r="E318" s="92" t="s">
        <v>854</v>
      </c>
      <c r="F318" s="67"/>
      <c r="G318" s="92" t="s">
        <v>906</v>
      </c>
      <c r="H318" s="67" t="s">
        <v>995</v>
      </c>
      <c r="I318" s="67" t="s">
        <v>890</v>
      </c>
      <c r="J318" s="102"/>
      <c r="K318" s="74">
        <v>3.2599999999993989</v>
      </c>
      <c r="L318" s="92" t="s">
        <v>126</v>
      </c>
      <c r="M318" s="93">
        <v>4.7E-2</v>
      </c>
      <c r="N318" s="93">
        <v>7.7399999999965927E-2</v>
      </c>
      <c r="O318" s="74">
        <v>146054.08300000001</v>
      </c>
      <c r="P318" s="103">
        <v>92.334890000000001</v>
      </c>
      <c r="Q318" s="74"/>
      <c r="R318" s="74">
        <v>498.9778384550001</v>
      </c>
      <c r="S318" s="94">
        <v>2.9452325670498088E-4</v>
      </c>
      <c r="T318" s="94">
        <f t="shared" si="4"/>
        <v>2.0769134749181978E-3</v>
      </c>
      <c r="U318" s="94">
        <f>R318/'סכום נכסי הקרן'!$C$42</f>
        <v>4.551889816753064E-4</v>
      </c>
    </row>
    <row r="319" spans="2:21">
      <c r="B319" s="91" t="s">
        <v>996</v>
      </c>
      <c r="C319" s="67" t="s">
        <v>997</v>
      </c>
      <c r="D319" s="92" t="s">
        <v>26</v>
      </c>
      <c r="E319" s="92" t="s">
        <v>854</v>
      </c>
      <c r="F319" s="67"/>
      <c r="G319" s="92" t="s">
        <v>938</v>
      </c>
      <c r="H319" s="67" t="s">
        <v>866</v>
      </c>
      <c r="I319" s="67" t="s">
        <v>282</v>
      </c>
      <c r="J319" s="102"/>
      <c r="K319" s="74">
        <v>1.9499999999937756</v>
      </c>
      <c r="L319" s="92" t="s">
        <v>126</v>
      </c>
      <c r="M319" s="93">
        <v>3.7499999999999999E-2</v>
      </c>
      <c r="N319" s="93">
        <v>7.6599999999863069E-2</v>
      </c>
      <c r="O319" s="74">
        <v>46122.342000000004</v>
      </c>
      <c r="P319" s="103">
        <v>94.144829999999999</v>
      </c>
      <c r="Q319" s="74"/>
      <c r="R319" s="74">
        <v>160.66066742000004</v>
      </c>
      <c r="S319" s="94">
        <v>9.2244684000000011E-5</v>
      </c>
      <c r="T319" s="94">
        <f t="shared" si="4"/>
        <v>6.6872369740333005E-4</v>
      </c>
      <c r="U319" s="94">
        <f>R319/'סכום נכסי הקרן'!$C$42</f>
        <v>1.4656155035787255E-4</v>
      </c>
    </row>
    <row r="320" spans="2:21">
      <c r="B320" s="91" t="s">
        <v>998</v>
      </c>
      <c r="C320" s="67" t="s">
        <v>999</v>
      </c>
      <c r="D320" s="92" t="s">
        <v>26</v>
      </c>
      <c r="E320" s="92" t="s">
        <v>854</v>
      </c>
      <c r="F320" s="67"/>
      <c r="G320" s="92" t="s">
        <v>938</v>
      </c>
      <c r="H320" s="67" t="s">
        <v>866</v>
      </c>
      <c r="I320" s="67" t="s">
        <v>856</v>
      </c>
      <c r="J320" s="102"/>
      <c r="K320" s="74">
        <v>4.1600000000021824</v>
      </c>
      <c r="L320" s="92" t="s">
        <v>126</v>
      </c>
      <c r="M320" s="93">
        <v>7.9500000000000001E-2</v>
      </c>
      <c r="N320" s="93">
        <v>7.9000000000015586E-2</v>
      </c>
      <c r="O320" s="74">
        <v>69183.513000000021</v>
      </c>
      <c r="P320" s="103">
        <v>100.26942</v>
      </c>
      <c r="Q320" s="74"/>
      <c r="R320" s="74">
        <v>256.66864818400001</v>
      </c>
      <c r="S320" s="94">
        <v>1.3836702600000003E-4</v>
      </c>
      <c r="T320" s="94">
        <f t="shared" si="4"/>
        <v>1.068341182552265E-3</v>
      </c>
      <c r="U320" s="94">
        <f>R320/'סכום נכסי הקרן'!$C$42</f>
        <v>2.3414414747677999E-4</v>
      </c>
    </row>
    <row r="321" spans="2:21">
      <c r="B321" s="91" t="s">
        <v>1000</v>
      </c>
      <c r="C321" s="67" t="s">
        <v>1001</v>
      </c>
      <c r="D321" s="92" t="s">
        <v>26</v>
      </c>
      <c r="E321" s="92" t="s">
        <v>854</v>
      </c>
      <c r="F321" s="67"/>
      <c r="G321" s="92" t="s">
        <v>900</v>
      </c>
      <c r="H321" s="67" t="s">
        <v>995</v>
      </c>
      <c r="I321" s="67" t="s">
        <v>890</v>
      </c>
      <c r="J321" s="102"/>
      <c r="K321" s="74">
        <v>3.5399999999969407</v>
      </c>
      <c r="L321" s="92" t="s">
        <v>126</v>
      </c>
      <c r="M321" s="93">
        <v>6.8750000000000006E-2</v>
      </c>
      <c r="N321" s="93">
        <v>8.5599999999949605E-2</v>
      </c>
      <c r="O321" s="74">
        <v>159890.78560000003</v>
      </c>
      <c r="P321" s="103">
        <v>93.938000000000002</v>
      </c>
      <c r="Q321" s="74"/>
      <c r="R321" s="74">
        <v>555.73336285500011</v>
      </c>
      <c r="S321" s="94">
        <v>3.1978157120000005E-4</v>
      </c>
      <c r="T321" s="94">
        <f t="shared" si="4"/>
        <v>2.3131490435506497E-3</v>
      </c>
      <c r="U321" s="94">
        <f>R321/'סכום נכסי הקרן'!$C$42</f>
        <v>5.0696380485397929E-4</v>
      </c>
    </row>
    <row r="322" spans="2:21">
      <c r="B322" s="91" t="s">
        <v>1002</v>
      </c>
      <c r="C322" s="67" t="s">
        <v>1003</v>
      </c>
      <c r="D322" s="92" t="s">
        <v>26</v>
      </c>
      <c r="E322" s="92" t="s">
        <v>854</v>
      </c>
      <c r="F322" s="67"/>
      <c r="G322" s="92" t="s">
        <v>888</v>
      </c>
      <c r="H322" s="67" t="s">
        <v>866</v>
      </c>
      <c r="I322" s="67" t="s">
        <v>282</v>
      </c>
      <c r="J322" s="102"/>
      <c r="K322" s="74">
        <v>1.9500000000038944</v>
      </c>
      <c r="L322" s="92" t="s">
        <v>126</v>
      </c>
      <c r="M322" s="93">
        <v>5.7500000000000002E-2</v>
      </c>
      <c r="N322" s="93">
        <v>7.5300000000120104E-2</v>
      </c>
      <c r="O322" s="74">
        <v>65147.808075000008</v>
      </c>
      <c r="P322" s="103">
        <v>101.20522</v>
      </c>
      <c r="Q322" s="74"/>
      <c r="R322" s="74">
        <v>243.95204041900001</v>
      </c>
      <c r="S322" s="94">
        <v>9.3068297250000016E-5</v>
      </c>
      <c r="T322" s="94">
        <f t="shared" si="4"/>
        <v>1.0154103868597029E-3</v>
      </c>
      <c r="U322" s="94">
        <f>R322/'סכום נכסי הקרן'!$C$42</f>
        <v>2.2254351255311761E-4</v>
      </c>
    </row>
    <row r="323" spans="2:21">
      <c r="B323" s="91" t="s">
        <v>1004</v>
      </c>
      <c r="C323" s="67" t="s">
        <v>1005</v>
      </c>
      <c r="D323" s="92" t="s">
        <v>26</v>
      </c>
      <c r="E323" s="92" t="s">
        <v>854</v>
      </c>
      <c r="F323" s="67"/>
      <c r="G323" s="92" t="s">
        <v>963</v>
      </c>
      <c r="H323" s="67" t="s">
        <v>866</v>
      </c>
      <c r="I323" s="67" t="s">
        <v>282</v>
      </c>
      <c r="J323" s="102"/>
      <c r="K323" s="74">
        <v>4.2000000000014568</v>
      </c>
      <c r="L323" s="92" t="s">
        <v>128</v>
      </c>
      <c r="M323" s="93">
        <v>0.04</v>
      </c>
      <c r="N323" s="93">
        <v>6.0100000000015301E-2</v>
      </c>
      <c r="O323" s="74">
        <v>184489.36800000002</v>
      </c>
      <c r="P323" s="103">
        <v>92.560670000000002</v>
      </c>
      <c r="Q323" s="74"/>
      <c r="R323" s="74">
        <v>686.21750069500013</v>
      </c>
      <c r="S323" s="94">
        <v>1.8448936800000002E-4</v>
      </c>
      <c r="T323" s="94">
        <f t="shared" si="4"/>
        <v>2.8562678822191124E-3</v>
      </c>
      <c r="U323" s="94">
        <f>R323/'סכום נכסי הקרן'!$C$42</f>
        <v>6.2599703088276693E-4</v>
      </c>
    </row>
    <row r="324" spans="2:21">
      <c r="B324" s="91" t="s">
        <v>1006</v>
      </c>
      <c r="C324" s="67" t="s">
        <v>1007</v>
      </c>
      <c r="D324" s="92" t="s">
        <v>26</v>
      </c>
      <c r="E324" s="92" t="s">
        <v>854</v>
      </c>
      <c r="F324" s="67"/>
      <c r="G324" s="92" t="s">
        <v>1008</v>
      </c>
      <c r="H324" s="67" t="s">
        <v>866</v>
      </c>
      <c r="I324" s="67" t="s">
        <v>856</v>
      </c>
      <c r="J324" s="102"/>
      <c r="K324" s="74">
        <v>4.000000000003153</v>
      </c>
      <c r="L324" s="92" t="s">
        <v>128</v>
      </c>
      <c r="M324" s="93">
        <v>4.6249999999999999E-2</v>
      </c>
      <c r="N324" s="93">
        <v>5.3800000000029637E-2</v>
      </c>
      <c r="O324" s="74">
        <v>157584.66850000003</v>
      </c>
      <c r="P324" s="103">
        <v>100.16128999999999</v>
      </c>
      <c r="Q324" s="74"/>
      <c r="R324" s="74">
        <v>634.27535087400008</v>
      </c>
      <c r="S324" s="94">
        <v>2.6264111416666672E-4</v>
      </c>
      <c r="T324" s="94">
        <f t="shared" si="4"/>
        <v>2.6400671964061217E-3</v>
      </c>
      <c r="U324" s="94">
        <f>R324/'סכום נכסי הקרן'!$C$42</f>
        <v>5.7861317440478137E-4</v>
      </c>
    </row>
    <row r="325" spans="2:21">
      <c r="B325" s="91" t="s">
        <v>1009</v>
      </c>
      <c r="C325" s="67" t="s">
        <v>1010</v>
      </c>
      <c r="D325" s="92" t="s">
        <v>26</v>
      </c>
      <c r="E325" s="92" t="s">
        <v>854</v>
      </c>
      <c r="F325" s="67"/>
      <c r="G325" s="92" t="s">
        <v>872</v>
      </c>
      <c r="H325" s="67" t="s">
        <v>866</v>
      </c>
      <c r="I325" s="67" t="s">
        <v>282</v>
      </c>
      <c r="J325" s="102"/>
      <c r="K325" s="74">
        <v>3.3199999999987542</v>
      </c>
      <c r="L325" s="92" t="s">
        <v>126</v>
      </c>
      <c r="M325" s="93">
        <v>5.2999999999999999E-2</v>
      </c>
      <c r="N325" s="93">
        <v>8.9299999999965074E-2</v>
      </c>
      <c r="O325" s="74">
        <v>222540.30015000005</v>
      </c>
      <c r="P325" s="103">
        <v>89.673829999999995</v>
      </c>
      <c r="Q325" s="74"/>
      <c r="R325" s="74">
        <v>738.37354610600005</v>
      </c>
      <c r="S325" s="94">
        <v>1.4836020010000004E-4</v>
      </c>
      <c r="T325" s="94">
        <f t="shared" si="4"/>
        <v>3.0733588733700555E-3</v>
      </c>
      <c r="U325" s="94">
        <f>R325/'סכום נכסי הקרן'!$C$42</f>
        <v>6.7357601209033639E-4</v>
      </c>
    </row>
    <row r="326" spans="2:21">
      <c r="B326" s="91" t="s">
        <v>1011</v>
      </c>
      <c r="C326" s="67" t="s">
        <v>1012</v>
      </c>
      <c r="D326" s="92" t="s">
        <v>26</v>
      </c>
      <c r="E326" s="92" t="s">
        <v>854</v>
      </c>
      <c r="F326" s="67"/>
      <c r="G326" s="92" t="s">
        <v>943</v>
      </c>
      <c r="H326" s="67" t="s">
        <v>866</v>
      </c>
      <c r="I326" s="67" t="s">
        <v>856</v>
      </c>
      <c r="J326" s="102"/>
      <c r="K326" s="74">
        <v>4.529999999997778</v>
      </c>
      <c r="L326" s="92" t="s">
        <v>128</v>
      </c>
      <c r="M326" s="93">
        <v>4.6249999999999999E-2</v>
      </c>
      <c r="N326" s="93">
        <v>6.9699999999965734E-2</v>
      </c>
      <c r="O326" s="74">
        <v>146822.78870000003</v>
      </c>
      <c r="P326" s="103">
        <v>90.030910000000006</v>
      </c>
      <c r="Q326" s="74"/>
      <c r="R326" s="74">
        <v>531.18900910600007</v>
      </c>
      <c r="S326" s="94">
        <v>9.7881859133333357E-5</v>
      </c>
      <c r="T326" s="94">
        <f t="shared" si="4"/>
        <v>2.2109871936530725E-3</v>
      </c>
      <c r="U326" s="94">
        <f>R326/'סכום נכסי הקרן'!$C$42</f>
        <v>4.845733928399327E-4</v>
      </c>
    </row>
    <row r="327" spans="2:21">
      <c r="B327" s="91" t="s">
        <v>1013</v>
      </c>
      <c r="C327" s="67" t="s">
        <v>1014</v>
      </c>
      <c r="D327" s="92" t="s">
        <v>26</v>
      </c>
      <c r="E327" s="92" t="s">
        <v>854</v>
      </c>
      <c r="F327" s="67"/>
      <c r="G327" s="92" t="s">
        <v>1015</v>
      </c>
      <c r="H327" s="67" t="s">
        <v>866</v>
      </c>
      <c r="I327" s="67" t="s">
        <v>282</v>
      </c>
      <c r="J327" s="102"/>
      <c r="K327" s="74">
        <v>7.1400000000001969</v>
      </c>
      <c r="L327" s="92" t="s">
        <v>126</v>
      </c>
      <c r="M327" s="93">
        <v>4.2790000000000002E-2</v>
      </c>
      <c r="N327" s="93">
        <v>5.9900000000001966E-2</v>
      </c>
      <c r="O327" s="74">
        <v>307482.28000000009</v>
      </c>
      <c r="P327" s="103">
        <v>89.55104</v>
      </c>
      <c r="Q327" s="74"/>
      <c r="R327" s="74">
        <v>1018.8082634200001</v>
      </c>
      <c r="S327" s="94">
        <v>6.1640250376077333E-5</v>
      </c>
      <c r="T327" s="94">
        <f t="shared" si="4"/>
        <v>4.2406224236466459E-3</v>
      </c>
      <c r="U327" s="94">
        <f>R327/'סכום נכסי הקרן'!$C$42</f>
        <v>9.2940058697689064E-4</v>
      </c>
    </row>
    <row r="328" spans="2:21">
      <c r="B328" s="91" t="s">
        <v>1016</v>
      </c>
      <c r="C328" s="67" t="s">
        <v>1017</v>
      </c>
      <c r="D328" s="92" t="s">
        <v>26</v>
      </c>
      <c r="E328" s="92" t="s">
        <v>854</v>
      </c>
      <c r="F328" s="67"/>
      <c r="G328" s="92" t="s">
        <v>926</v>
      </c>
      <c r="H328" s="67" t="s">
        <v>1018</v>
      </c>
      <c r="I328" s="67" t="s">
        <v>282</v>
      </c>
      <c r="J328" s="102"/>
      <c r="K328" s="74">
        <v>1.8500000000034529</v>
      </c>
      <c r="L328" s="92" t="s">
        <v>126</v>
      </c>
      <c r="M328" s="93">
        <v>6.5000000000000002E-2</v>
      </c>
      <c r="N328" s="93">
        <v>8.2500000000099979E-2</v>
      </c>
      <c r="O328" s="74">
        <v>76870.570000000022</v>
      </c>
      <c r="P328" s="103">
        <v>96.743830000000003</v>
      </c>
      <c r="Q328" s="74"/>
      <c r="R328" s="74">
        <v>275.15988355299999</v>
      </c>
      <c r="S328" s="94">
        <v>1.5374114000000005E-4</v>
      </c>
      <c r="T328" s="94">
        <f t="shared" si="4"/>
        <v>1.1453079192407594E-3</v>
      </c>
      <c r="U328" s="94">
        <f>R328/'סכום נכסי הקרן'!$C$42</f>
        <v>2.5101264533150503E-4</v>
      </c>
    </row>
    <row r="329" spans="2:21">
      <c r="B329" s="91" t="s">
        <v>1019</v>
      </c>
      <c r="C329" s="67" t="s">
        <v>1020</v>
      </c>
      <c r="D329" s="92" t="s">
        <v>26</v>
      </c>
      <c r="E329" s="92" t="s">
        <v>854</v>
      </c>
      <c r="F329" s="67"/>
      <c r="G329" s="92" t="s">
        <v>963</v>
      </c>
      <c r="H329" s="67" t="s">
        <v>1018</v>
      </c>
      <c r="I329" s="67" t="s">
        <v>282</v>
      </c>
      <c r="J329" s="102"/>
      <c r="K329" s="74">
        <v>4.4800000000019367</v>
      </c>
      <c r="L329" s="92" t="s">
        <v>126</v>
      </c>
      <c r="M329" s="93">
        <v>4.1250000000000002E-2</v>
      </c>
      <c r="N329" s="93">
        <v>6.6500000000030812E-2</v>
      </c>
      <c r="O329" s="74">
        <v>275196.64060000004</v>
      </c>
      <c r="P329" s="103">
        <v>89.232879999999994</v>
      </c>
      <c r="Q329" s="74"/>
      <c r="R329" s="74">
        <v>908.59373498800016</v>
      </c>
      <c r="S329" s="94">
        <v>6.8799160150000008E-4</v>
      </c>
      <c r="T329" s="94">
        <f t="shared" si="4"/>
        <v>3.7818725121456782E-3</v>
      </c>
      <c r="U329" s="94">
        <f>R329/'סכום נכסי הקרן'!$C$42</f>
        <v>8.2885816786239805E-4</v>
      </c>
    </row>
    <row r="330" spans="2:21">
      <c r="B330" s="91" t="s">
        <v>1021</v>
      </c>
      <c r="C330" s="67" t="s">
        <v>1022</v>
      </c>
      <c r="D330" s="92" t="s">
        <v>26</v>
      </c>
      <c r="E330" s="92" t="s">
        <v>854</v>
      </c>
      <c r="F330" s="67"/>
      <c r="G330" s="92" t="s">
        <v>1023</v>
      </c>
      <c r="H330" s="67" t="s">
        <v>1018</v>
      </c>
      <c r="I330" s="67" t="s">
        <v>856</v>
      </c>
      <c r="J330" s="102"/>
      <c r="K330" s="74">
        <v>4.039999999999365</v>
      </c>
      <c r="L330" s="92" t="s">
        <v>128</v>
      </c>
      <c r="M330" s="93">
        <v>3.125E-2</v>
      </c>
      <c r="N330" s="93">
        <v>6.6599999999986809E-2</v>
      </c>
      <c r="O330" s="74">
        <v>230611.71000000005</v>
      </c>
      <c r="P330" s="103">
        <v>88.414180000000002</v>
      </c>
      <c r="Q330" s="74"/>
      <c r="R330" s="74">
        <v>819.34582048800019</v>
      </c>
      <c r="S330" s="94">
        <v>3.0748228000000005E-4</v>
      </c>
      <c r="T330" s="94">
        <f t="shared" si="4"/>
        <v>3.4103926949110423E-3</v>
      </c>
      <c r="U330" s="94">
        <f>R330/'סכום נכסי הקרן'!$C$42</f>
        <v>7.4744239307831715E-4</v>
      </c>
    </row>
    <row r="331" spans="2:21">
      <c r="B331" s="91" t="s">
        <v>1024</v>
      </c>
      <c r="C331" s="67" t="s">
        <v>1025</v>
      </c>
      <c r="D331" s="92" t="s">
        <v>26</v>
      </c>
      <c r="E331" s="92" t="s">
        <v>854</v>
      </c>
      <c r="F331" s="67"/>
      <c r="G331" s="92" t="s">
        <v>900</v>
      </c>
      <c r="H331" s="67" t="s">
        <v>1026</v>
      </c>
      <c r="I331" s="67" t="s">
        <v>890</v>
      </c>
      <c r="J331" s="102"/>
      <c r="K331" s="74">
        <v>5.2500000000033475</v>
      </c>
      <c r="L331" s="92" t="s">
        <v>128</v>
      </c>
      <c r="M331" s="93">
        <v>6.8750000000000006E-2</v>
      </c>
      <c r="N331" s="93">
        <v>7.640000000006425E-2</v>
      </c>
      <c r="O331" s="74">
        <v>135292.20319999999</v>
      </c>
      <c r="P331" s="103">
        <v>96.161820000000006</v>
      </c>
      <c r="Q331" s="74"/>
      <c r="R331" s="74">
        <v>522.80461750100017</v>
      </c>
      <c r="S331" s="94">
        <v>1.3529220319999998E-4</v>
      </c>
      <c r="T331" s="94">
        <f t="shared" ref="T331:T374" si="5">IFERROR(R331/$R$11,0)</f>
        <v>2.1760885377181041E-3</v>
      </c>
      <c r="U331" s="94">
        <f>R331/'סכום נכסי הקרן'!$C$42</f>
        <v>4.7692479127385117E-4</v>
      </c>
    </row>
    <row r="332" spans="2:21">
      <c r="B332" s="91" t="s">
        <v>1027</v>
      </c>
      <c r="C332" s="67" t="s">
        <v>1028</v>
      </c>
      <c r="D332" s="92" t="s">
        <v>26</v>
      </c>
      <c r="E332" s="92" t="s">
        <v>854</v>
      </c>
      <c r="F332" s="67"/>
      <c r="G332" s="92" t="s">
        <v>900</v>
      </c>
      <c r="H332" s="67" t="s">
        <v>1026</v>
      </c>
      <c r="I332" s="67" t="s">
        <v>890</v>
      </c>
      <c r="J332" s="102"/>
      <c r="K332" s="74">
        <v>4.8100000000010672</v>
      </c>
      <c r="L332" s="92" t="s">
        <v>126</v>
      </c>
      <c r="M332" s="93">
        <v>7.7499999999999999E-2</v>
      </c>
      <c r="N332" s="93">
        <v>8.4900000000016865E-2</v>
      </c>
      <c r="O332" s="74">
        <v>158714.66587900004</v>
      </c>
      <c r="P332" s="103">
        <v>98.824719999999999</v>
      </c>
      <c r="Q332" s="74"/>
      <c r="R332" s="74">
        <v>580.34251249800013</v>
      </c>
      <c r="S332" s="94">
        <v>7.9357332939500018E-5</v>
      </c>
      <c r="T332" s="94">
        <f t="shared" si="5"/>
        <v>2.41558059573758E-3</v>
      </c>
      <c r="U332" s="94">
        <f>R332/'סכום נכסי הקרן'!$C$42</f>
        <v>5.2941332646114507E-4</v>
      </c>
    </row>
    <row r="333" spans="2:21">
      <c r="B333" s="91" t="s">
        <v>1029</v>
      </c>
      <c r="C333" s="67" t="s">
        <v>1030</v>
      </c>
      <c r="D333" s="92" t="s">
        <v>26</v>
      </c>
      <c r="E333" s="92" t="s">
        <v>854</v>
      </c>
      <c r="F333" s="67"/>
      <c r="G333" s="92" t="s">
        <v>906</v>
      </c>
      <c r="H333" s="67" t="s">
        <v>1018</v>
      </c>
      <c r="I333" s="67" t="s">
        <v>282</v>
      </c>
      <c r="J333" s="102"/>
      <c r="K333" s="74">
        <v>4.5699999999984042</v>
      </c>
      <c r="L333" s="92" t="s">
        <v>129</v>
      </c>
      <c r="M333" s="93">
        <v>8.3750000000000005E-2</v>
      </c>
      <c r="N333" s="93">
        <v>8.7499999999974043E-2</v>
      </c>
      <c r="O333" s="74">
        <v>230611.71000000005</v>
      </c>
      <c r="P333" s="103">
        <v>98.376450000000006</v>
      </c>
      <c r="Q333" s="74"/>
      <c r="R333" s="74">
        <v>1059.6305850170004</v>
      </c>
      <c r="S333" s="94">
        <v>3.2944530000000009E-4</v>
      </c>
      <c r="T333" s="94">
        <f t="shared" si="5"/>
        <v>4.4105386469097362E-3</v>
      </c>
      <c r="U333" s="94">
        <f>R333/'סכום נכסי הקרן'!$C$42</f>
        <v>9.6664045930247523E-4</v>
      </c>
    </row>
    <row r="334" spans="2:21">
      <c r="B334" s="91" t="s">
        <v>1031</v>
      </c>
      <c r="C334" s="67" t="s">
        <v>1032</v>
      </c>
      <c r="D334" s="92" t="s">
        <v>26</v>
      </c>
      <c r="E334" s="92" t="s">
        <v>854</v>
      </c>
      <c r="F334" s="67"/>
      <c r="G334" s="92" t="s">
        <v>933</v>
      </c>
      <c r="H334" s="67" t="s">
        <v>1026</v>
      </c>
      <c r="I334" s="67" t="s">
        <v>890</v>
      </c>
      <c r="J334" s="102"/>
      <c r="K334" s="74">
        <v>5.0599999999975864</v>
      </c>
      <c r="L334" s="92" t="s">
        <v>126</v>
      </c>
      <c r="M334" s="93">
        <v>3.2500000000000001E-2</v>
      </c>
      <c r="N334" s="93">
        <v>6.1199999999979153E-2</v>
      </c>
      <c r="O334" s="74">
        <v>112984.36378600002</v>
      </c>
      <c r="P334" s="103">
        <v>87.204750000000004</v>
      </c>
      <c r="Q334" s="74"/>
      <c r="R334" s="74">
        <v>364.55260844800006</v>
      </c>
      <c r="S334" s="94">
        <v>1.6140623398000001E-4</v>
      </c>
      <c r="T334" s="94">
        <f t="shared" si="5"/>
        <v>1.5173904860115574E-3</v>
      </c>
      <c r="U334" s="94">
        <f>R334/'סכום נכסי הקרן'!$C$42</f>
        <v>3.3256052236774246E-4</v>
      </c>
    </row>
    <row r="335" spans="2:21">
      <c r="B335" s="91" t="s">
        <v>1033</v>
      </c>
      <c r="C335" s="67" t="s">
        <v>1034</v>
      </c>
      <c r="D335" s="92" t="s">
        <v>26</v>
      </c>
      <c r="E335" s="92" t="s">
        <v>854</v>
      </c>
      <c r="F335" s="67"/>
      <c r="G335" s="92" t="s">
        <v>872</v>
      </c>
      <c r="H335" s="67" t="s">
        <v>1026</v>
      </c>
      <c r="I335" s="67" t="s">
        <v>890</v>
      </c>
      <c r="J335" s="102"/>
      <c r="K335" s="74">
        <v>7.2999999999949514</v>
      </c>
      <c r="L335" s="92" t="s">
        <v>126</v>
      </c>
      <c r="M335" s="93">
        <v>3.2500000000000001E-2</v>
      </c>
      <c r="N335" s="93">
        <v>5.879999999996971E-2</v>
      </c>
      <c r="O335" s="74">
        <v>38435.285000000011</v>
      </c>
      <c r="P335" s="103">
        <v>83.56317</v>
      </c>
      <c r="Q335" s="74"/>
      <c r="R335" s="74">
        <v>118.83564257200001</v>
      </c>
      <c r="S335" s="94">
        <v>3.2160484943214393E-5</v>
      </c>
      <c r="T335" s="94">
        <f t="shared" si="5"/>
        <v>4.9463388619133621E-4</v>
      </c>
      <c r="U335" s="94">
        <f>R335/'סכום נכסי הקרן'!$C$42</f>
        <v>1.0840696912826456E-4</v>
      </c>
    </row>
    <row r="336" spans="2:21">
      <c r="B336" s="91" t="s">
        <v>1035</v>
      </c>
      <c r="C336" s="67" t="s">
        <v>1036</v>
      </c>
      <c r="D336" s="92" t="s">
        <v>26</v>
      </c>
      <c r="E336" s="92" t="s">
        <v>854</v>
      </c>
      <c r="F336" s="67"/>
      <c r="G336" s="92" t="s">
        <v>872</v>
      </c>
      <c r="H336" s="67" t="s">
        <v>1026</v>
      </c>
      <c r="I336" s="67" t="s">
        <v>890</v>
      </c>
      <c r="J336" s="102"/>
      <c r="K336" s="74">
        <v>5.3999999999977533</v>
      </c>
      <c r="L336" s="92" t="s">
        <v>126</v>
      </c>
      <c r="M336" s="93">
        <v>4.4999999999999998E-2</v>
      </c>
      <c r="N336" s="93">
        <v>6.1399999999978104E-2</v>
      </c>
      <c r="O336" s="74">
        <v>208319.24470000004</v>
      </c>
      <c r="P336" s="103">
        <v>92.389499999999998</v>
      </c>
      <c r="Q336" s="74"/>
      <c r="R336" s="74">
        <v>712.12090175399999</v>
      </c>
      <c r="S336" s="94">
        <v>1.3888875571704782E-4</v>
      </c>
      <c r="T336" s="94">
        <f t="shared" si="5"/>
        <v>2.9640865438098295E-3</v>
      </c>
      <c r="U336" s="94">
        <f>R336/'סכום נכסי הקרן'!$C$42</f>
        <v>6.4962722413239467E-4</v>
      </c>
    </row>
    <row r="337" spans="2:21">
      <c r="B337" s="91" t="s">
        <v>1037</v>
      </c>
      <c r="C337" s="67" t="s">
        <v>1038</v>
      </c>
      <c r="D337" s="92" t="s">
        <v>26</v>
      </c>
      <c r="E337" s="92" t="s">
        <v>854</v>
      </c>
      <c r="F337" s="67"/>
      <c r="G337" s="92" t="s">
        <v>938</v>
      </c>
      <c r="H337" s="67" t="s">
        <v>1018</v>
      </c>
      <c r="I337" s="67" t="s">
        <v>856</v>
      </c>
      <c r="J337" s="102"/>
      <c r="K337" s="74">
        <v>0.10000000022039354</v>
      </c>
      <c r="L337" s="92" t="s">
        <v>126</v>
      </c>
      <c r="M337" s="93">
        <v>6.5000000000000002E-2</v>
      </c>
      <c r="N337" s="93">
        <v>0.10369999998170734</v>
      </c>
      <c r="O337" s="74">
        <v>361.29167899999999</v>
      </c>
      <c r="P337" s="103">
        <v>101.82693999999999</v>
      </c>
      <c r="Q337" s="74"/>
      <c r="R337" s="74">
        <v>1.3612013770000002</v>
      </c>
      <c r="S337" s="94">
        <v>1.4451667159999999E-7</v>
      </c>
      <c r="T337" s="94">
        <f t="shared" si="5"/>
        <v>5.6657776439974418E-6</v>
      </c>
      <c r="U337" s="94">
        <f>R337/'סכום נכסי הקרן'!$C$42</f>
        <v>1.241746267870639E-6</v>
      </c>
    </row>
    <row r="338" spans="2:21">
      <c r="B338" s="91" t="s">
        <v>1039</v>
      </c>
      <c r="C338" s="67" t="s">
        <v>1040</v>
      </c>
      <c r="D338" s="92" t="s">
        <v>26</v>
      </c>
      <c r="E338" s="92" t="s">
        <v>854</v>
      </c>
      <c r="F338" s="67"/>
      <c r="G338" s="92" t="s">
        <v>1041</v>
      </c>
      <c r="H338" s="67" t="s">
        <v>1018</v>
      </c>
      <c r="I338" s="67" t="s">
        <v>282</v>
      </c>
      <c r="J338" s="102"/>
      <c r="K338" s="74">
        <v>4.3300000000016468</v>
      </c>
      <c r="L338" s="92" t="s">
        <v>128</v>
      </c>
      <c r="M338" s="93">
        <v>6.1249999999999999E-2</v>
      </c>
      <c r="N338" s="93">
        <v>5.4600000000032942E-2</v>
      </c>
      <c r="O338" s="74">
        <v>153741.14000000004</v>
      </c>
      <c r="P338" s="103">
        <v>103.21163</v>
      </c>
      <c r="Q338" s="74"/>
      <c r="R338" s="74">
        <v>637.6504720150001</v>
      </c>
      <c r="S338" s="94">
        <v>2.562352333333334E-4</v>
      </c>
      <c r="T338" s="94">
        <f t="shared" si="5"/>
        <v>2.6541155850057616E-3</v>
      </c>
      <c r="U338" s="94">
        <f>R338/'סכום נכסי הקרן'!$C$42</f>
        <v>5.8169210464336578E-4</v>
      </c>
    </row>
    <row r="339" spans="2:21">
      <c r="B339" s="91" t="s">
        <v>1042</v>
      </c>
      <c r="C339" s="67" t="s">
        <v>1043</v>
      </c>
      <c r="D339" s="92" t="s">
        <v>26</v>
      </c>
      <c r="E339" s="92" t="s">
        <v>854</v>
      </c>
      <c r="F339" s="67"/>
      <c r="G339" s="92" t="s">
        <v>900</v>
      </c>
      <c r="H339" s="67" t="s">
        <v>1026</v>
      </c>
      <c r="I339" s="67" t="s">
        <v>890</v>
      </c>
      <c r="J339" s="102"/>
      <c r="K339" s="74">
        <v>4.4199999999968957</v>
      </c>
      <c r="L339" s="92" t="s">
        <v>126</v>
      </c>
      <c r="M339" s="93">
        <v>7.4999999999999997E-2</v>
      </c>
      <c r="N339" s="93">
        <v>9.4099999999943298E-2</v>
      </c>
      <c r="O339" s="74">
        <v>184489.36800000002</v>
      </c>
      <c r="P339" s="103">
        <v>92.50367</v>
      </c>
      <c r="Q339" s="74"/>
      <c r="R339" s="74">
        <v>631.43989103800016</v>
      </c>
      <c r="S339" s="94">
        <v>1.8448936800000002E-4</v>
      </c>
      <c r="T339" s="94">
        <f t="shared" si="5"/>
        <v>2.6282650595432664E-3</v>
      </c>
      <c r="U339" s="94">
        <f>R339/'סכום נכסי הקרן'!$C$42</f>
        <v>5.76026546350665E-4</v>
      </c>
    </row>
    <row r="340" spans="2:21">
      <c r="B340" s="91" t="s">
        <v>1044</v>
      </c>
      <c r="C340" s="67" t="s">
        <v>1045</v>
      </c>
      <c r="D340" s="92" t="s">
        <v>26</v>
      </c>
      <c r="E340" s="92" t="s">
        <v>854</v>
      </c>
      <c r="F340" s="67"/>
      <c r="G340" s="92" t="s">
        <v>982</v>
      </c>
      <c r="H340" s="67" t="s">
        <v>1018</v>
      </c>
      <c r="I340" s="67" t="s">
        <v>282</v>
      </c>
      <c r="J340" s="102"/>
      <c r="K340" s="74">
        <v>5.1199999999988348</v>
      </c>
      <c r="L340" s="92" t="s">
        <v>126</v>
      </c>
      <c r="M340" s="93">
        <v>3.7499999999999999E-2</v>
      </c>
      <c r="N340" s="93">
        <v>6.299999999999073E-2</v>
      </c>
      <c r="O340" s="74">
        <v>230611.71000000005</v>
      </c>
      <c r="P340" s="103">
        <v>88.482079999999996</v>
      </c>
      <c r="Q340" s="74"/>
      <c r="R340" s="74">
        <v>754.98516804900009</v>
      </c>
      <c r="S340" s="94">
        <v>3.843528500000001E-4</v>
      </c>
      <c r="T340" s="94">
        <f t="shared" si="5"/>
        <v>3.1425020272233205E-3</v>
      </c>
      <c r="U340" s="94">
        <f>R340/'סכום נכסי הקרן'!$C$42</f>
        <v>6.8872984597526815E-4</v>
      </c>
    </row>
    <row r="341" spans="2:21">
      <c r="B341" s="91" t="s">
        <v>1046</v>
      </c>
      <c r="C341" s="67" t="s">
        <v>1047</v>
      </c>
      <c r="D341" s="92" t="s">
        <v>26</v>
      </c>
      <c r="E341" s="92" t="s">
        <v>854</v>
      </c>
      <c r="F341" s="67"/>
      <c r="G341" s="92" t="s">
        <v>938</v>
      </c>
      <c r="H341" s="67" t="s">
        <v>1026</v>
      </c>
      <c r="I341" s="67" t="s">
        <v>890</v>
      </c>
      <c r="J341" s="102"/>
      <c r="K341" s="74">
        <v>6.2100000000012141</v>
      </c>
      <c r="L341" s="92" t="s">
        <v>126</v>
      </c>
      <c r="M341" s="93">
        <v>3.6249999999999998E-2</v>
      </c>
      <c r="N341" s="93">
        <v>5.9400000000019479E-2</v>
      </c>
      <c r="O341" s="74">
        <v>307482.28000000009</v>
      </c>
      <c r="P341" s="103">
        <v>87.515259999999998</v>
      </c>
      <c r="Q341" s="74"/>
      <c r="R341" s="74">
        <v>995.64753649900013</v>
      </c>
      <c r="S341" s="94">
        <v>3.4164697777777788E-4</v>
      </c>
      <c r="T341" s="94">
        <f t="shared" si="5"/>
        <v>4.1442196936575396E-3</v>
      </c>
      <c r="U341" s="94">
        <f>R341/'סכום נכסי הקרן'!$C$42</f>
        <v>9.0827237868877718E-4</v>
      </c>
    </row>
    <row r="342" spans="2:21">
      <c r="B342" s="91" t="s">
        <v>1048</v>
      </c>
      <c r="C342" s="67" t="s">
        <v>1049</v>
      </c>
      <c r="D342" s="92" t="s">
        <v>26</v>
      </c>
      <c r="E342" s="92" t="s">
        <v>854</v>
      </c>
      <c r="F342" s="67"/>
      <c r="G342" s="92" t="s">
        <v>1015</v>
      </c>
      <c r="H342" s="67" t="s">
        <v>1018</v>
      </c>
      <c r="I342" s="67" t="s">
        <v>856</v>
      </c>
      <c r="J342" s="102"/>
      <c r="K342" s="74">
        <v>6.8400000000044159</v>
      </c>
      <c r="L342" s="92" t="s">
        <v>126</v>
      </c>
      <c r="M342" s="93">
        <v>5.1249999999999997E-2</v>
      </c>
      <c r="N342" s="93">
        <v>6.3500000000035917E-2</v>
      </c>
      <c r="O342" s="74">
        <v>165271.72550000003</v>
      </c>
      <c r="P342" s="103">
        <v>93.337879999999998</v>
      </c>
      <c r="Q342" s="74"/>
      <c r="R342" s="74">
        <v>570.76613139700009</v>
      </c>
      <c r="S342" s="94">
        <v>3.3054345100000008E-4</v>
      </c>
      <c r="T342" s="94">
        <f t="shared" si="5"/>
        <v>2.3757204788810824E-3</v>
      </c>
      <c r="U342" s="94">
        <f>R342/'סכום נכסי הקרן'!$C$42</f>
        <v>5.2067734096127602E-4</v>
      </c>
    </row>
    <row r="343" spans="2:21">
      <c r="B343" s="91" t="s">
        <v>1050</v>
      </c>
      <c r="C343" s="67" t="s">
        <v>1051</v>
      </c>
      <c r="D343" s="92" t="s">
        <v>26</v>
      </c>
      <c r="E343" s="92" t="s">
        <v>854</v>
      </c>
      <c r="F343" s="67"/>
      <c r="G343" s="92" t="s">
        <v>926</v>
      </c>
      <c r="H343" s="67" t="s">
        <v>1018</v>
      </c>
      <c r="I343" s="67" t="s">
        <v>856</v>
      </c>
      <c r="J343" s="102"/>
      <c r="K343" s="74">
        <v>7.3100000000014669</v>
      </c>
      <c r="L343" s="92" t="s">
        <v>126</v>
      </c>
      <c r="M343" s="93">
        <v>6.4000000000000001E-2</v>
      </c>
      <c r="N343" s="93">
        <v>6.4400000000016763E-2</v>
      </c>
      <c r="O343" s="74">
        <v>192176.42499999999</v>
      </c>
      <c r="P343" s="103">
        <v>100.64133</v>
      </c>
      <c r="Q343" s="74"/>
      <c r="R343" s="74">
        <v>715.61299084500013</v>
      </c>
      <c r="S343" s="94">
        <v>1.5374114E-4</v>
      </c>
      <c r="T343" s="94">
        <f t="shared" si="5"/>
        <v>2.9786217923314273E-3</v>
      </c>
      <c r="U343" s="94">
        <f>R343/'סכום נכסי הקרן'!$C$42</f>
        <v>6.5281285755085195E-4</v>
      </c>
    </row>
    <row r="344" spans="2:21">
      <c r="B344" s="91" t="s">
        <v>1052</v>
      </c>
      <c r="C344" s="67" t="s">
        <v>1053</v>
      </c>
      <c r="D344" s="92" t="s">
        <v>26</v>
      </c>
      <c r="E344" s="92" t="s">
        <v>854</v>
      </c>
      <c r="F344" s="67"/>
      <c r="G344" s="92" t="s">
        <v>900</v>
      </c>
      <c r="H344" s="67" t="s">
        <v>1026</v>
      </c>
      <c r="I344" s="67" t="s">
        <v>890</v>
      </c>
      <c r="J344" s="102"/>
      <c r="K344" s="74">
        <v>4.2299999999985474</v>
      </c>
      <c r="L344" s="92" t="s">
        <v>126</v>
      </c>
      <c r="M344" s="93">
        <v>7.6249999999999998E-2</v>
      </c>
      <c r="N344" s="93">
        <v>9.5499999999957161E-2</v>
      </c>
      <c r="O344" s="74">
        <v>230611.71000000005</v>
      </c>
      <c r="P344" s="103">
        <v>94.418930000000003</v>
      </c>
      <c r="Q344" s="74"/>
      <c r="R344" s="74">
        <v>805.64210827900024</v>
      </c>
      <c r="S344" s="94">
        <v>4.6122342000000008E-4</v>
      </c>
      <c r="T344" s="94">
        <f t="shared" si="5"/>
        <v>3.3533532387472194E-3</v>
      </c>
      <c r="U344" s="94">
        <f>R344/'סכום נכסי הקרן'!$C$42</f>
        <v>7.3494127915129314E-4</v>
      </c>
    </row>
    <row r="345" spans="2:21">
      <c r="B345" s="91" t="s">
        <v>1054</v>
      </c>
      <c r="C345" s="67" t="s">
        <v>1055</v>
      </c>
      <c r="D345" s="92" t="s">
        <v>26</v>
      </c>
      <c r="E345" s="92" t="s">
        <v>854</v>
      </c>
      <c r="F345" s="67"/>
      <c r="G345" s="92" t="s">
        <v>1008</v>
      </c>
      <c r="H345" s="67" t="s">
        <v>1018</v>
      </c>
      <c r="I345" s="67" t="s">
        <v>282</v>
      </c>
      <c r="J345" s="102"/>
      <c r="K345" s="74">
        <v>6.4600000000036495</v>
      </c>
      <c r="L345" s="92" t="s">
        <v>126</v>
      </c>
      <c r="M345" s="93">
        <v>4.1250000000000002E-2</v>
      </c>
      <c r="N345" s="93">
        <v>7.7500000000053026E-2</v>
      </c>
      <c r="O345" s="74">
        <v>80714.098500000007</v>
      </c>
      <c r="P345" s="103">
        <v>78.91892</v>
      </c>
      <c r="Q345" s="74"/>
      <c r="R345" s="74">
        <v>235.68516100900004</v>
      </c>
      <c r="S345" s="94">
        <v>8.0714098500000013E-5</v>
      </c>
      <c r="T345" s="94">
        <f t="shared" si="5"/>
        <v>9.8100085617730732E-4</v>
      </c>
      <c r="U345" s="94">
        <f>R345/'סכום נכסי הקרן'!$C$42</f>
        <v>2.1500211065053631E-4</v>
      </c>
    </row>
    <row r="346" spans="2:21">
      <c r="B346" s="91" t="s">
        <v>1056</v>
      </c>
      <c r="C346" s="67" t="s">
        <v>1057</v>
      </c>
      <c r="D346" s="92" t="s">
        <v>26</v>
      </c>
      <c r="E346" s="92" t="s">
        <v>854</v>
      </c>
      <c r="F346" s="67"/>
      <c r="G346" s="92" t="s">
        <v>1008</v>
      </c>
      <c r="H346" s="67" t="s">
        <v>1018</v>
      </c>
      <c r="I346" s="67" t="s">
        <v>282</v>
      </c>
      <c r="J346" s="102"/>
      <c r="K346" s="74">
        <v>0.95000000000038287</v>
      </c>
      <c r="L346" s="92" t="s">
        <v>126</v>
      </c>
      <c r="M346" s="93">
        <v>6.25E-2</v>
      </c>
      <c r="N346" s="93">
        <v>7.170000000000995E-2</v>
      </c>
      <c r="O346" s="74">
        <v>205198.29955800006</v>
      </c>
      <c r="P346" s="103">
        <v>103.20442</v>
      </c>
      <c r="Q346" s="74"/>
      <c r="R346" s="74">
        <v>783.56271966600013</v>
      </c>
      <c r="S346" s="94">
        <v>2.1024588271010425E-4</v>
      </c>
      <c r="T346" s="94">
        <f t="shared" si="5"/>
        <v>3.2614514022442525E-3</v>
      </c>
      <c r="U346" s="94">
        <f>R346/'סכום נכסי הקרן'!$C$42</f>
        <v>7.1479951403826943E-4</v>
      </c>
    </row>
    <row r="347" spans="2:21">
      <c r="B347" s="91" t="s">
        <v>1058</v>
      </c>
      <c r="C347" s="67" t="s">
        <v>1059</v>
      </c>
      <c r="D347" s="92" t="s">
        <v>26</v>
      </c>
      <c r="E347" s="92" t="s">
        <v>854</v>
      </c>
      <c r="F347" s="67"/>
      <c r="G347" s="92" t="s">
        <v>1008</v>
      </c>
      <c r="H347" s="67" t="s">
        <v>1018</v>
      </c>
      <c r="I347" s="67" t="s">
        <v>282</v>
      </c>
      <c r="J347" s="102"/>
      <c r="K347" s="74">
        <v>5.049999999996257</v>
      </c>
      <c r="L347" s="92" t="s">
        <v>128</v>
      </c>
      <c r="M347" s="93">
        <v>6.5000000000000002E-2</v>
      </c>
      <c r="N347" s="93">
        <v>6.3699999999952961E-2</v>
      </c>
      <c r="O347" s="74">
        <v>92244.684000000008</v>
      </c>
      <c r="P347" s="103">
        <v>100.93205</v>
      </c>
      <c r="Q347" s="74"/>
      <c r="R347" s="74">
        <v>374.14025254800009</v>
      </c>
      <c r="S347" s="94">
        <v>1.2299291200000001E-4</v>
      </c>
      <c r="T347" s="94">
        <f t="shared" si="5"/>
        <v>1.5572974832554958E-3</v>
      </c>
      <c r="U347" s="94">
        <f>R347/'סכום נכסי הקרן'!$C$42</f>
        <v>3.4130678245828527E-4</v>
      </c>
    </row>
    <row r="348" spans="2:21">
      <c r="B348" s="91" t="s">
        <v>1060</v>
      </c>
      <c r="C348" s="67" t="s">
        <v>1061</v>
      </c>
      <c r="D348" s="92" t="s">
        <v>26</v>
      </c>
      <c r="E348" s="92" t="s">
        <v>854</v>
      </c>
      <c r="F348" s="67"/>
      <c r="G348" s="92" t="s">
        <v>926</v>
      </c>
      <c r="H348" s="67" t="s">
        <v>1018</v>
      </c>
      <c r="I348" s="67" t="s">
        <v>856</v>
      </c>
      <c r="J348" s="102"/>
      <c r="K348" s="74">
        <v>2.7700000000007976</v>
      </c>
      <c r="L348" s="92" t="s">
        <v>128</v>
      </c>
      <c r="M348" s="93">
        <v>5.7500000000000002E-2</v>
      </c>
      <c r="N348" s="93">
        <v>5.5700000000022669E-2</v>
      </c>
      <c r="O348" s="74">
        <v>231380.41570000004</v>
      </c>
      <c r="P348" s="103">
        <v>102.48775000000001</v>
      </c>
      <c r="Q348" s="74"/>
      <c r="R348" s="74">
        <v>952.93338651200008</v>
      </c>
      <c r="S348" s="94">
        <v>3.5596987030769237E-4</v>
      </c>
      <c r="T348" s="94">
        <f t="shared" si="5"/>
        <v>3.9664290447734849E-3</v>
      </c>
      <c r="U348" s="94">
        <f>R348/'סכום נכסי הקרן'!$C$42</f>
        <v>8.6930669937942983E-4</v>
      </c>
    </row>
    <row r="349" spans="2:21">
      <c r="B349" s="91" t="s">
        <v>1062</v>
      </c>
      <c r="C349" s="67" t="s">
        <v>1063</v>
      </c>
      <c r="D349" s="92" t="s">
        <v>26</v>
      </c>
      <c r="E349" s="92" t="s">
        <v>854</v>
      </c>
      <c r="F349" s="67"/>
      <c r="G349" s="92" t="s">
        <v>926</v>
      </c>
      <c r="H349" s="67" t="s">
        <v>1064</v>
      </c>
      <c r="I349" s="67" t="s">
        <v>890</v>
      </c>
      <c r="J349" s="102"/>
      <c r="K349" s="74">
        <v>6.4400000000024074</v>
      </c>
      <c r="L349" s="92" t="s">
        <v>126</v>
      </c>
      <c r="M349" s="93">
        <v>3.7499999999999999E-2</v>
      </c>
      <c r="N349" s="93">
        <v>6.3200000000020976E-2</v>
      </c>
      <c r="O349" s="74">
        <v>245985.82400000002</v>
      </c>
      <c r="P349" s="103">
        <v>85.831500000000005</v>
      </c>
      <c r="Q349" s="74"/>
      <c r="R349" s="74">
        <v>781.19329334800011</v>
      </c>
      <c r="S349" s="94">
        <v>2.4598582400000001E-4</v>
      </c>
      <c r="T349" s="94">
        <f t="shared" si="5"/>
        <v>3.2515890535216771E-3</v>
      </c>
      <c r="U349" s="94">
        <f>R349/'סכום נכסי הקרן'!$C$42</f>
        <v>7.1263802174397319E-4</v>
      </c>
    </row>
    <row r="350" spans="2:21">
      <c r="B350" s="91" t="s">
        <v>1065</v>
      </c>
      <c r="C350" s="67" t="s">
        <v>1066</v>
      </c>
      <c r="D350" s="92" t="s">
        <v>26</v>
      </c>
      <c r="E350" s="92" t="s">
        <v>854</v>
      </c>
      <c r="F350" s="67"/>
      <c r="G350" s="92" t="s">
        <v>926</v>
      </c>
      <c r="H350" s="67" t="s">
        <v>1064</v>
      </c>
      <c r="I350" s="67" t="s">
        <v>890</v>
      </c>
      <c r="J350" s="102"/>
      <c r="K350" s="74">
        <v>5.0400000000288747</v>
      </c>
      <c r="L350" s="92" t="s">
        <v>126</v>
      </c>
      <c r="M350" s="93">
        <v>5.8749999999999997E-2</v>
      </c>
      <c r="N350" s="93">
        <v>6.3700000000385004E-2</v>
      </c>
      <c r="O350" s="74">
        <v>23061.171000000002</v>
      </c>
      <c r="P350" s="103">
        <v>97.412260000000003</v>
      </c>
      <c r="Q350" s="74"/>
      <c r="R350" s="74">
        <v>83.118312440000011</v>
      </c>
      <c r="S350" s="94">
        <v>4.6122342000000006E-5</v>
      </c>
      <c r="T350" s="94">
        <f t="shared" si="5"/>
        <v>3.4596635324249045E-4</v>
      </c>
      <c r="U350" s="94">
        <f>R350/'סכום נכסי הקרן'!$C$42</f>
        <v>7.5824088932049101E-5</v>
      </c>
    </row>
    <row r="351" spans="2:21">
      <c r="B351" s="91" t="s">
        <v>1067</v>
      </c>
      <c r="C351" s="67" t="s">
        <v>1068</v>
      </c>
      <c r="D351" s="92" t="s">
        <v>26</v>
      </c>
      <c r="E351" s="92" t="s">
        <v>854</v>
      </c>
      <c r="F351" s="67"/>
      <c r="G351" s="92" t="s">
        <v>1023</v>
      </c>
      <c r="H351" s="67" t="s">
        <v>1069</v>
      </c>
      <c r="I351" s="67" t="s">
        <v>856</v>
      </c>
      <c r="J351" s="102"/>
      <c r="K351" s="74">
        <v>6.5199999999999578</v>
      </c>
      <c r="L351" s="92" t="s">
        <v>126</v>
      </c>
      <c r="M351" s="93">
        <v>0.04</v>
      </c>
      <c r="N351" s="93">
        <v>6.1100000000002923E-2</v>
      </c>
      <c r="O351" s="74">
        <v>294029.93025000003</v>
      </c>
      <c r="P351" s="103">
        <v>87.871669999999995</v>
      </c>
      <c r="Q351" s="74"/>
      <c r="R351" s="74">
        <v>955.96530085200015</v>
      </c>
      <c r="S351" s="94">
        <v>5.8805986050000007E-4</v>
      </c>
      <c r="T351" s="94">
        <f t="shared" si="5"/>
        <v>3.9790488913122443E-3</v>
      </c>
      <c r="U351" s="94">
        <f>R351/'סכום נכסי הקרן'!$C$42</f>
        <v>8.7207254165656313E-4</v>
      </c>
    </row>
    <row r="352" spans="2:21">
      <c r="B352" s="91" t="s">
        <v>1070</v>
      </c>
      <c r="C352" s="67" t="s">
        <v>1071</v>
      </c>
      <c r="D352" s="92" t="s">
        <v>26</v>
      </c>
      <c r="E352" s="92" t="s">
        <v>854</v>
      </c>
      <c r="F352" s="67"/>
      <c r="G352" s="92" t="s">
        <v>1041</v>
      </c>
      <c r="H352" s="67" t="s">
        <v>1064</v>
      </c>
      <c r="I352" s="67" t="s">
        <v>890</v>
      </c>
      <c r="J352" s="102"/>
      <c r="K352" s="74">
        <v>6.9300000000102564</v>
      </c>
      <c r="L352" s="92" t="s">
        <v>126</v>
      </c>
      <c r="M352" s="93">
        <v>6.0999999999999999E-2</v>
      </c>
      <c r="N352" s="93">
        <v>6.5600000000105407E-2</v>
      </c>
      <c r="O352" s="74">
        <v>38435.285000000011</v>
      </c>
      <c r="P352" s="103">
        <v>98.724720000000005</v>
      </c>
      <c r="Q352" s="74"/>
      <c r="R352" s="74">
        <v>140.39697489200003</v>
      </c>
      <c r="S352" s="94">
        <v>2.1963020000000008E-5</v>
      </c>
      <c r="T352" s="94">
        <f t="shared" si="5"/>
        <v>5.8437939827911574E-4</v>
      </c>
      <c r="U352" s="94">
        <f>R352/'סכום נכסי הקרן'!$C$42</f>
        <v>1.2807614107524431E-4</v>
      </c>
    </row>
    <row r="353" spans="2:21">
      <c r="B353" s="91" t="s">
        <v>1072</v>
      </c>
      <c r="C353" s="67" t="s">
        <v>1073</v>
      </c>
      <c r="D353" s="92" t="s">
        <v>26</v>
      </c>
      <c r="E353" s="92" t="s">
        <v>854</v>
      </c>
      <c r="F353" s="67"/>
      <c r="G353" s="92" t="s">
        <v>1041</v>
      </c>
      <c r="H353" s="67" t="s">
        <v>1064</v>
      </c>
      <c r="I353" s="67" t="s">
        <v>890</v>
      </c>
      <c r="J353" s="102"/>
      <c r="K353" s="74">
        <v>3.6900000000019819</v>
      </c>
      <c r="L353" s="92" t="s">
        <v>126</v>
      </c>
      <c r="M353" s="93">
        <v>7.3499999999999996E-2</v>
      </c>
      <c r="N353" s="93">
        <v>6.7300000000038565E-2</v>
      </c>
      <c r="O353" s="74">
        <v>122992.91200000001</v>
      </c>
      <c r="P353" s="103">
        <v>103.09733</v>
      </c>
      <c r="Q353" s="74"/>
      <c r="R353" s="74">
        <v>469.16892600300008</v>
      </c>
      <c r="S353" s="94">
        <v>8.1995274666666679E-5</v>
      </c>
      <c r="T353" s="94">
        <f t="shared" si="5"/>
        <v>1.9528387622297324E-3</v>
      </c>
      <c r="U353" s="94">
        <f>R353/'סכום נכסי הקרן'!$C$42</f>
        <v>4.2799601345473899E-4</v>
      </c>
    </row>
    <row r="354" spans="2:21">
      <c r="B354" s="91" t="s">
        <v>1074</v>
      </c>
      <c r="C354" s="67" t="s">
        <v>1075</v>
      </c>
      <c r="D354" s="92" t="s">
        <v>26</v>
      </c>
      <c r="E354" s="92" t="s">
        <v>854</v>
      </c>
      <c r="F354" s="67"/>
      <c r="G354" s="92" t="s">
        <v>1041</v>
      </c>
      <c r="H354" s="67" t="s">
        <v>1069</v>
      </c>
      <c r="I354" s="67" t="s">
        <v>856</v>
      </c>
      <c r="J354" s="102"/>
      <c r="K354" s="74">
        <v>5.7199999999976736</v>
      </c>
      <c r="L354" s="92" t="s">
        <v>126</v>
      </c>
      <c r="M354" s="93">
        <v>3.7499999999999999E-2</v>
      </c>
      <c r="N354" s="93">
        <v>6.1699999999976746E-2</v>
      </c>
      <c r="O354" s="74">
        <v>184489.36800000002</v>
      </c>
      <c r="P354" s="103">
        <v>88.207080000000005</v>
      </c>
      <c r="Q354" s="74"/>
      <c r="R354" s="74">
        <v>602.1109551200002</v>
      </c>
      <c r="S354" s="94">
        <v>4.6122342000000003E-4</v>
      </c>
      <c r="T354" s="94">
        <f t="shared" si="5"/>
        <v>2.5061881705140555E-3</v>
      </c>
      <c r="U354" s="94">
        <f>R354/'סכום נכסי הקרן'!$C$42</f>
        <v>5.4927143330702486E-4</v>
      </c>
    </row>
    <row r="355" spans="2:21">
      <c r="B355" s="91" t="s">
        <v>1076</v>
      </c>
      <c r="C355" s="67" t="s">
        <v>1077</v>
      </c>
      <c r="D355" s="92" t="s">
        <v>26</v>
      </c>
      <c r="E355" s="92" t="s">
        <v>854</v>
      </c>
      <c r="F355" s="67"/>
      <c r="G355" s="92" t="s">
        <v>872</v>
      </c>
      <c r="H355" s="67" t="s">
        <v>1064</v>
      </c>
      <c r="I355" s="67" t="s">
        <v>890</v>
      </c>
      <c r="J355" s="102"/>
      <c r="K355" s="74">
        <v>4.3999999999983253</v>
      </c>
      <c r="L355" s="92" t="s">
        <v>126</v>
      </c>
      <c r="M355" s="93">
        <v>5.1249999999999997E-2</v>
      </c>
      <c r="N355" s="93">
        <v>6.4699999999970892E-2</v>
      </c>
      <c r="O355" s="74">
        <v>274174.26201900007</v>
      </c>
      <c r="P355" s="103">
        <v>94.126540000000006</v>
      </c>
      <c r="Q355" s="74"/>
      <c r="R355" s="74">
        <v>954.86177877400007</v>
      </c>
      <c r="S355" s="94">
        <v>4.9849865821636379E-4</v>
      </c>
      <c r="T355" s="94">
        <f t="shared" si="5"/>
        <v>3.9744556615191841E-3</v>
      </c>
      <c r="U355" s="94">
        <f>R355/'סכום נכסי הקרן'!$C$42</f>
        <v>8.7106586149518278E-4</v>
      </c>
    </row>
    <row r="356" spans="2:21">
      <c r="B356" s="91" t="s">
        <v>1078</v>
      </c>
      <c r="C356" s="67" t="s">
        <v>1079</v>
      </c>
      <c r="D356" s="92" t="s">
        <v>26</v>
      </c>
      <c r="E356" s="92" t="s">
        <v>854</v>
      </c>
      <c r="F356" s="67"/>
      <c r="G356" s="92" t="s">
        <v>966</v>
      </c>
      <c r="H356" s="67" t="s">
        <v>1064</v>
      </c>
      <c r="I356" s="67" t="s">
        <v>890</v>
      </c>
      <c r="J356" s="102"/>
      <c r="K356" s="74">
        <v>6.6500000000005768</v>
      </c>
      <c r="L356" s="92" t="s">
        <v>126</v>
      </c>
      <c r="M356" s="93">
        <v>0.04</v>
      </c>
      <c r="N356" s="93">
        <v>6.1300000000001152E-2</v>
      </c>
      <c r="O356" s="74">
        <v>242142.29550000004</v>
      </c>
      <c r="P356" s="103">
        <v>87.179559999999995</v>
      </c>
      <c r="Q356" s="74"/>
      <c r="R356" s="74">
        <v>781.06473500700019</v>
      </c>
      <c r="S356" s="94">
        <v>2.2012935954545459E-4</v>
      </c>
      <c r="T356" s="94">
        <f t="shared" si="5"/>
        <v>3.2510539504967358E-3</v>
      </c>
      <c r="U356" s="94">
        <f>R356/'סכום נכסי הקרן'!$C$42</f>
        <v>7.1252074531240502E-4</v>
      </c>
    </row>
    <row r="357" spans="2:21">
      <c r="B357" s="91" t="s">
        <v>1080</v>
      </c>
      <c r="C357" s="67" t="s">
        <v>1081</v>
      </c>
      <c r="D357" s="92" t="s">
        <v>26</v>
      </c>
      <c r="E357" s="92" t="s">
        <v>854</v>
      </c>
      <c r="F357" s="67"/>
      <c r="G357" s="92" t="s">
        <v>900</v>
      </c>
      <c r="H357" s="67" t="s">
        <v>1069</v>
      </c>
      <c r="I357" s="67" t="s">
        <v>856</v>
      </c>
      <c r="J357" s="102"/>
      <c r="K357" s="74">
        <v>4.709999999998093</v>
      </c>
      <c r="L357" s="92" t="s">
        <v>128</v>
      </c>
      <c r="M357" s="93">
        <v>7.8750000000000001E-2</v>
      </c>
      <c r="N357" s="93">
        <v>8.7399999999971958E-2</v>
      </c>
      <c r="O357" s="74">
        <v>229074.29860000004</v>
      </c>
      <c r="P357" s="103">
        <v>99.146929999999998</v>
      </c>
      <c r="Q357" s="74"/>
      <c r="R357" s="74">
        <v>912.68221809400018</v>
      </c>
      <c r="S357" s="94">
        <v>2.2907429860000004E-4</v>
      </c>
      <c r="T357" s="94">
        <f t="shared" si="5"/>
        <v>3.7988901530114911E-3</v>
      </c>
      <c r="U357" s="94">
        <f>R357/'סכום נכסי הקרן'!$C$42</f>
        <v>8.325878574762278E-4</v>
      </c>
    </row>
    <row r="358" spans="2:21">
      <c r="B358" s="91" t="s">
        <v>1082</v>
      </c>
      <c r="C358" s="67" t="s">
        <v>1083</v>
      </c>
      <c r="D358" s="92" t="s">
        <v>26</v>
      </c>
      <c r="E358" s="92" t="s">
        <v>854</v>
      </c>
      <c r="F358" s="67"/>
      <c r="G358" s="92" t="s">
        <v>1008</v>
      </c>
      <c r="H358" s="67" t="s">
        <v>1069</v>
      </c>
      <c r="I358" s="67" t="s">
        <v>856</v>
      </c>
      <c r="J358" s="102"/>
      <c r="K358" s="74">
        <v>5.7199999999975111</v>
      </c>
      <c r="L358" s="92" t="s">
        <v>128</v>
      </c>
      <c r="M358" s="93">
        <v>6.1349999999999995E-2</v>
      </c>
      <c r="N358" s="93">
        <v>6.6099999999987558E-2</v>
      </c>
      <c r="O358" s="74">
        <v>76870.570000000022</v>
      </c>
      <c r="P358" s="103">
        <v>98.862949999999998</v>
      </c>
      <c r="Q358" s="74"/>
      <c r="R358" s="74">
        <v>305.39199685800008</v>
      </c>
      <c r="S358" s="94">
        <v>7.6870570000000027E-5</v>
      </c>
      <c r="T358" s="94">
        <f t="shared" si="5"/>
        <v>1.2711441361213033E-3</v>
      </c>
      <c r="U358" s="94">
        <f>R358/'סכום נכסי הקרן'!$C$42</f>
        <v>2.7859167551810626E-4</v>
      </c>
    </row>
    <row r="359" spans="2:21">
      <c r="B359" s="91" t="s">
        <v>1084</v>
      </c>
      <c r="C359" s="67" t="s">
        <v>1085</v>
      </c>
      <c r="D359" s="92" t="s">
        <v>26</v>
      </c>
      <c r="E359" s="92" t="s">
        <v>854</v>
      </c>
      <c r="F359" s="67"/>
      <c r="G359" s="92" t="s">
        <v>1008</v>
      </c>
      <c r="H359" s="67" t="s">
        <v>1069</v>
      </c>
      <c r="I359" s="67" t="s">
        <v>856</v>
      </c>
      <c r="J359" s="102"/>
      <c r="K359" s="74">
        <v>4.3099999999999996</v>
      </c>
      <c r="L359" s="92" t="s">
        <v>128</v>
      </c>
      <c r="M359" s="93">
        <v>7.1249999999999994E-2</v>
      </c>
      <c r="N359" s="93">
        <v>6.5700000000010181E-2</v>
      </c>
      <c r="O359" s="74">
        <v>230611.71000000005</v>
      </c>
      <c r="P359" s="103">
        <v>106.113</v>
      </c>
      <c r="Q359" s="74"/>
      <c r="R359" s="74">
        <v>983.3631319000001</v>
      </c>
      <c r="S359" s="94">
        <v>3.0748228000000005E-4</v>
      </c>
      <c r="T359" s="94">
        <f t="shared" si="5"/>
        <v>4.0930878728095256E-3</v>
      </c>
      <c r="U359" s="94">
        <f>R359/'סכום נכסי הקרן'!$C$42</f>
        <v>8.9706601802710918E-4</v>
      </c>
    </row>
    <row r="360" spans="2:21">
      <c r="B360" s="91" t="s">
        <v>1086</v>
      </c>
      <c r="C360" s="67" t="s">
        <v>1087</v>
      </c>
      <c r="D360" s="92" t="s">
        <v>26</v>
      </c>
      <c r="E360" s="92" t="s">
        <v>854</v>
      </c>
      <c r="F360" s="67"/>
      <c r="G360" s="92" t="s">
        <v>909</v>
      </c>
      <c r="H360" s="67" t="s">
        <v>1069</v>
      </c>
      <c r="I360" s="67" t="s">
        <v>282</v>
      </c>
      <c r="J360" s="102"/>
      <c r="K360" s="74">
        <v>2.620000000002793</v>
      </c>
      <c r="L360" s="92" t="s">
        <v>126</v>
      </c>
      <c r="M360" s="93">
        <v>4.3749999999999997E-2</v>
      </c>
      <c r="N360" s="93">
        <v>6.3900000000057078E-2</v>
      </c>
      <c r="O360" s="74">
        <v>115305.85500000003</v>
      </c>
      <c r="P360" s="103">
        <v>95.691460000000006</v>
      </c>
      <c r="Q360" s="74"/>
      <c r="R360" s="74">
        <v>408.25006055300008</v>
      </c>
      <c r="S360" s="94">
        <v>5.765292750000001E-5</v>
      </c>
      <c r="T360" s="94">
        <f t="shared" si="5"/>
        <v>1.699273968808062E-3</v>
      </c>
      <c r="U360" s="94">
        <f>R360/'סכום נכסי הקרן'!$C$42</f>
        <v>3.7242321203562087E-4</v>
      </c>
    </row>
    <row r="361" spans="2:21">
      <c r="B361" s="91" t="s">
        <v>1088</v>
      </c>
      <c r="C361" s="67" t="s">
        <v>1089</v>
      </c>
      <c r="D361" s="92" t="s">
        <v>26</v>
      </c>
      <c r="E361" s="92" t="s">
        <v>854</v>
      </c>
      <c r="F361" s="67"/>
      <c r="G361" s="92" t="s">
        <v>956</v>
      </c>
      <c r="H361" s="67" t="s">
        <v>873</v>
      </c>
      <c r="I361" s="67" t="s">
        <v>856</v>
      </c>
      <c r="J361" s="102"/>
      <c r="K361" s="74">
        <v>4.360000000003005</v>
      </c>
      <c r="L361" s="92" t="s">
        <v>126</v>
      </c>
      <c r="M361" s="93">
        <v>4.6249999999999999E-2</v>
      </c>
      <c r="N361" s="93">
        <v>6.6100000000053061E-2</v>
      </c>
      <c r="O361" s="74">
        <v>192199.48617100006</v>
      </c>
      <c r="P361" s="103">
        <v>91.717129999999997</v>
      </c>
      <c r="Q361" s="74"/>
      <c r="R361" s="74">
        <v>652.2354192140001</v>
      </c>
      <c r="S361" s="94">
        <v>3.4945361122000013E-4</v>
      </c>
      <c r="T361" s="94">
        <f t="shared" si="5"/>
        <v>2.7148230373895518E-3</v>
      </c>
      <c r="U361" s="94">
        <f>R361/'סכום נכסי הקרן'!$C$42</f>
        <v>5.9499711891786177E-4</v>
      </c>
    </row>
    <row r="362" spans="2:21">
      <c r="B362" s="91" t="s">
        <v>1090</v>
      </c>
      <c r="C362" s="67" t="s">
        <v>1091</v>
      </c>
      <c r="D362" s="92" t="s">
        <v>26</v>
      </c>
      <c r="E362" s="92" t="s">
        <v>854</v>
      </c>
      <c r="F362" s="67"/>
      <c r="G362" s="92" t="s">
        <v>900</v>
      </c>
      <c r="H362" s="67" t="s">
        <v>873</v>
      </c>
      <c r="I362" s="67" t="s">
        <v>856</v>
      </c>
      <c r="J362" s="102"/>
      <c r="K362" s="74">
        <v>3.8300000000016676</v>
      </c>
      <c r="L362" s="92" t="s">
        <v>129</v>
      </c>
      <c r="M362" s="93">
        <v>8.8749999999999996E-2</v>
      </c>
      <c r="N362" s="93">
        <v>0.10990000000005003</v>
      </c>
      <c r="O362" s="74">
        <v>156047.25710000002</v>
      </c>
      <c r="P362" s="103">
        <v>92.156750000000002</v>
      </c>
      <c r="Q362" s="74"/>
      <c r="R362" s="74">
        <v>671.68442183600007</v>
      </c>
      <c r="S362" s="94">
        <v>1.2483780568000002E-4</v>
      </c>
      <c r="T362" s="94">
        <f t="shared" si="5"/>
        <v>2.795776323299852E-3</v>
      </c>
      <c r="U362" s="94">
        <f>R362/'סכום נכסי הקרן'!$C$42</f>
        <v>6.1273933313226499E-4</v>
      </c>
    </row>
    <row r="363" spans="2:21">
      <c r="B363" s="91" t="s">
        <v>1092</v>
      </c>
      <c r="C363" s="67" t="s">
        <v>1093</v>
      </c>
      <c r="D363" s="92" t="s">
        <v>26</v>
      </c>
      <c r="E363" s="92" t="s">
        <v>854</v>
      </c>
      <c r="F363" s="67"/>
      <c r="G363" s="92" t="s">
        <v>956</v>
      </c>
      <c r="H363" s="67" t="s">
        <v>1094</v>
      </c>
      <c r="I363" s="67" t="s">
        <v>890</v>
      </c>
      <c r="J363" s="102"/>
      <c r="K363" s="74">
        <v>3.9299999999988073</v>
      </c>
      <c r="L363" s="92" t="s">
        <v>126</v>
      </c>
      <c r="M363" s="93">
        <v>6.3750000000000001E-2</v>
      </c>
      <c r="N363" s="93">
        <v>6.1799999999969817E-2</v>
      </c>
      <c r="O363" s="74">
        <v>215237.59600000002</v>
      </c>
      <c r="P363" s="103">
        <v>103.1755</v>
      </c>
      <c r="Q363" s="74"/>
      <c r="R363" s="74">
        <v>821.66812368600017</v>
      </c>
      <c r="S363" s="94">
        <v>4.3047519200000003E-4</v>
      </c>
      <c r="T363" s="94">
        <f t="shared" si="5"/>
        <v>3.4200589013696418E-3</v>
      </c>
      <c r="U363" s="94">
        <f>R363/'סכום נכסי הקרן'!$C$42</f>
        <v>7.4956089764179035E-4</v>
      </c>
    </row>
    <row r="364" spans="2:21">
      <c r="B364" s="91" t="s">
        <v>1095</v>
      </c>
      <c r="C364" s="67" t="s">
        <v>1096</v>
      </c>
      <c r="D364" s="92" t="s">
        <v>26</v>
      </c>
      <c r="E364" s="92" t="s">
        <v>854</v>
      </c>
      <c r="F364" s="67"/>
      <c r="G364" s="92" t="s">
        <v>900</v>
      </c>
      <c r="H364" s="67" t="s">
        <v>873</v>
      </c>
      <c r="I364" s="67" t="s">
        <v>856</v>
      </c>
      <c r="J364" s="102"/>
      <c r="K364" s="74">
        <v>3.9100000000035968</v>
      </c>
      <c r="L364" s="92" t="s">
        <v>129</v>
      </c>
      <c r="M364" s="93">
        <v>8.5000000000000006E-2</v>
      </c>
      <c r="N364" s="93">
        <v>0.1007000000000645</v>
      </c>
      <c r="O364" s="74">
        <v>76870.570000000022</v>
      </c>
      <c r="P364" s="103">
        <v>93.709289999999996</v>
      </c>
      <c r="Q364" s="74"/>
      <c r="R364" s="74">
        <v>336.45325826900006</v>
      </c>
      <c r="S364" s="94">
        <v>1.0249409333333336E-4</v>
      </c>
      <c r="T364" s="94">
        <f t="shared" si="5"/>
        <v>1.4004315461037015E-3</v>
      </c>
      <c r="U364" s="94">
        <f>R364/'סכום נכסי הקרן'!$C$42</f>
        <v>3.0692709016297661E-4</v>
      </c>
    </row>
    <row r="365" spans="2:21">
      <c r="B365" s="91" t="s">
        <v>1097</v>
      </c>
      <c r="C365" s="67" t="s">
        <v>1098</v>
      </c>
      <c r="D365" s="92" t="s">
        <v>26</v>
      </c>
      <c r="E365" s="92" t="s">
        <v>854</v>
      </c>
      <c r="F365" s="67"/>
      <c r="G365" s="92" t="s">
        <v>900</v>
      </c>
      <c r="H365" s="67" t="s">
        <v>873</v>
      </c>
      <c r="I365" s="67" t="s">
        <v>856</v>
      </c>
      <c r="J365" s="102"/>
      <c r="K365" s="74">
        <v>4.2300000000017439</v>
      </c>
      <c r="L365" s="92" t="s">
        <v>129</v>
      </c>
      <c r="M365" s="93">
        <v>8.5000000000000006E-2</v>
      </c>
      <c r="N365" s="93">
        <v>0.10220000000003368</v>
      </c>
      <c r="O365" s="74">
        <v>76870.570000000022</v>
      </c>
      <c r="P365" s="103">
        <v>92.598290000000006</v>
      </c>
      <c r="Q365" s="74"/>
      <c r="R365" s="74">
        <v>332.46433085400008</v>
      </c>
      <c r="S365" s="94">
        <v>1.0249409333333336E-4</v>
      </c>
      <c r="T365" s="94">
        <f t="shared" si="5"/>
        <v>1.3838282894854596E-3</v>
      </c>
      <c r="U365" s="94">
        <f>R365/'סכום נכסי הקרן'!$C$42</f>
        <v>3.0328821951967791E-4</v>
      </c>
    </row>
    <row r="366" spans="2:21">
      <c r="B366" s="91" t="s">
        <v>1099</v>
      </c>
      <c r="C366" s="67" t="s">
        <v>1100</v>
      </c>
      <c r="D366" s="92" t="s">
        <v>26</v>
      </c>
      <c r="E366" s="92" t="s">
        <v>854</v>
      </c>
      <c r="F366" s="67"/>
      <c r="G366" s="92" t="s">
        <v>1015</v>
      </c>
      <c r="H366" s="67" t="s">
        <v>1094</v>
      </c>
      <c r="I366" s="67" t="s">
        <v>890</v>
      </c>
      <c r="J366" s="102"/>
      <c r="K366" s="74">
        <v>5.9999999999962279</v>
      </c>
      <c r="L366" s="92" t="s">
        <v>126</v>
      </c>
      <c r="M366" s="93">
        <v>4.1250000000000002E-2</v>
      </c>
      <c r="N366" s="93">
        <v>6.5999999999959771E-2</v>
      </c>
      <c r="O366" s="74">
        <v>246185.68748200004</v>
      </c>
      <c r="P366" s="103">
        <v>87.305289999999999</v>
      </c>
      <c r="Q366" s="74"/>
      <c r="R366" s="74">
        <v>795.25259021200009</v>
      </c>
      <c r="S366" s="94">
        <v>4.9237137496400008E-4</v>
      </c>
      <c r="T366" s="94">
        <f t="shared" si="5"/>
        <v>3.3101085725350454E-3</v>
      </c>
      <c r="U366" s="94">
        <f>R366/'סכום נכסי הקרן'!$C$42</f>
        <v>7.2546351524166105E-4</v>
      </c>
    </row>
    <row r="367" spans="2:21">
      <c r="B367" s="91" t="s">
        <v>1101</v>
      </c>
      <c r="C367" s="67" t="s">
        <v>1102</v>
      </c>
      <c r="D367" s="92" t="s">
        <v>26</v>
      </c>
      <c r="E367" s="92" t="s">
        <v>854</v>
      </c>
      <c r="F367" s="67"/>
      <c r="G367" s="92" t="s">
        <v>921</v>
      </c>
      <c r="H367" s="67" t="s">
        <v>1103</v>
      </c>
      <c r="I367" s="67" t="s">
        <v>890</v>
      </c>
      <c r="J367" s="102"/>
      <c r="K367" s="74">
        <v>3.8599999999963308</v>
      </c>
      <c r="L367" s="92" t="s">
        <v>128</v>
      </c>
      <c r="M367" s="93">
        <v>2.6249999999999999E-2</v>
      </c>
      <c r="N367" s="93">
        <v>0.11069999999989764</v>
      </c>
      <c r="O367" s="74">
        <v>138751.37885000004</v>
      </c>
      <c r="P367" s="103">
        <v>74.290149999999997</v>
      </c>
      <c r="Q367" s="74"/>
      <c r="R367" s="74">
        <v>414.22138803200005</v>
      </c>
      <c r="S367" s="94">
        <v>5.3150451190175224E-4</v>
      </c>
      <c r="T367" s="94">
        <f t="shared" si="5"/>
        <v>1.7241286407964711E-3</v>
      </c>
      <c r="U367" s="94">
        <f>R367/'סכום נכסי הקרן'!$C$42</f>
        <v>3.7787051302764861E-4</v>
      </c>
    </row>
    <row r="368" spans="2:21">
      <c r="B368" s="91" t="s">
        <v>1104</v>
      </c>
      <c r="C368" s="67" t="s">
        <v>1105</v>
      </c>
      <c r="D368" s="92" t="s">
        <v>26</v>
      </c>
      <c r="E368" s="92" t="s">
        <v>854</v>
      </c>
      <c r="F368" s="67"/>
      <c r="G368" s="92" t="s">
        <v>1015</v>
      </c>
      <c r="H368" s="67" t="s">
        <v>1103</v>
      </c>
      <c r="I368" s="67" t="s">
        <v>890</v>
      </c>
      <c r="J368" s="102"/>
      <c r="K368" s="74">
        <v>5.5900000000055856</v>
      </c>
      <c r="L368" s="92" t="s">
        <v>126</v>
      </c>
      <c r="M368" s="93">
        <v>4.7500000000000001E-2</v>
      </c>
      <c r="N368" s="93">
        <v>7.5900000000089715E-2</v>
      </c>
      <c r="O368" s="74">
        <v>92244.684000000008</v>
      </c>
      <c r="P368" s="103">
        <v>86.541139999999999</v>
      </c>
      <c r="Q368" s="74"/>
      <c r="R368" s="74">
        <v>295.36952046500005</v>
      </c>
      <c r="S368" s="94">
        <v>3.0244158688524591E-5</v>
      </c>
      <c r="T368" s="94">
        <f t="shared" si="5"/>
        <v>1.2294272207225676E-3</v>
      </c>
      <c r="U368" s="94">
        <f>R368/'סכום נכסי הקרן'!$C$42</f>
        <v>2.6944874276317609E-4</v>
      </c>
    </row>
    <row r="369" spans="2:21">
      <c r="B369" s="91" t="s">
        <v>1106</v>
      </c>
      <c r="C369" s="67" t="s">
        <v>1107</v>
      </c>
      <c r="D369" s="92" t="s">
        <v>26</v>
      </c>
      <c r="E369" s="92" t="s">
        <v>854</v>
      </c>
      <c r="F369" s="67"/>
      <c r="G369" s="92" t="s">
        <v>1015</v>
      </c>
      <c r="H369" s="67" t="s">
        <v>1103</v>
      </c>
      <c r="I369" s="67" t="s">
        <v>890</v>
      </c>
      <c r="J369" s="102"/>
      <c r="K369" s="74">
        <v>5.7900000000030767</v>
      </c>
      <c r="L369" s="92" t="s">
        <v>126</v>
      </c>
      <c r="M369" s="93">
        <v>7.3749999999999996E-2</v>
      </c>
      <c r="N369" s="93">
        <v>7.8100000000039541E-2</v>
      </c>
      <c r="O369" s="74">
        <v>153741.14000000004</v>
      </c>
      <c r="P369" s="103">
        <v>99.979600000000005</v>
      </c>
      <c r="Q369" s="74"/>
      <c r="R369" s="74">
        <v>568.72615827500022</v>
      </c>
      <c r="S369" s="94">
        <v>1.3976467272727277E-4</v>
      </c>
      <c r="T369" s="94">
        <f t="shared" si="5"/>
        <v>2.3672294250926592E-3</v>
      </c>
      <c r="U369" s="94">
        <f>R369/'סכום נכסי הקרן'!$C$42</f>
        <v>5.1881639000016071E-4</v>
      </c>
    </row>
    <row r="370" spans="2:21">
      <c r="B370" s="91" t="s">
        <v>1108</v>
      </c>
      <c r="C370" s="67" t="s">
        <v>1109</v>
      </c>
      <c r="D370" s="92" t="s">
        <v>26</v>
      </c>
      <c r="E370" s="92" t="s">
        <v>854</v>
      </c>
      <c r="F370" s="67"/>
      <c r="G370" s="92" t="s">
        <v>963</v>
      </c>
      <c r="H370" s="67" t="s">
        <v>1110</v>
      </c>
      <c r="I370" s="67" t="s">
        <v>856</v>
      </c>
      <c r="J370" s="102"/>
      <c r="K370" s="74">
        <v>2.3499999999983605</v>
      </c>
      <c r="L370" s="92" t="s">
        <v>129</v>
      </c>
      <c r="M370" s="93">
        <v>0.06</v>
      </c>
      <c r="N370" s="93">
        <v>9.9199999999957628E-2</v>
      </c>
      <c r="O370" s="74">
        <v>182183.25090000004</v>
      </c>
      <c r="P370" s="103">
        <v>93.181330000000003</v>
      </c>
      <c r="Q370" s="74"/>
      <c r="R370" s="74">
        <v>792.90168585800006</v>
      </c>
      <c r="S370" s="94">
        <v>1.4574660072000004E-4</v>
      </c>
      <c r="T370" s="94">
        <f t="shared" si="5"/>
        <v>3.300323318452049E-3</v>
      </c>
      <c r="U370" s="94">
        <f>R370/'סכום נכסי הקרן'!$C$42</f>
        <v>7.233189194771945E-4</v>
      </c>
    </row>
    <row r="371" spans="2:21">
      <c r="B371" s="91" t="s">
        <v>1111</v>
      </c>
      <c r="C371" s="67" t="s">
        <v>1112</v>
      </c>
      <c r="D371" s="92" t="s">
        <v>26</v>
      </c>
      <c r="E371" s="92" t="s">
        <v>854</v>
      </c>
      <c r="F371" s="67"/>
      <c r="G371" s="92" t="s">
        <v>963</v>
      </c>
      <c r="H371" s="67" t="s">
        <v>1110</v>
      </c>
      <c r="I371" s="67" t="s">
        <v>856</v>
      </c>
      <c r="J371" s="102"/>
      <c r="K371" s="74">
        <v>2.4099999999994957</v>
      </c>
      <c r="L371" s="92" t="s">
        <v>128</v>
      </c>
      <c r="M371" s="93">
        <v>0.05</v>
      </c>
      <c r="N371" s="93">
        <v>7.3900000000038699E-2</v>
      </c>
      <c r="O371" s="74">
        <v>76870.570000000022</v>
      </c>
      <c r="P371" s="103">
        <v>96.246080000000006</v>
      </c>
      <c r="Q371" s="74"/>
      <c r="R371" s="74">
        <v>297.30836881499999</v>
      </c>
      <c r="S371" s="94">
        <v>7.6870570000000027E-5</v>
      </c>
      <c r="T371" s="94">
        <f t="shared" si="5"/>
        <v>1.2374973592209147E-3</v>
      </c>
      <c r="U371" s="94">
        <f>R371/'סכום נכסי הקרן'!$C$42</f>
        <v>2.7121744337078619E-4</v>
      </c>
    </row>
    <row r="372" spans="2:21">
      <c r="B372" s="91" t="s">
        <v>1113</v>
      </c>
      <c r="C372" s="67" t="s">
        <v>1114</v>
      </c>
      <c r="D372" s="92" t="s">
        <v>26</v>
      </c>
      <c r="E372" s="92" t="s">
        <v>854</v>
      </c>
      <c r="F372" s="67"/>
      <c r="G372" s="92" t="s">
        <v>956</v>
      </c>
      <c r="H372" s="67" t="s">
        <v>1103</v>
      </c>
      <c r="I372" s="67" t="s">
        <v>890</v>
      </c>
      <c r="J372" s="102"/>
      <c r="K372" s="74">
        <v>6.3200000000024783</v>
      </c>
      <c r="L372" s="92" t="s">
        <v>126</v>
      </c>
      <c r="M372" s="93">
        <v>5.1249999999999997E-2</v>
      </c>
      <c r="N372" s="93">
        <v>8.1600000000026457E-2</v>
      </c>
      <c r="O372" s="74">
        <v>230611.71000000005</v>
      </c>
      <c r="P372" s="103">
        <v>83.262169999999998</v>
      </c>
      <c r="Q372" s="74"/>
      <c r="R372" s="74">
        <v>710.44553343200005</v>
      </c>
      <c r="S372" s="94">
        <v>1.1530585500000002E-4</v>
      </c>
      <c r="T372" s="94">
        <f t="shared" si="5"/>
        <v>2.9571130977461995E-3</v>
      </c>
      <c r="U372" s="94">
        <f>R372/'סכום נכסי הקרן'!$C$42</f>
        <v>6.4809888130501882E-4</v>
      </c>
    </row>
    <row r="373" spans="2:21">
      <c r="B373" s="91" t="s">
        <v>1115</v>
      </c>
      <c r="C373" s="67" t="s">
        <v>1116</v>
      </c>
      <c r="D373" s="92" t="s">
        <v>26</v>
      </c>
      <c r="E373" s="92" t="s">
        <v>854</v>
      </c>
      <c r="F373" s="67"/>
      <c r="G373" s="92" t="s">
        <v>921</v>
      </c>
      <c r="H373" s="67" t="s">
        <v>1117</v>
      </c>
      <c r="I373" s="67" t="s">
        <v>890</v>
      </c>
      <c r="J373" s="102"/>
      <c r="K373" s="74">
        <v>2.9200000000029638</v>
      </c>
      <c r="L373" s="92" t="s">
        <v>128</v>
      </c>
      <c r="M373" s="93">
        <v>3.6249999999999998E-2</v>
      </c>
      <c r="N373" s="93">
        <v>0.45070000000056321</v>
      </c>
      <c r="O373" s="74">
        <v>238298.76700000002</v>
      </c>
      <c r="P373" s="103">
        <v>35.236699999999999</v>
      </c>
      <c r="Q373" s="74"/>
      <c r="R373" s="74">
        <v>337.42789300000004</v>
      </c>
      <c r="S373" s="94">
        <v>6.8085362000000005E-4</v>
      </c>
      <c r="T373" s="94">
        <f t="shared" si="5"/>
        <v>1.4044883034382654E-3</v>
      </c>
      <c r="U373" s="94">
        <f>R373/'סכום נכסי הקרן'!$C$42</f>
        <v>3.0781619375940678E-4</v>
      </c>
    </row>
    <row r="374" spans="2:21">
      <c r="B374" s="91" t="s">
        <v>1118</v>
      </c>
      <c r="C374" s="67" t="s">
        <v>1119</v>
      </c>
      <c r="D374" s="92" t="s">
        <v>26</v>
      </c>
      <c r="E374" s="92" t="s">
        <v>854</v>
      </c>
      <c r="F374" s="67"/>
      <c r="G374" s="92" t="s">
        <v>652</v>
      </c>
      <c r="H374" s="67" t="s">
        <v>636</v>
      </c>
      <c r="I374" s="67"/>
      <c r="J374" s="102"/>
      <c r="K374" s="74">
        <v>3.8199999999992236</v>
      </c>
      <c r="L374" s="92" t="s">
        <v>126</v>
      </c>
      <c r="M374" s="93">
        <v>2.5000000000000001E-2</v>
      </c>
      <c r="N374" s="93">
        <v>3.0999999999961158E-3</v>
      </c>
      <c r="O374" s="74">
        <v>190999.19025000007</v>
      </c>
      <c r="P374" s="103">
        <v>109.28883</v>
      </c>
      <c r="Q374" s="74"/>
      <c r="R374" s="74">
        <v>772.3409108300001</v>
      </c>
      <c r="S374" s="94">
        <v>4.4289667304347845E-4</v>
      </c>
      <c r="T374" s="94">
        <f t="shared" si="5"/>
        <v>3.2147424621105382E-3</v>
      </c>
      <c r="U374" s="94">
        <f>R374/'סכום נכסי הקרן'!$C$42</f>
        <v>7.045624987984143E-4</v>
      </c>
    </row>
    <row r="375" spans="2:21">
      <c r="C375" s="1"/>
      <c r="D375" s="1"/>
      <c r="E375" s="1"/>
      <c r="F375" s="1"/>
    </row>
    <row r="376" spans="2:21">
      <c r="C376" s="1"/>
      <c r="D376" s="1"/>
      <c r="E376" s="1"/>
      <c r="F376" s="1"/>
    </row>
    <row r="377" spans="2:21">
      <c r="C377" s="1"/>
      <c r="D377" s="1"/>
      <c r="E377" s="1"/>
      <c r="F377" s="1"/>
    </row>
    <row r="378" spans="2:21">
      <c r="B378" s="96" t="s">
        <v>212</v>
      </c>
      <c r="C378" s="106"/>
      <c r="D378" s="106"/>
      <c r="E378" s="106"/>
      <c r="F378" s="106"/>
      <c r="G378" s="106"/>
      <c r="H378" s="106"/>
      <c r="I378" s="106"/>
      <c r="J378" s="106"/>
      <c r="K378" s="106"/>
    </row>
    <row r="379" spans="2:21">
      <c r="B379" s="96" t="s">
        <v>106</v>
      </c>
      <c r="C379" s="106"/>
      <c r="D379" s="106"/>
      <c r="E379" s="106"/>
      <c r="F379" s="106"/>
      <c r="G379" s="106"/>
      <c r="H379" s="106"/>
      <c r="I379" s="106"/>
      <c r="J379" s="106"/>
      <c r="K379" s="106"/>
    </row>
    <row r="380" spans="2:21">
      <c r="B380" s="96" t="s">
        <v>195</v>
      </c>
      <c r="C380" s="106"/>
      <c r="D380" s="106"/>
      <c r="E380" s="106"/>
      <c r="F380" s="106"/>
      <c r="G380" s="106"/>
      <c r="H380" s="106"/>
      <c r="I380" s="106"/>
      <c r="J380" s="106"/>
      <c r="K380" s="106"/>
    </row>
    <row r="381" spans="2:21">
      <c r="B381" s="96" t="s">
        <v>203</v>
      </c>
      <c r="C381" s="106"/>
      <c r="D381" s="106"/>
      <c r="E381" s="106"/>
      <c r="F381" s="106"/>
      <c r="G381" s="106"/>
      <c r="H381" s="106"/>
      <c r="I381" s="106"/>
      <c r="J381" s="106"/>
      <c r="K381" s="106"/>
    </row>
    <row r="382" spans="2:21">
      <c r="B382" s="140" t="s">
        <v>208</v>
      </c>
      <c r="C382" s="140"/>
      <c r="D382" s="140"/>
      <c r="E382" s="140"/>
      <c r="F382" s="140"/>
      <c r="G382" s="140"/>
      <c r="H382" s="140"/>
      <c r="I382" s="140"/>
      <c r="J382" s="140"/>
      <c r="K382" s="140"/>
    </row>
    <row r="383" spans="2:21">
      <c r="C383" s="1"/>
      <c r="D383" s="1"/>
      <c r="E383" s="1"/>
      <c r="F383" s="1"/>
    </row>
    <row r="384" spans="2:21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B795" s="41"/>
      <c r="C795" s="1"/>
      <c r="D795" s="1"/>
      <c r="E795" s="1"/>
      <c r="F795" s="1"/>
    </row>
    <row r="796" spans="2:6">
      <c r="B796" s="41"/>
      <c r="C796" s="1"/>
      <c r="D796" s="1"/>
      <c r="E796" s="1"/>
      <c r="F796" s="1"/>
    </row>
    <row r="797" spans="2:6">
      <c r="B797" s="3"/>
      <c r="C797" s="1"/>
      <c r="D797" s="1"/>
      <c r="E797" s="1"/>
      <c r="F797" s="1"/>
    </row>
    <row r="798" spans="2:6"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</sheetData>
  <sheetProtection sheet="1" objects="1" scenarios="1"/>
  <mergeCells count="3">
    <mergeCell ref="B6:U6"/>
    <mergeCell ref="B7:U7"/>
    <mergeCell ref="B382:K382"/>
  </mergeCells>
  <phoneticPr fontId="3" type="noConversion"/>
  <conditionalFormatting sqref="B12:B374">
    <cfRule type="cellIs" dxfId="9" priority="2" operator="equal">
      <formula>"NR3"</formula>
    </cfRule>
  </conditionalFormatting>
  <conditionalFormatting sqref="B12:B368">
    <cfRule type="containsText" dxfId="8" priority="1" operator="containsText" text="הפרשה ">
      <formula>NOT(ISERROR(SEARCH("הפרשה ",B12)))</formula>
    </cfRule>
  </conditionalFormatting>
  <dataValidations count="3">
    <dataValidation allowBlank="1" showInputMessage="1" showErrorMessage="1" sqref="H2 B34 Q9 B36 B380 B382" xr:uid="{00000000-0002-0000-0400-000001000000}"/>
    <dataValidation type="list" allowBlank="1" showInputMessage="1" showErrorMessage="1" sqref="G555:G827" xr:uid="{00000000-0002-0000-0400-000000000000}">
      <formula1>#REF!</formula1>
    </dataValidation>
    <dataValidation type="list" allowBlank="1" showInputMessage="1" showErrorMessage="1" sqref="I12:I35 I37:I827 L12:L827 G12:G35 G37:G554 E12:E35 E37:E821" xr:uid="{00000000-0002-0000-0400-000002000000}">
      <formula1>#REF!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O362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2.7109375" style="2" bestFit="1" customWidth="1"/>
    <col min="3" max="3" width="16.7109375" style="2" bestFit="1" customWidth="1"/>
    <col min="4" max="4" width="9.7109375" style="2" bestFit="1" customWidth="1"/>
    <col min="5" max="5" width="8" style="2" bestFit="1" customWidth="1"/>
    <col min="6" max="6" width="11.7109375" style="2" bestFit="1" customWidth="1"/>
    <col min="7" max="7" width="44.7109375" style="2" bestFit="1" customWidth="1"/>
    <col min="8" max="8" width="12.28515625" style="1" bestFit="1" customWidth="1"/>
    <col min="9" max="10" width="13.140625" style="1" bestFit="1" customWidth="1"/>
    <col min="11" max="11" width="9.7109375" style="1" bestFit="1" customWidth="1"/>
    <col min="12" max="12" width="13.140625" style="1" bestFit="1" customWidth="1"/>
    <col min="13" max="13" width="6.85546875" style="1" bestFit="1" customWidth="1"/>
    <col min="14" max="14" width="9.140625" style="1" bestFit="1" customWidth="1"/>
    <col min="15" max="15" width="10.42578125" style="1" bestFit="1" customWidth="1"/>
    <col min="16" max="16384" width="9.140625" style="1"/>
  </cols>
  <sheetData>
    <row r="1" spans="2:15">
      <c r="B1" s="46" t="s">
        <v>140</v>
      </c>
      <c r="C1" s="46" t="s" vm="1">
        <v>221</v>
      </c>
    </row>
    <row r="2" spans="2:15">
      <c r="B2" s="46" t="s">
        <v>139</v>
      </c>
      <c r="C2" s="46" t="s">
        <v>2902</v>
      </c>
    </row>
    <row r="3" spans="2:15">
      <c r="B3" s="46" t="s">
        <v>141</v>
      </c>
      <c r="C3" s="46" t="s">
        <v>2903</v>
      </c>
    </row>
    <row r="4" spans="2:15">
      <c r="B4" s="46" t="s">
        <v>142</v>
      </c>
      <c r="C4" s="46" t="s">
        <v>2904</v>
      </c>
    </row>
    <row r="6" spans="2:15" ht="26.25" customHeight="1">
      <c r="B6" s="131" t="s">
        <v>167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3"/>
    </row>
    <row r="7" spans="2:15" ht="26.25" customHeight="1">
      <c r="B7" s="131" t="s">
        <v>86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3"/>
    </row>
    <row r="8" spans="2:15" s="3" customFormat="1" ht="63">
      <c r="B8" s="21" t="s">
        <v>109</v>
      </c>
      <c r="C8" s="29" t="s">
        <v>43</v>
      </c>
      <c r="D8" s="29" t="s">
        <v>113</v>
      </c>
      <c r="E8" s="29" t="s">
        <v>183</v>
      </c>
      <c r="F8" s="29" t="s">
        <v>111</v>
      </c>
      <c r="G8" s="29" t="s">
        <v>63</v>
      </c>
      <c r="H8" s="29" t="s">
        <v>97</v>
      </c>
      <c r="I8" s="12" t="s">
        <v>197</v>
      </c>
      <c r="J8" s="12" t="s">
        <v>196</v>
      </c>
      <c r="K8" s="29" t="s">
        <v>211</v>
      </c>
      <c r="L8" s="12" t="s">
        <v>59</v>
      </c>
      <c r="M8" s="12" t="s">
        <v>56</v>
      </c>
      <c r="N8" s="12" t="s">
        <v>143</v>
      </c>
      <c r="O8" s="13" t="s">
        <v>145</v>
      </c>
    </row>
    <row r="9" spans="2:15" s="3" customFormat="1" ht="24" customHeight="1">
      <c r="B9" s="14"/>
      <c r="C9" s="15"/>
      <c r="D9" s="15"/>
      <c r="E9" s="15"/>
      <c r="F9" s="15"/>
      <c r="G9" s="15"/>
      <c r="H9" s="15"/>
      <c r="I9" s="15" t="s">
        <v>204</v>
      </c>
      <c r="J9" s="15"/>
      <c r="K9" s="15" t="s">
        <v>200</v>
      </c>
      <c r="L9" s="15" t="s">
        <v>200</v>
      </c>
      <c r="M9" s="15" t="s">
        <v>19</v>
      </c>
      <c r="N9" s="15" t="s">
        <v>19</v>
      </c>
      <c r="O9" s="16" t="s">
        <v>19</v>
      </c>
    </row>
    <row r="10" spans="2:1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</row>
    <row r="11" spans="2:15" s="4" customFormat="1" ht="18" customHeight="1">
      <c r="B11" s="79" t="s">
        <v>28</v>
      </c>
      <c r="C11" s="79"/>
      <c r="D11" s="80"/>
      <c r="E11" s="80"/>
      <c r="F11" s="79"/>
      <c r="G11" s="80"/>
      <c r="H11" s="80"/>
      <c r="I11" s="82"/>
      <c r="J11" s="99"/>
      <c r="K11" s="82">
        <v>65.288849164000013</v>
      </c>
      <c r="L11" s="82">
        <f>L12+L187</f>
        <v>304721.72834990709</v>
      </c>
      <c r="M11" s="83"/>
      <c r="N11" s="83">
        <f>IFERROR(L11/$L$11,0)</f>
        <v>1</v>
      </c>
      <c r="O11" s="83">
        <f>L11/'סכום נכסי הקרן'!$C$42</f>
        <v>0.27798022784220833</v>
      </c>
    </row>
    <row r="12" spans="2:15">
      <c r="B12" s="84" t="s">
        <v>191</v>
      </c>
      <c r="C12" s="85"/>
      <c r="D12" s="86"/>
      <c r="E12" s="86"/>
      <c r="F12" s="85"/>
      <c r="G12" s="86"/>
      <c r="H12" s="86"/>
      <c r="I12" s="88"/>
      <c r="J12" s="101"/>
      <c r="K12" s="88">
        <v>58.877981764000005</v>
      </c>
      <c r="L12" s="88">
        <f>L13+L49+L115</f>
        <v>235714.98896323307</v>
      </c>
      <c r="M12" s="89"/>
      <c r="N12" s="89">
        <f t="shared" ref="N12:N75" si="0">IFERROR(L12/$L$11,0)</f>
        <v>0.77354178266068807</v>
      </c>
      <c r="O12" s="89">
        <f>L12/'סכום נכסי הקרן'!$C$42</f>
        <v>0.2150293209894861</v>
      </c>
    </row>
    <row r="13" spans="2:15">
      <c r="B13" s="90" t="s">
        <v>1121</v>
      </c>
      <c r="C13" s="85"/>
      <c r="D13" s="86"/>
      <c r="E13" s="86"/>
      <c r="F13" s="85"/>
      <c r="G13" s="86"/>
      <c r="H13" s="86"/>
      <c r="I13" s="88"/>
      <c r="J13" s="101"/>
      <c r="K13" s="88">
        <v>55.051221153000007</v>
      </c>
      <c r="L13" s="88">
        <v>145180.77267515505</v>
      </c>
      <c r="M13" s="89"/>
      <c r="N13" s="89">
        <f t="shared" si="0"/>
        <v>0.47643721851185583</v>
      </c>
      <c r="O13" s="89">
        <f>L13/'סכום נכסי הקרן'!$C$42</f>
        <v>0.13244012655443368</v>
      </c>
    </row>
    <row r="14" spans="2:15">
      <c r="B14" s="91" t="s">
        <v>1122</v>
      </c>
      <c r="C14" s="67" t="s">
        <v>1123</v>
      </c>
      <c r="D14" s="92" t="s">
        <v>114</v>
      </c>
      <c r="E14" s="92" t="s">
        <v>285</v>
      </c>
      <c r="F14" s="67" t="s">
        <v>608</v>
      </c>
      <c r="G14" s="92" t="s">
        <v>318</v>
      </c>
      <c r="H14" s="92" t="s">
        <v>127</v>
      </c>
      <c r="I14" s="74">
        <v>135705.27973800004</v>
      </c>
      <c r="J14" s="103">
        <v>2442</v>
      </c>
      <c r="K14" s="74"/>
      <c r="L14" s="74">
        <v>3313.922931174001</v>
      </c>
      <c r="M14" s="94">
        <v>6.0468658940115408E-4</v>
      </c>
      <c r="N14" s="94">
        <f t="shared" si="0"/>
        <v>1.0875243288751224E-2</v>
      </c>
      <c r="O14" s="94">
        <f>L14/'סכום נכסי הקרן'!$C$42</f>
        <v>3.0231026072465128E-3</v>
      </c>
    </row>
    <row r="15" spans="2:15">
      <c r="B15" s="91" t="s">
        <v>1124</v>
      </c>
      <c r="C15" s="67" t="s">
        <v>1125</v>
      </c>
      <c r="D15" s="92" t="s">
        <v>114</v>
      </c>
      <c r="E15" s="92" t="s">
        <v>285</v>
      </c>
      <c r="F15" s="67" t="s">
        <v>1120</v>
      </c>
      <c r="G15" s="92" t="s">
        <v>652</v>
      </c>
      <c r="H15" s="92" t="s">
        <v>127</v>
      </c>
      <c r="I15" s="74">
        <v>16559.674091000004</v>
      </c>
      <c r="J15" s="103">
        <v>29830</v>
      </c>
      <c r="K15" s="74"/>
      <c r="L15" s="74">
        <v>4939.750786902001</v>
      </c>
      <c r="M15" s="94">
        <v>2.9520283616715223E-4</v>
      </c>
      <c r="N15" s="94">
        <f t="shared" si="0"/>
        <v>1.621069430674062E-2</v>
      </c>
      <c r="O15" s="94">
        <f>L15/'סכום נכסי הקרן'!$C$42</f>
        <v>4.5062524968681478E-3</v>
      </c>
    </row>
    <row r="16" spans="2:15">
      <c r="B16" s="91" t="s">
        <v>1126</v>
      </c>
      <c r="C16" s="67" t="s">
        <v>1127</v>
      </c>
      <c r="D16" s="92" t="s">
        <v>114</v>
      </c>
      <c r="E16" s="92" t="s">
        <v>285</v>
      </c>
      <c r="F16" s="67" t="s">
        <v>665</v>
      </c>
      <c r="G16" s="92" t="s">
        <v>451</v>
      </c>
      <c r="H16" s="92" t="s">
        <v>127</v>
      </c>
      <c r="I16" s="74">
        <v>513291.74864300014</v>
      </c>
      <c r="J16" s="103">
        <v>2010</v>
      </c>
      <c r="K16" s="74"/>
      <c r="L16" s="74">
        <v>10317.16414773</v>
      </c>
      <c r="M16" s="94">
        <v>3.9810058793041786E-4</v>
      </c>
      <c r="N16" s="94">
        <f t="shared" si="0"/>
        <v>3.38576582759565E-2</v>
      </c>
      <c r="O16" s="94">
        <f>L16/'סכום נכסי הקרן'!$C$42</f>
        <v>9.4117595617540187E-3</v>
      </c>
    </row>
    <row r="17" spans="2:15">
      <c r="B17" s="91" t="s">
        <v>1128</v>
      </c>
      <c r="C17" s="67" t="s">
        <v>1129</v>
      </c>
      <c r="D17" s="92" t="s">
        <v>114</v>
      </c>
      <c r="E17" s="92" t="s">
        <v>285</v>
      </c>
      <c r="F17" s="67" t="s">
        <v>840</v>
      </c>
      <c r="G17" s="92" t="s">
        <v>662</v>
      </c>
      <c r="H17" s="92" t="s">
        <v>127</v>
      </c>
      <c r="I17" s="74">
        <v>12972.597940000001</v>
      </c>
      <c r="J17" s="103">
        <v>77200</v>
      </c>
      <c r="K17" s="74">
        <v>24.110664631999999</v>
      </c>
      <c r="L17" s="74">
        <v>10038.956274190001</v>
      </c>
      <c r="M17" s="94">
        <v>2.9252053998444295E-4</v>
      </c>
      <c r="N17" s="94">
        <f t="shared" si="0"/>
        <v>3.294466833248736E-2</v>
      </c>
      <c r="O17" s="94">
        <f>L17/'סכום נכסי הקרן'!$C$42</f>
        <v>9.1579664092508242E-3</v>
      </c>
    </row>
    <row r="18" spans="2:15">
      <c r="B18" s="91" t="s">
        <v>1130</v>
      </c>
      <c r="C18" s="67" t="s">
        <v>1131</v>
      </c>
      <c r="D18" s="92" t="s">
        <v>114</v>
      </c>
      <c r="E18" s="92" t="s">
        <v>285</v>
      </c>
      <c r="F18" s="67" t="s">
        <v>1132</v>
      </c>
      <c r="G18" s="92" t="s">
        <v>305</v>
      </c>
      <c r="H18" s="92" t="s">
        <v>127</v>
      </c>
      <c r="I18" s="74">
        <v>10489.359126000001</v>
      </c>
      <c r="J18" s="103">
        <v>2886</v>
      </c>
      <c r="K18" s="74"/>
      <c r="L18" s="74">
        <v>302.72290437100008</v>
      </c>
      <c r="M18" s="94">
        <v>5.836420556853134E-5</v>
      </c>
      <c r="N18" s="94">
        <f t="shared" si="0"/>
        <v>9.9344049408707806E-4</v>
      </c>
      <c r="O18" s="94">
        <f>L18/'סכום נכסי הקרן'!$C$42</f>
        <v>2.76156814894002E-4</v>
      </c>
    </row>
    <row r="19" spans="2:15">
      <c r="B19" s="91" t="s">
        <v>1133</v>
      </c>
      <c r="C19" s="67" t="s">
        <v>1134</v>
      </c>
      <c r="D19" s="92" t="s">
        <v>114</v>
      </c>
      <c r="E19" s="92" t="s">
        <v>285</v>
      </c>
      <c r="F19" s="67" t="s">
        <v>747</v>
      </c>
      <c r="G19" s="92" t="s">
        <v>551</v>
      </c>
      <c r="H19" s="92" t="s">
        <v>127</v>
      </c>
      <c r="I19" s="74">
        <v>3138.1359890000003</v>
      </c>
      <c r="J19" s="103">
        <v>152880</v>
      </c>
      <c r="K19" s="74"/>
      <c r="L19" s="74">
        <v>4797.5822994560012</v>
      </c>
      <c r="M19" s="94">
        <v>8.1911092181483948E-4</v>
      </c>
      <c r="N19" s="94">
        <f t="shared" si="0"/>
        <v>1.5744142452313127E-2</v>
      </c>
      <c r="O19" s="94">
        <f>L19/'סכום נכסי הקרן'!$C$42</f>
        <v>4.3765603060741884E-3</v>
      </c>
    </row>
    <row r="20" spans="2:15">
      <c r="B20" s="91" t="s">
        <v>1135</v>
      </c>
      <c r="C20" s="67" t="s">
        <v>1136</v>
      </c>
      <c r="D20" s="92" t="s">
        <v>114</v>
      </c>
      <c r="E20" s="92" t="s">
        <v>285</v>
      </c>
      <c r="F20" s="67" t="s">
        <v>349</v>
      </c>
      <c r="G20" s="92" t="s">
        <v>305</v>
      </c>
      <c r="H20" s="92" t="s">
        <v>127</v>
      </c>
      <c r="I20" s="74">
        <v>142030.06929100002</v>
      </c>
      <c r="J20" s="103">
        <v>1943</v>
      </c>
      <c r="K20" s="74"/>
      <c r="L20" s="74">
        <v>2759.6442463280005</v>
      </c>
      <c r="M20" s="94">
        <v>3.0213478338004916E-4</v>
      </c>
      <c r="N20" s="94">
        <f t="shared" si="0"/>
        <v>9.0562765618050871E-3</v>
      </c>
      <c r="O20" s="94">
        <f>L20/'סכום נכסי הקרן'!$C$42</f>
        <v>2.5174658220526295E-3</v>
      </c>
    </row>
    <row r="21" spans="2:15">
      <c r="B21" s="91" t="s">
        <v>1137</v>
      </c>
      <c r="C21" s="67" t="s">
        <v>1138</v>
      </c>
      <c r="D21" s="92" t="s">
        <v>114</v>
      </c>
      <c r="E21" s="92" t="s">
        <v>285</v>
      </c>
      <c r="F21" s="67" t="s">
        <v>789</v>
      </c>
      <c r="G21" s="92" t="s">
        <v>652</v>
      </c>
      <c r="H21" s="92" t="s">
        <v>127</v>
      </c>
      <c r="I21" s="74">
        <v>62922.544809000006</v>
      </c>
      <c r="J21" s="103">
        <v>6515</v>
      </c>
      <c r="K21" s="74"/>
      <c r="L21" s="74">
        <v>4099.403794283</v>
      </c>
      <c r="M21" s="94">
        <v>5.3484578983736179E-4</v>
      </c>
      <c r="N21" s="94">
        <f t="shared" si="0"/>
        <v>1.34529421859137E-2</v>
      </c>
      <c r="O21" s="94">
        <f>L21/'סכום נכסי הקרן'!$C$42</f>
        <v>3.7396519339883468E-3</v>
      </c>
    </row>
    <row r="22" spans="2:15">
      <c r="B22" s="91" t="s">
        <v>1139</v>
      </c>
      <c r="C22" s="67" t="s">
        <v>1140</v>
      </c>
      <c r="D22" s="92" t="s">
        <v>114</v>
      </c>
      <c r="E22" s="92" t="s">
        <v>285</v>
      </c>
      <c r="F22" s="67" t="s">
        <v>1141</v>
      </c>
      <c r="G22" s="92" t="s">
        <v>121</v>
      </c>
      <c r="H22" s="92" t="s">
        <v>127</v>
      </c>
      <c r="I22" s="74">
        <v>26222.043457000003</v>
      </c>
      <c r="J22" s="103">
        <v>4750</v>
      </c>
      <c r="K22" s="74"/>
      <c r="L22" s="74">
        <v>1245.5470641920003</v>
      </c>
      <c r="M22" s="94">
        <v>1.4807234407347892E-4</v>
      </c>
      <c r="N22" s="94">
        <f t="shared" si="0"/>
        <v>4.0874901535139577E-3</v>
      </c>
      <c r="O22" s="94">
        <f>L22/'סכום נכסי הקרן'!$C$42</f>
        <v>1.1362414441765931E-3</v>
      </c>
    </row>
    <row r="23" spans="2:15">
      <c r="B23" s="91" t="s">
        <v>1142</v>
      </c>
      <c r="C23" s="67" t="s">
        <v>1143</v>
      </c>
      <c r="D23" s="92" t="s">
        <v>114</v>
      </c>
      <c r="E23" s="92" t="s">
        <v>285</v>
      </c>
      <c r="F23" s="67" t="s">
        <v>794</v>
      </c>
      <c r="G23" s="92" t="s">
        <v>652</v>
      </c>
      <c r="H23" s="92" t="s">
        <v>127</v>
      </c>
      <c r="I23" s="74">
        <v>276842.84647000005</v>
      </c>
      <c r="J23" s="103">
        <v>1200</v>
      </c>
      <c r="K23" s="74"/>
      <c r="L23" s="74">
        <v>3322.1141576370005</v>
      </c>
      <c r="M23" s="94">
        <v>5.0534147321332581E-4</v>
      </c>
      <c r="N23" s="94">
        <f t="shared" si="0"/>
        <v>1.0902124294275038E-2</v>
      </c>
      <c r="O23" s="94">
        <f>L23/'סכום נכסי הקרן'!$C$42</f>
        <v>3.0305749952866498E-3</v>
      </c>
    </row>
    <row r="24" spans="2:15">
      <c r="B24" s="91" t="s">
        <v>1144</v>
      </c>
      <c r="C24" s="67" t="s">
        <v>1145</v>
      </c>
      <c r="D24" s="92" t="s">
        <v>114</v>
      </c>
      <c r="E24" s="92" t="s">
        <v>285</v>
      </c>
      <c r="F24" s="67" t="s">
        <v>357</v>
      </c>
      <c r="G24" s="92" t="s">
        <v>305</v>
      </c>
      <c r="H24" s="92" t="s">
        <v>127</v>
      </c>
      <c r="I24" s="74">
        <v>36473.167402000006</v>
      </c>
      <c r="J24" s="103">
        <v>4872</v>
      </c>
      <c r="K24" s="74"/>
      <c r="L24" s="74">
        <v>1776.9727158350004</v>
      </c>
      <c r="M24" s="94">
        <v>2.9358494446518499E-4</v>
      </c>
      <c r="N24" s="94">
        <f t="shared" si="0"/>
        <v>5.8314604785731951E-3</v>
      </c>
      <c r="O24" s="94">
        <f>L24/'סכום נכסי הקרן'!$C$42</f>
        <v>1.6210307124866102E-3</v>
      </c>
    </row>
    <row r="25" spans="2:15">
      <c r="B25" s="91" t="s">
        <v>1146</v>
      </c>
      <c r="C25" s="67" t="s">
        <v>1147</v>
      </c>
      <c r="D25" s="92" t="s">
        <v>114</v>
      </c>
      <c r="E25" s="92" t="s">
        <v>285</v>
      </c>
      <c r="F25" s="67" t="s">
        <v>593</v>
      </c>
      <c r="G25" s="92" t="s">
        <v>594</v>
      </c>
      <c r="H25" s="92" t="s">
        <v>127</v>
      </c>
      <c r="I25" s="74">
        <v>8101.7534910000013</v>
      </c>
      <c r="J25" s="103">
        <v>5122</v>
      </c>
      <c r="K25" s="74"/>
      <c r="L25" s="74">
        <v>414.97181379000011</v>
      </c>
      <c r="M25" s="94">
        <v>8.0035606862225838E-5</v>
      </c>
      <c r="N25" s="94">
        <f t="shared" si="0"/>
        <v>1.3618057892921065E-3</v>
      </c>
      <c r="O25" s="94">
        <f>L25/'סכום נכסי הקרן'!$C$42</f>
        <v>3.7855508358425815E-4</v>
      </c>
    </row>
    <row r="26" spans="2:15">
      <c r="B26" s="91" t="s">
        <v>1148</v>
      </c>
      <c r="C26" s="67" t="s">
        <v>1149</v>
      </c>
      <c r="D26" s="92" t="s">
        <v>114</v>
      </c>
      <c r="E26" s="92" t="s">
        <v>285</v>
      </c>
      <c r="F26" s="67" t="s">
        <v>455</v>
      </c>
      <c r="G26" s="92" t="s">
        <v>150</v>
      </c>
      <c r="H26" s="92" t="s">
        <v>127</v>
      </c>
      <c r="I26" s="74">
        <v>800489.72216900007</v>
      </c>
      <c r="J26" s="103">
        <v>452.6</v>
      </c>
      <c r="K26" s="74"/>
      <c r="L26" s="74">
        <v>3623.0164824990006</v>
      </c>
      <c r="M26" s="94">
        <v>2.8932966840176482E-4</v>
      </c>
      <c r="N26" s="94">
        <f t="shared" si="0"/>
        <v>1.1889590224228279E-2</v>
      </c>
      <c r="O26" s="94">
        <f>L26/'סכום נכסי הקרן'!$C$42</f>
        <v>3.30507099948147E-3</v>
      </c>
    </row>
    <row r="27" spans="2:15">
      <c r="B27" s="91" t="s">
        <v>1150</v>
      </c>
      <c r="C27" s="67" t="s">
        <v>1151</v>
      </c>
      <c r="D27" s="92" t="s">
        <v>114</v>
      </c>
      <c r="E27" s="92" t="s">
        <v>285</v>
      </c>
      <c r="F27" s="67" t="s">
        <v>365</v>
      </c>
      <c r="G27" s="92" t="s">
        <v>305</v>
      </c>
      <c r="H27" s="92" t="s">
        <v>127</v>
      </c>
      <c r="I27" s="74">
        <v>9668.9423620000016</v>
      </c>
      <c r="J27" s="103">
        <v>33330</v>
      </c>
      <c r="K27" s="74"/>
      <c r="L27" s="74">
        <v>3222.6584891220004</v>
      </c>
      <c r="M27" s="94">
        <v>4.0156960543941719E-4</v>
      </c>
      <c r="N27" s="94">
        <f t="shared" si="0"/>
        <v>1.0575742355403922E-2</v>
      </c>
      <c r="O27" s="94">
        <f>L27/'סכום נכסי הקרן'!$C$42</f>
        <v>2.9398472695556753E-3</v>
      </c>
    </row>
    <row r="28" spans="2:15">
      <c r="B28" s="91" t="s">
        <v>1152</v>
      </c>
      <c r="C28" s="67" t="s">
        <v>1153</v>
      </c>
      <c r="D28" s="92" t="s">
        <v>114</v>
      </c>
      <c r="E28" s="92" t="s">
        <v>285</v>
      </c>
      <c r="F28" s="67" t="s">
        <v>475</v>
      </c>
      <c r="G28" s="92" t="s">
        <v>287</v>
      </c>
      <c r="H28" s="92" t="s">
        <v>127</v>
      </c>
      <c r="I28" s="74">
        <v>15625.917713000004</v>
      </c>
      <c r="J28" s="103">
        <v>14420</v>
      </c>
      <c r="K28" s="74"/>
      <c r="L28" s="74">
        <v>2253.2573341840002</v>
      </c>
      <c r="M28" s="94">
        <v>1.5574515581773918E-4</v>
      </c>
      <c r="N28" s="94">
        <f t="shared" si="0"/>
        <v>7.3944754329977446E-3</v>
      </c>
      <c r="O28" s="94">
        <f>L28/'סכום נכסי הקרן'!$C$42</f>
        <v>2.0555179656383251E-3</v>
      </c>
    </row>
    <row r="29" spans="2:15">
      <c r="B29" s="91" t="s">
        <v>1154</v>
      </c>
      <c r="C29" s="67" t="s">
        <v>1155</v>
      </c>
      <c r="D29" s="92" t="s">
        <v>114</v>
      </c>
      <c r="E29" s="92" t="s">
        <v>285</v>
      </c>
      <c r="F29" s="67" t="s">
        <v>484</v>
      </c>
      <c r="G29" s="92" t="s">
        <v>287</v>
      </c>
      <c r="H29" s="92" t="s">
        <v>127</v>
      </c>
      <c r="I29" s="74">
        <v>365204.27284500009</v>
      </c>
      <c r="J29" s="103">
        <v>1840</v>
      </c>
      <c r="K29" s="74"/>
      <c r="L29" s="74">
        <v>6719.7586203220008</v>
      </c>
      <c r="M29" s="94">
        <v>2.9523115505219571E-4</v>
      </c>
      <c r="N29" s="94">
        <f t="shared" si="0"/>
        <v>2.2052115077943538E-2</v>
      </c>
      <c r="O29" s="94">
        <f>L29/'סכום נכסי הקרן'!$C$42</f>
        <v>6.130051973769343E-3</v>
      </c>
    </row>
    <row r="30" spans="2:15">
      <c r="B30" s="91" t="s">
        <v>1156</v>
      </c>
      <c r="C30" s="67" t="s">
        <v>1157</v>
      </c>
      <c r="D30" s="92" t="s">
        <v>114</v>
      </c>
      <c r="E30" s="92" t="s">
        <v>285</v>
      </c>
      <c r="F30" s="67" t="s">
        <v>1158</v>
      </c>
      <c r="G30" s="92" t="s">
        <v>121</v>
      </c>
      <c r="H30" s="92" t="s">
        <v>127</v>
      </c>
      <c r="I30" s="74">
        <v>893.01189100000022</v>
      </c>
      <c r="J30" s="103">
        <v>42110</v>
      </c>
      <c r="K30" s="74"/>
      <c r="L30" s="74">
        <v>376.04730721700003</v>
      </c>
      <c r="M30" s="94">
        <v>4.8469959500712884E-5</v>
      </c>
      <c r="N30" s="94">
        <f t="shared" si="0"/>
        <v>1.2340679125618207E-3</v>
      </c>
      <c r="O30" s="94">
        <f>L30/'סכום נכסי הקרן'!$C$42</f>
        <v>3.4304647950669337E-4</v>
      </c>
    </row>
    <row r="31" spans="2:15">
      <c r="B31" s="91" t="s">
        <v>1159</v>
      </c>
      <c r="C31" s="67" t="s">
        <v>1160</v>
      </c>
      <c r="D31" s="92" t="s">
        <v>114</v>
      </c>
      <c r="E31" s="92" t="s">
        <v>285</v>
      </c>
      <c r="F31" s="67" t="s">
        <v>493</v>
      </c>
      <c r="G31" s="92" t="s">
        <v>494</v>
      </c>
      <c r="H31" s="92" t="s">
        <v>127</v>
      </c>
      <c r="I31" s="74">
        <v>78878.047019999998</v>
      </c>
      <c r="J31" s="103">
        <v>3725</v>
      </c>
      <c r="K31" s="74"/>
      <c r="L31" s="74">
        <v>2938.207251491001</v>
      </c>
      <c r="M31" s="94">
        <v>3.1098676465830989E-4</v>
      </c>
      <c r="N31" s="94">
        <f t="shared" si="0"/>
        <v>9.6422636725041963E-3</v>
      </c>
      <c r="O31" s="94">
        <f>L31/'סכום נכסי הקרן'!$C$42</f>
        <v>2.6803586525973649E-3</v>
      </c>
    </row>
    <row r="32" spans="2:15">
      <c r="B32" s="91" t="s">
        <v>1161</v>
      </c>
      <c r="C32" s="67" t="s">
        <v>1162</v>
      </c>
      <c r="D32" s="92" t="s">
        <v>114</v>
      </c>
      <c r="E32" s="92" t="s">
        <v>285</v>
      </c>
      <c r="F32" s="67" t="s">
        <v>497</v>
      </c>
      <c r="G32" s="92" t="s">
        <v>494</v>
      </c>
      <c r="H32" s="92" t="s">
        <v>127</v>
      </c>
      <c r="I32" s="74">
        <v>64164.785021000011</v>
      </c>
      <c r="J32" s="103">
        <v>2884</v>
      </c>
      <c r="K32" s="74"/>
      <c r="L32" s="74">
        <v>1850.5124000030003</v>
      </c>
      <c r="M32" s="94">
        <v>3.0541027909585753E-4</v>
      </c>
      <c r="N32" s="94">
        <f t="shared" si="0"/>
        <v>6.0727943820208527E-3</v>
      </c>
      <c r="O32" s="94">
        <f>L32/'סכום נכסי הקרן'!$C$42</f>
        <v>1.6881167659530396E-3</v>
      </c>
    </row>
    <row r="33" spans="2:15">
      <c r="B33" s="91" t="s">
        <v>1163</v>
      </c>
      <c r="C33" s="67" t="s">
        <v>1164</v>
      </c>
      <c r="D33" s="92" t="s">
        <v>114</v>
      </c>
      <c r="E33" s="92" t="s">
        <v>285</v>
      </c>
      <c r="F33" s="67" t="s">
        <v>1165</v>
      </c>
      <c r="G33" s="92" t="s">
        <v>551</v>
      </c>
      <c r="H33" s="92" t="s">
        <v>127</v>
      </c>
      <c r="I33" s="74">
        <v>1485.7190350000001</v>
      </c>
      <c r="J33" s="103">
        <v>97110</v>
      </c>
      <c r="K33" s="74"/>
      <c r="L33" s="74">
        <v>1442.7817544590002</v>
      </c>
      <c r="M33" s="94">
        <v>1.9289065277141253E-4</v>
      </c>
      <c r="N33" s="94">
        <f t="shared" si="0"/>
        <v>4.7347518087134145E-3</v>
      </c>
      <c r="O33" s="94">
        <f>L33/'סכום נכסי הקרן'!$C$42</f>
        <v>1.3161673865624631E-3</v>
      </c>
    </row>
    <row r="34" spans="2:15">
      <c r="B34" s="91" t="s">
        <v>1166</v>
      </c>
      <c r="C34" s="67" t="s">
        <v>1167</v>
      </c>
      <c r="D34" s="92" t="s">
        <v>114</v>
      </c>
      <c r="E34" s="92" t="s">
        <v>285</v>
      </c>
      <c r="F34" s="67" t="s">
        <v>1168</v>
      </c>
      <c r="G34" s="92" t="s">
        <v>1169</v>
      </c>
      <c r="H34" s="92" t="s">
        <v>127</v>
      </c>
      <c r="I34" s="74">
        <v>15855.741752000002</v>
      </c>
      <c r="J34" s="103">
        <v>13670</v>
      </c>
      <c r="K34" s="74"/>
      <c r="L34" s="74">
        <v>2167.47989611</v>
      </c>
      <c r="M34" s="94">
        <v>1.4398195437946102E-4</v>
      </c>
      <c r="N34" s="94">
        <f t="shared" si="0"/>
        <v>7.1129811052433965E-3</v>
      </c>
      <c r="O34" s="94">
        <f>L34/'סכום נכסי הקרן'!$C$42</f>
        <v>1.9772681082728823E-3</v>
      </c>
    </row>
    <row r="35" spans="2:15">
      <c r="B35" s="91" t="s">
        <v>1170</v>
      </c>
      <c r="C35" s="67" t="s">
        <v>1171</v>
      </c>
      <c r="D35" s="92" t="s">
        <v>114</v>
      </c>
      <c r="E35" s="92" t="s">
        <v>285</v>
      </c>
      <c r="F35" s="67" t="s">
        <v>876</v>
      </c>
      <c r="G35" s="92" t="s">
        <v>877</v>
      </c>
      <c r="H35" s="92" t="s">
        <v>127</v>
      </c>
      <c r="I35" s="74">
        <v>75535.333381000019</v>
      </c>
      <c r="J35" s="103">
        <v>2795</v>
      </c>
      <c r="K35" s="74"/>
      <c r="L35" s="74">
        <v>2111.2125679870005</v>
      </c>
      <c r="M35" s="94">
        <v>6.7419845029438025E-5</v>
      </c>
      <c r="N35" s="94">
        <f t="shared" si="0"/>
        <v>6.9283295924428756E-3</v>
      </c>
      <c r="O35" s="94">
        <f>L35/'סכום נכסי הקרן'!$C$42</f>
        <v>1.9259386386731852E-3</v>
      </c>
    </row>
    <row r="36" spans="2:15">
      <c r="B36" s="91" t="s">
        <v>1172</v>
      </c>
      <c r="C36" s="67" t="s">
        <v>1173</v>
      </c>
      <c r="D36" s="92" t="s">
        <v>114</v>
      </c>
      <c r="E36" s="92" t="s">
        <v>285</v>
      </c>
      <c r="F36" s="67" t="s">
        <v>286</v>
      </c>
      <c r="G36" s="92" t="s">
        <v>287</v>
      </c>
      <c r="H36" s="92" t="s">
        <v>127</v>
      </c>
      <c r="I36" s="74">
        <v>509385.41777000012</v>
      </c>
      <c r="J36" s="103">
        <v>2759</v>
      </c>
      <c r="K36" s="74"/>
      <c r="L36" s="74">
        <v>14053.943676275003</v>
      </c>
      <c r="M36" s="94">
        <v>3.3124881782031437E-4</v>
      </c>
      <c r="N36" s="94">
        <f t="shared" si="0"/>
        <v>4.6120582711243627E-2</v>
      </c>
      <c r="O36" s="94">
        <f>L36/'סכום נכסי הקרן'!$C$42</f>
        <v>1.282061009028692E-2</v>
      </c>
    </row>
    <row r="37" spans="2:15">
      <c r="B37" s="91" t="s">
        <v>1174</v>
      </c>
      <c r="C37" s="67" t="s">
        <v>1175</v>
      </c>
      <c r="D37" s="92" t="s">
        <v>114</v>
      </c>
      <c r="E37" s="92" t="s">
        <v>285</v>
      </c>
      <c r="F37" s="67" t="s">
        <v>393</v>
      </c>
      <c r="G37" s="92" t="s">
        <v>305</v>
      </c>
      <c r="H37" s="92" t="s">
        <v>127</v>
      </c>
      <c r="I37" s="74">
        <v>548342.33030700008</v>
      </c>
      <c r="J37" s="103">
        <v>902.1</v>
      </c>
      <c r="K37" s="74"/>
      <c r="L37" s="74">
        <v>4946.5961616870009</v>
      </c>
      <c r="M37" s="94">
        <v>7.2638942477268006E-4</v>
      </c>
      <c r="N37" s="94">
        <f t="shared" si="0"/>
        <v>1.6233158654203036E-2</v>
      </c>
      <c r="O37" s="94">
        <f>L37/'סכום נכסי הקרן'!$C$42</f>
        <v>4.5124971412940761E-3</v>
      </c>
    </row>
    <row r="38" spans="2:15">
      <c r="B38" s="91" t="s">
        <v>1176</v>
      </c>
      <c r="C38" s="67" t="s">
        <v>1177</v>
      </c>
      <c r="D38" s="92" t="s">
        <v>114</v>
      </c>
      <c r="E38" s="92" t="s">
        <v>285</v>
      </c>
      <c r="F38" s="67" t="s">
        <v>291</v>
      </c>
      <c r="G38" s="92" t="s">
        <v>287</v>
      </c>
      <c r="H38" s="92" t="s">
        <v>127</v>
      </c>
      <c r="I38" s="74">
        <v>84021.979179000016</v>
      </c>
      <c r="J38" s="103">
        <v>12330</v>
      </c>
      <c r="K38" s="74"/>
      <c r="L38" s="74">
        <v>10359.910032750002</v>
      </c>
      <c r="M38" s="94">
        <v>3.2646320553571267E-4</v>
      </c>
      <c r="N38" s="94">
        <f t="shared" si="0"/>
        <v>3.3997936703922482E-2</v>
      </c>
      <c r="O38" s="94">
        <f>L38/'סכום נכסי הקרן'!$C$42</f>
        <v>9.4507541911213501E-3</v>
      </c>
    </row>
    <row r="39" spans="2:15">
      <c r="B39" s="91" t="s">
        <v>1178</v>
      </c>
      <c r="C39" s="67" t="s">
        <v>1179</v>
      </c>
      <c r="D39" s="92" t="s">
        <v>114</v>
      </c>
      <c r="E39" s="92" t="s">
        <v>285</v>
      </c>
      <c r="F39" s="67" t="s">
        <v>404</v>
      </c>
      <c r="G39" s="92" t="s">
        <v>305</v>
      </c>
      <c r="H39" s="92" t="s">
        <v>127</v>
      </c>
      <c r="I39" s="74">
        <v>24493.693791000005</v>
      </c>
      <c r="J39" s="103">
        <v>24000</v>
      </c>
      <c r="K39" s="74">
        <v>30.940556521000005</v>
      </c>
      <c r="L39" s="74">
        <v>5909.4270662570007</v>
      </c>
      <c r="M39" s="94">
        <v>5.1564911234992339E-4</v>
      </c>
      <c r="N39" s="94">
        <f t="shared" si="0"/>
        <v>1.9392864100164529E-2</v>
      </c>
      <c r="O39" s="94">
        <f>L39/'סכום נכסי הקרן'!$C$42</f>
        <v>5.390832781076718E-3</v>
      </c>
    </row>
    <row r="40" spans="2:15">
      <c r="B40" s="91" t="s">
        <v>1180</v>
      </c>
      <c r="C40" s="67" t="s">
        <v>1181</v>
      </c>
      <c r="D40" s="92" t="s">
        <v>114</v>
      </c>
      <c r="E40" s="92" t="s">
        <v>285</v>
      </c>
      <c r="F40" s="67" t="s">
        <v>1182</v>
      </c>
      <c r="G40" s="92" t="s">
        <v>1169</v>
      </c>
      <c r="H40" s="92" t="s">
        <v>127</v>
      </c>
      <c r="I40" s="74">
        <v>3513.8757690000002</v>
      </c>
      <c r="J40" s="103">
        <v>41920</v>
      </c>
      <c r="K40" s="74"/>
      <c r="L40" s="74">
        <v>1473.0167225430002</v>
      </c>
      <c r="M40" s="94">
        <v>1.2232895156935597E-4</v>
      </c>
      <c r="N40" s="94">
        <f t="shared" si="0"/>
        <v>4.8339733780045991E-3</v>
      </c>
      <c r="O40" s="94">
        <f>L40/'סכום נכסי הקרן'!$C$42</f>
        <v>1.3437490210008881E-3</v>
      </c>
    </row>
    <row r="41" spans="2:15">
      <c r="B41" s="91" t="s">
        <v>1183</v>
      </c>
      <c r="C41" s="67" t="s">
        <v>1184</v>
      </c>
      <c r="D41" s="92" t="s">
        <v>114</v>
      </c>
      <c r="E41" s="92" t="s">
        <v>285</v>
      </c>
      <c r="F41" s="67" t="s">
        <v>1185</v>
      </c>
      <c r="G41" s="92" t="s">
        <v>121</v>
      </c>
      <c r="H41" s="92" t="s">
        <v>127</v>
      </c>
      <c r="I41" s="74">
        <v>256254.39211800002</v>
      </c>
      <c r="J41" s="103">
        <v>1033</v>
      </c>
      <c r="K41" s="74"/>
      <c r="L41" s="74">
        <v>2647.1078709360004</v>
      </c>
      <c r="M41" s="94">
        <v>2.1830906878469119E-4</v>
      </c>
      <c r="N41" s="94">
        <f t="shared" si="0"/>
        <v>8.6869678945124939E-3</v>
      </c>
      <c r="O41" s="94">
        <f>L41/'סכום נכסי הקרן'!$C$42</f>
        <v>2.4148053145745317E-3</v>
      </c>
    </row>
    <row r="42" spans="2:15">
      <c r="B42" s="91" t="s">
        <v>1186</v>
      </c>
      <c r="C42" s="67" t="s">
        <v>1187</v>
      </c>
      <c r="D42" s="92" t="s">
        <v>114</v>
      </c>
      <c r="E42" s="92" t="s">
        <v>285</v>
      </c>
      <c r="F42" s="67" t="s">
        <v>1188</v>
      </c>
      <c r="G42" s="92" t="s">
        <v>151</v>
      </c>
      <c r="H42" s="92" t="s">
        <v>127</v>
      </c>
      <c r="I42" s="74">
        <v>3282.0374800000004</v>
      </c>
      <c r="J42" s="103">
        <v>75700</v>
      </c>
      <c r="K42" s="74"/>
      <c r="L42" s="74">
        <v>2484.5023720479999</v>
      </c>
      <c r="M42" s="94">
        <v>5.187254968419193E-5</v>
      </c>
      <c r="N42" s="94">
        <f t="shared" si="0"/>
        <v>8.1533482548218073E-3</v>
      </c>
      <c r="O42" s="94">
        <f>L42/'סכום נכסי הקרן'!$C$42</f>
        <v>2.2664696055522378E-3</v>
      </c>
    </row>
    <row r="43" spans="2:15">
      <c r="B43" s="91" t="s">
        <v>1189</v>
      </c>
      <c r="C43" s="67" t="s">
        <v>1190</v>
      </c>
      <c r="D43" s="92" t="s">
        <v>114</v>
      </c>
      <c r="E43" s="92" t="s">
        <v>285</v>
      </c>
      <c r="F43" s="67" t="s">
        <v>335</v>
      </c>
      <c r="G43" s="92" t="s">
        <v>305</v>
      </c>
      <c r="H43" s="92" t="s">
        <v>127</v>
      </c>
      <c r="I43" s="74">
        <v>31558.360187000002</v>
      </c>
      <c r="J43" s="103">
        <v>20800</v>
      </c>
      <c r="K43" s="74"/>
      <c r="L43" s="74">
        <v>6564.1389188240009</v>
      </c>
      <c r="M43" s="94">
        <v>2.6022628813758341E-4</v>
      </c>
      <c r="N43" s="94">
        <f t="shared" si="0"/>
        <v>2.1541420608137615E-2</v>
      </c>
      <c r="O43" s="94">
        <f>L43/'סכום נכסי הקרן'!$C$42</f>
        <v>5.9880890086949365E-3</v>
      </c>
    </row>
    <row r="44" spans="2:15">
      <c r="B44" s="91" t="s">
        <v>1191</v>
      </c>
      <c r="C44" s="67" t="s">
        <v>1192</v>
      </c>
      <c r="D44" s="92" t="s">
        <v>114</v>
      </c>
      <c r="E44" s="92" t="s">
        <v>285</v>
      </c>
      <c r="F44" s="67" t="s">
        <v>308</v>
      </c>
      <c r="G44" s="92" t="s">
        <v>287</v>
      </c>
      <c r="H44" s="92" t="s">
        <v>127</v>
      </c>
      <c r="I44" s="74">
        <v>435433.59037900006</v>
      </c>
      <c r="J44" s="103">
        <v>3038</v>
      </c>
      <c r="K44" s="74"/>
      <c r="L44" s="74">
        <v>13228.472475703002</v>
      </c>
      <c r="M44" s="94">
        <v>3.2561449538128141E-4</v>
      </c>
      <c r="N44" s="94">
        <f t="shared" si="0"/>
        <v>4.3411648218642809E-2</v>
      </c>
      <c r="O44" s="94">
        <f>L44/'סכום נכסי הקרן'!$C$42</f>
        <v>1.2067579862824127E-2</v>
      </c>
    </row>
    <row r="45" spans="2:15">
      <c r="B45" s="91" t="s">
        <v>1193</v>
      </c>
      <c r="C45" s="67" t="s">
        <v>1194</v>
      </c>
      <c r="D45" s="92" t="s">
        <v>114</v>
      </c>
      <c r="E45" s="92" t="s">
        <v>285</v>
      </c>
      <c r="F45" s="67" t="s">
        <v>1195</v>
      </c>
      <c r="G45" s="92" t="s">
        <v>1196</v>
      </c>
      <c r="H45" s="92" t="s">
        <v>127</v>
      </c>
      <c r="I45" s="74">
        <v>41477.567051000005</v>
      </c>
      <c r="J45" s="103">
        <v>8344</v>
      </c>
      <c r="K45" s="74"/>
      <c r="L45" s="74">
        <v>3460.8881947410005</v>
      </c>
      <c r="M45" s="94">
        <v>3.5599203381621466E-4</v>
      </c>
      <c r="N45" s="94">
        <f t="shared" si="0"/>
        <v>1.1357536640009202E-2</v>
      </c>
      <c r="O45" s="94">
        <f>L45/'סכום נכסי הקרן'!$C$42</f>
        <v>3.1571706229159874E-3</v>
      </c>
    </row>
    <row r="46" spans="2:15">
      <c r="B46" s="91" t="s">
        <v>1197</v>
      </c>
      <c r="C46" s="67" t="s">
        <v>1198</v>
      </c>
      <c r="D46" s="92" t="s">
        <v>114</v>
      </c>
      <c r="E46" s="92" t="s">
        <v>285</v>
      </c>
      <c r="F46" s="67" t="s">
        <v>1199</v>
      </c>
      <c r="G46" s="92" t="s">
        <v>594</v>
      </c>
      <c r="H46" s="92" t="s">
        <v>127</v>
      </c>
      <c r="I46" s="74">
        <v>174815.34653900002</v>
      </c>
      <c r="J46" s="103">
        <v>789.1</v>
      </c>
      <c r="K46" s="74"/>
      <c r="L46" s="74">
        <v>1379.4678995390002</v>
      </c>
      <c r="M46" s="94">
        <v>3.640006616963589E-4</v>
      </c>
      <c r="N46" s="94">
        <f t="shared" si="0"/>
        <v>4.526975831388628E-3</v>
      </c>
      <c r="O46" s="94">
        <f>L46/'סכום נכסי הקרן'!$C$42</f>
        <v>1.2584097730455814E-3</v>
      </c>
    </row>
    <row r="47" spans="2:15">
      <c r="B47" s="91" t="s">
        <v>1200</v>
      </c>
      <c r="C47" s="67" t="s">
        <v>1201</v>
      </c>
      <c r="D47" s="92" t="s">
        <v>114</v>
      </c>
      <c r="E47" s="92" t="s">
        <v>285</v>
      </c>
      <c r="F47" s="67" t="s">
        <v>775</v>
      </c>
      <c r="G47" s="92" t="s">
        <v>776</v>
      </c>
      <c r="H47" s="92" t="s">
        <v>127</v>
      </c>
      <c r="I47" s="74">
        <v>181731.92497300002</v>
      </c>
      <c r="J47" s="103">
        <v>2553</v>
      </c>
      <c r="K47" s="74"/>
      <c r="L47" s="74">
        <v>4639.6160445700007</v>
      </c>
      <c r="M47" s="94">
        <v>5.0869416800336379E-4</v>
      </c>
      <c r="N47" s="94">
        <f t="shared" si="0"/>
        <v>1.5225747339035842E-2</v>
      </c>
      <c r="O47" s="94">
        <f>L47/'סכום נכסי הקרן'!$C$42</f>
        <v>4.2324567143730805E-3</v>
      </c>
    </row>
    <row r="48" spans="2:15">
      <c r="B48" s="95"/>
      <c r="C48" s="67"/>
      <c r="D48" s="67"/>
      <c r="E48" s="67"/>
      <c r="F48" s="67"/>
      <c r="G48" s="67"/>
      <c r="H48" s="67"/>
      <c r="I48" s="74"/>
      <c r="J48" s="103"/>
      <c r="K48" s="67"/>
      <c r="L48" s="67"/>
      <c r="M48" s="67"/>
      <c r="N48" s="94"/>
      <c r="O48" s="67"/>
    </row>
    <row r="49" spans="2:15">
      <c r="B49" s="90" t="s">
        <v>1202</v>
      </c>
      <c r="C49" s="85"/>
      <c r="D49" s="86"/>
      <c r="E49" s="86"/>
      <c r="F49" s="85"/>
      <c r="G49" s="86"/>
      <c r="H49" s="86"/>
      <c r="I49" s="88"/>
      <c r="J49" s="101"/>
      <c r="K49" s="88"/>
      <c r="L49" s="88">
        <v>74564.975980750038</v>
      </c>
      <c r="M49" s="89"/>
      <c r="N49" s="89">
        <f t="shared" si="0"/>
        <v>0.24469858577045175</v>
      </c>
      <c r="O49" s="89">
        <f>L49/'סכום נכסי הקרן'!$C$42</f>
        <v>6.8021368625136344E-2</v>
      </c>
    </row>
    <row r="50" spans="2:15">
      <c r="B50" s="91" t="s">
        <v>1203</v>
      </c>
      <c r="C50" s="67" t="s">
        <v>1204</v>
      </c>
      <c r="D50" s="92" t="s">
        <v>114</v>
      </c>
      <c r="E50" s="92" t="s">
        <v>285</v>
      </c>
      <c r="F50" s="67" t="s">
        <v>781</v>
      </c>
      <c r="G50" s="92" t="s">
        <v>594</v>
      </c>
      <c r="H50" s="92" t="s">
        <v>127</v>
      </c>
      <c r="I50" s="74">
        <v>106231.49181400001</v>
      </c>
      <c r="J50" s="103">
        <v>1125</v>
      </c>
      <c r="K50" s="74"/>
      <c r="L50" s="74">
        <v>1195.1042829230003</v>
      </c>
      <c r="M50" s="94">
        <v>5.0408715468112572E-4</v>
      </c>
      <c r="N50" s="94">
        <f t="shared" si="0"/>
        <v>3.9219529548962162E-3</v>
      </c>
      <c r="O50" s="94">
        <f>L50/'סכום נכסי הקרן'!$C$42</f>
        <v>1.0902253759884726E-3</v>
      </c>
    </row>
    <row r="51" spans="2:15">
      <c r="B51" s="91" t="s">
        <v>1205</v>
      </c>
      <c r="C51" s="67" t="s">
        <v>1206</v>
      </c>
      <c r="D51" s="92" t="s">
        <v>114</v>
      </c>
      <c r="E51" s="92" t="s">
        <v>285</v>
      </c>
      <c r="F51" s="67" t="s">
        <v>786</v>
      </c>
      <c r="G51" s="92" t="s">
        <v>494</v>
      </c>
      <c r="H51" s="92" t="s">
        <v>127</v>
      </c>
      <c r="I51" s="74">
        <v>3932.6849030000008</v>
      </c>
      <c r="J51" s="103">
        <v>8395</v>
      </c>
      <c r="K51" s="74"/>
      <c r="L51" s="74">
        <v>330.14889760300002</v>
      </c>
      <c r="M51" s="94">
        <v>2.6798693137056423E-4</v>
      </c>
      <c r="N51" s="94">
        <f t="shared" si="0"/>
        <v>1.0834438994251677E-3</v>
      </c>
      <c r="O51" s="94">
        <f>L51/'סכום נכסי הקרן'!$C$42</f>
        <v>3.0117598201645881E-4</v>
      </c>
    </row>
    <row r="52" spans="2:15">
      <c r="B52" s="91" t="s">
        <v>1207</v>
      </c>
      <c r="C52" s="67" t="s">
        <v>1208</v>
      </c>
      <c r="D52" s="92" t="s">
        <v>114</v>
      </c>
      <c r="E52" s="92" t="s">
        <v>285</v>
      </c>
      <c r="F52" s="67" t="s">
        <v>1209</v>
      </c>
      <c r="G52" s="92" t="s">
        <v>776</v>
      </c>
      <c r="H52" s="92" t="s">
        <v>127</v>
      </c>
      <c r="I52" s="74">
        <v>107095.20612600002</v>
      </c>
      <c r="J52" s="103">
        <v>1281</v>
      </c>
      <c r="K52" s="74"/>
      <c r="L52" s="74">
        <v>1371.8895904799999</v>
      </c>
      <c r="M52" s="94">
        <v>8.5607665755830153E-4</v>
      </c>
      <c r="N52" s="94">
        <f t="shared" si="0"/>
        <v>4.5021062262572921E-3</v>
      </c>
      <c r="O52" s="94">
        <f>L52/'סכום נכסי הקרן'!$C$42</f>
        <v>1.2514965145448268E-3</v>
      </c>
    </row>
    <row r="53" spans="2:15">
      <c r="B53" s="91" t="s">
        <v>1210</v>
      </c>
      <c r="C53" s="67" t="s">
        <v>1211</v>
      </c>
      <c r="D53" s="92" t="s">
        <v>114</v>
      </c>
      <c r="E53" s="92" t="s">
        <v>285</v>
      </c>
      <c r="F53" s="67" t="s">
        <v>1212</v>
      </c>
      <c r="G53" s="92" t="s">
        <v>124</v>
      </c>
      <c r="H53" s="92" t="s">
        <v>127</v>
      </c>
      <c r="I53" s="74">
        <v>16392.437978000005</v>
      </c>
      <c r="J53" s="103">
        <v>657.6</v>
      </c>
      <c r="K53" s="74"/>
      <c r="L53" s="74">
        <v>107.79667214500002</v>
      </c>
      <c r="M53" s="94">
        <v>8.302403113273415E-5</v>
      </c>
      <c r="N53" s="94">
        <f t="shared" si="0"/>
        <v>3.5375446552081386E-4</v>
      </c>
      <c r="O53" s="94">
        <f>L53/'סכום נכסי הקרן'!$C$42</f>
        <v>9.833674692567447E-5</v>
      </c>
    </row>
    <row r="54" spans="2:15">
      <c r="B54" s="91" t="s">
        <v>1213</v>
      </c>
      <c r="C54" s="67" t="s">
        <v>1214</v>
      </c>
      <c r="D54" s="92" t="s">
        <v>114</v>
      </c>
      <c r="E54" s="92" t="s">
        <v>285</v>
      </c>
      <c r="F54" s="67" t="s">
        <v>1215</v>
      </c>
      <c r="G54" s="92" t="s">
        <v>583</v>
      </c>
      <c r="H54" s="92" t="s">
        <v>127</v>
      </c>
      <c r="I54" s="74">
        <v>7804.9754760000005</v>
      </c>
      <c r="J54" s="103">
        <v>4213</v>
      </c>
      <c r="K54" s="74"/>
      <c r="L54" s="74">
        <v>328.82361680800005</v>
      </c>
      <c r="M54" s="94">
        <v>1.3847771117500368E-4</v>
      </c>
      <c r="N54" s="94">
        <f t="shared" si="0"/>
        <v>1.0790947484729974E-3</v>
      </c>
      <c r="O54" s="94">
        <f>L54/'סכום נכסי הקרן'!$C$42</f>
        <v>2.9996700404385433E-4</v>
      </c>
    </row>
    <row r="55" spans="2:15">
      <c r="B55" s="91" t="s">
        <v>1216</v>
      </c>
      <c r="C55" s="67" t="s">
        <v>1217</v>
      </c>
      <c r="D55" s="92" t="s">
        <v>114</v>
      </c>
      <c r="E55" s="92" t="s">
        <v>285</v>
      </c>
      <c r="F55" s="67" t="s">
        <v>1218</v>
      </c>
      <c r="G55" s="92" t="s">
        <v>687</v>
      </c>
      <c r="H55" s="92" t="s">
        <v>127</v>
      </c>
      <c r="I55" s="74">
        <v>9461.6445739999999</v>
      </c>
      <c r="J55" s="103">
        <v>9180</v>
      </c>
      <c r="K55" s="74"/>
      <c r="L55" s="74">
        <v>868.57897187300011</v>
      </c>
      <c r="M55" s="94">
        <v>4.3807692534563749E-4</v>
      </c>
      <c r="N55" s="94">
        <f t="shared" si="0"/>
        <v>2.8504005164857321E-3</v>
      </c>
      <c r="O55" s="94">
        <f>L55/'סכום נכסי הקרן'!$C$42</f>
        <v>7.9235498501425213E-4</v>
      </c>
    </row>
    <row r="56" spans="2:15">
      <c r="B56" s="91" t="s">
        <v>1219</v>
      </c>
      <c r="C56" s="67" t="s">
        <v>1220</v>
      </c>
      <c r="D56" s="92" t="s">
        <v>114</v>
      </c>
      <c r="E56" s="92" t="s">
        <v>285</v>
      </c>
      <c r="F56" s="67" t="s">
        <v>799</v>
      </c>
      <c r="G56" s="92" t="s">
        <v>594</v>
      </c>
      <c r="H56" s="92" t="s">
        <v>127</v>
      </c>
      <c r="I56" s="74">
        <v>9485.9921470000027</v>
      </c>
      <c r="J56" s="103">
        <v>17820</v>
      </c>
      <c r="K56" s="74"/>
      <c r="L56" s="74">
        <v>1690.4038006540002</v>
      </c>
      <c r="M56" s="94">
        <v>7.5026417823305142E-4</v>
      </c>
      <c r="N56" s="94">
        <f t="shared" si="0"/>
        <v>5.5473687741523191E-3</v>
      </c>
      <c r="O56" s="94">
        <f>L56/'סכום נכסי הקרן'!$C$42</f>
        <v>1.5420588357636137E-3</v>
      </c>
    </row>
    <row r="57" spans="2:15">
      <c r="B57" s="91" t="s">
        <v>1221</v>
      </c>
      <c r="C57" s="67" t="s">
        <v>1222</v>
      </c>
      <c r="D57" s="92" t="s">
        <v>114</v>
      </c>
      <c r="E57" s="92" t="s">
        <v>285</v>
      </c>
      <c r="F57" s="67" t="s">
        <v>1223</v>
      </c>
      <c r="G57" s="92" t="s">
        <v>551</v>
      </c>
      <c r="H57" s="92" t="s">
        <v>127</v>
      </c>
      <c r="I57" s="74">
        <v>7354.9001220000009</v>
      </c>
      <c r="J57" s="103">
        <v>10400</v>
      </c>
      <c r="K57" s="74"/>
      <c r="L57" s="74">
        <v>764.90961272900017</v>
      </c>
      <c r="M57" s="94">
        <v>2.0244123838248826E-4</v>
      </c>
      <c r="N57" s="94">
        <f t="shared" si="0"/>
        <v>2.5101905823094661E-3</v>
      </c>
      <c r="O57" s="94">
        <f>L57/'סכום נכסי הקרן'!$C$42</f>
        <v>6.9778334999775105E-4</v>
      </c>
    </row>
    <row r="58" spans="2:15">
      <c r="B58" s="91" t="s">
        <v>1224</v>
      </c>
      <c r="C58" s="67" t="s">
        <v>1225</v>
      </c>
      <c r="D58" s="92" t="s">
        <v>114</v>
      </c>
      <c r="E58" s="92" t="s">
        <v>285</v>
      </c>
      <c r="F58" s="67" t="s">
        <v>821</v>
      </c>
      <c r="G58" s="92" t="s">
        <v>594</v>
      </c>
      <c r="H58" s="92" t="s">
        <v>127</v>
      </c>
      <c r="I58" s="74">
        <v>3424.9666110000003</v>
      </c>
      <c r="J58" s="103">
        <v>3235</v>
      </c>
      <c r="K58" s="74"/>
      <c r="L58" s="74">
        <v>110.79766986600001</v>
      </c>
      <c r="M58" s="94">
        <v>5.9523136147336581E-5</v>
      </c>
      <c r="N58" s="94">
        <f t="shared" si="0"/>
        <v>3.6360278758583572E-4</v>
      </c>
      <c r="O58" s="94">
        <f>L58/'סכום נכסי הקרן'!$C$42</f>
        <v>1.010743857371727E-4</v>
      </c>
    </row>
    <row r="59" spans="2:15">
      <c r="B59" s="91" t="s">
        <v>1226</v>
      </c>
      <c r="C59" s="67" t="s">
        <v>1227</v>
      </c>
      <c r="D59" s="92" t="s">
        <v>114</v>
      </c>
      <c r="E59" s="92" t="s">
        <v>285</v>
      </c>
      <c r="F59" s="67" t="s">
        <v>1228</v>
      </c>
      <c r="G59" s="92" t="s">
        <v>583</v>
      </c>
      <c r="H59" s="92" t="s">
        <v>127</v>
      </c>
      <c r="I59" s="74">
        <v>537.19776300000001</v>
      </c>
      <c r="J59" s="103">
        <v>4615</v>
      </c>
      <c r="K59" s="74"/>
      <c r="L59" s="74">
        <v>24.791676759000005</v>
      </c>
      <c r="M59" s="94">
        <v>2.9676919259991998E-5</v>
      </c>
      <c r="N59" s="94">
        <f t="shared" si="0"/>
        <v>8.1358414751875248E-5</v>
      </c>
      <c r="O59" s="94">
        <f>L59/'סכום נכסי הקרן'!$C$42</f>
        <v>2.2616030669607169E-5</v>
      </c>
    </row>
    <row r="60" spans="2:15">
      <c r="B60" s="91" t="s">
        <v>1229</v>
      </c>
      <c r="C60" s="67" t="s">
        <v>1230</v>
      </c>
      <c r="D60" s="92" t="s">
        <v>114</v>
      </c>
      <c r="E60" s="92" t="s">
        <v>285</v>
      </c>
      <c r="F60" s="67" t="s">
        <v>752</v>
      </c>
      <c r="G60" s="92" t="s">
        <v>318</v>
      </c>
      <c r="H60" s="92" t="s">
        <v>127</v>
      </c>
      <c r="I60" s="74">
        <v>715449.52136800007</v>
      </c>
      <c r="J60" s="103">
        <v>105.8</v>
      </c>
      <c r="K60" s="74"/>
      <c r="L60" s="74">
        <v>756.94559357800006</v>
      </c>
      <c r="M60" s="94">
        <v>2.2461472596816198E-4</v>
      </c>
      <c r="N60" s="94">
        <f t="shared" si="0"/>
        <v>2.4840551990726817E-3</v>
      </c>
      <c r="O60" s="94">
        <f>L60/'סכום נכסי הקרן'!$C$42</f>
        <v>6.9051823021084625E-4</v>
      </c>
    </row>
    <row r="61" spans="2:15">
      <c r="B61" s="91" t="s">
        <v>1231</v>
      </c>
      <c r="C61" s="67" t="s">
        <v>1232</v>
      </c>
      <c r="D61" s="92" t="s">
        <v>114</v>
      </c>
      <c r="E61" s="92" t="s">
        <v>285</v>
      </c>
      <c r="F61" s="67" t="s">
        <v>598</v>
      </c>
      <c r="G61" s="92" t="s">
        <v>583</v>
      </c>
      <c r="H61" s="92" t="s">
        <v>127</v>
      </c>
      <c r="I61" s="74">
        <v>96989.90585700002</v>
      </c>
      <c r="J61" s="103">
        <v>1216</v>
      </c>
      <c r="K61" s="74"/>
      <c r="L61" s="74">
        <v>1179.397255224</v>
      </c>
      <c r="M61" s="94">
        <v>5.4323832221025807E-4</v>
      </c>
      <c r="N61" s="94">
        <f t="shared" si="0"/>
        <v>3.8704074750774481E-3</v>
      </c>
      <c r="O61" s="94">
        <f>L61/'סכום נכסי הקרן'!$C$42</f>
        <v>1.0758967517642153E-3</v>
      </c>
    </row>
    <row r="62" spans="2:15">
      <c r="B62" s="91" t="s">
        <v>1233</v>
      </c>
      <c r="C62" s="67" t="s">
        <v>1234</v>
      </c>
      <c r="D62" s="92" t="s">
        <v>114</v>
      </c>
      <c r="E62" s="92" t="s">
        <v>285</v>
      </c>
      <c r="F62" s="67" t="s">
        <v>550</v>
      </c>
      <c r="G62" s="92" t="s">
        <v>551</v>
      </c>
      <c r="H62" s="92" t="s">
        <v>127</v>
      </c>
      <c r="I62" s="74">
        <v>1211588.5541610003</v>
      </c>
      <c r="J62" s="103">
        <v>78.599999999999994</v>
      </c>
      <c r="K62" s="74"/>
      <c r="L62" s="74">
        <v>952.30860360200018</v>
      </c>
      <c r="M62" s="94">
        <v>9.5781112363381687E-4</v>
      </c>
      <c r="N62" s="94">
        <f t="shared" si="0"/>
        <v>3.1251745937476419E-3</v>
      </c>
      <c r="O62" s="94">
        <f>L62/'סכום נכסי הקרן'!$C$42</f>
        <v>8.687367456166504E-4</v>
      </c>
    </row>
    <row r="63" spans="2:15">
      <c r="B63" s="91" t="s">
        <v>1235</v>
      </c>
      <c r="C63" s="67" t="s">
        <v>1236</v>
      </c>
      <c r="D63" s="92" t="s">
        <v>114</v>
      </c>
      <c r="E63" s="92" t="s">
        <v>285</v>
      </c>
      <c r="F63" s="67" t="s">
        <v>1237</v>
      </c>
      <c r="G63" s="92" t="s">
        <v>652</v>
      </c>
      <c r="H63" s="92" t="s">
        <v>127</v>
      </c>
      <c r="I63" s="74">
        <v>69421.306534000018</v>
      </c>
      <c r="J63" s="103">
        <v>742</v>
      </c>
      <c r="K63" s="74"/>
      <c r="L63" s="74">
        <v>515.10609447900015</v>
      </c>
      <c r="M63" s="94">
        <v>3.9061549988387266E-4</v>
      </c>
      <c r="N63" s="94">
        <f t="shared" si="0"/>
        <v>1.6904147179406651E-3</v>
      </c>
      <c r="O63" s="94">
        <f>L63/'סכום נכסי הקרן'!$C$42</f>
        <v>4.6990186844096844E-4</v>
      </c>
    </row>
    <row r="64" spans="2:15">
      <c r="B64" s="91" t="s">
        <v>1238</v>
      </c>
      <c r="C64" s="67" t="s">
        <v>1239</v>
      </c>
      <c r="D64" s="92" t="s">
        <v>114</v>
      </c>
      <c r="E64" s="92" t="s">
        <v>285</v>
      </c>
      <c r="F64" s="67" t="s">
        <v>1240</v>
      </c>
      <c r="G64" s="92" t="s">
        <v>122</v>
      </c>
      <c r="H64" s="92" t="s">
        <v>127</v>
      </c>
      <c r="I64" s="74">
        <v>3559.3142840000005</v>
      </c>
      <c r="J64" s="103">
        <v>3189</v>
      </c>
      <c r="K64" s="74"/>
      <c r="L64" s="74">
        <v>113.50653251200002</v>
      </c>
      <c r="M64" s="94">
        <v>1.3005187307122592E-4</v>
      </c>
      <c r="N64" s="94">
        <f t="shared" si="0"/>
        <v>3.7249241505240573E-4</v>
      </c>
      <c r="O64" s="94">
        <f>L64/'סכום נכסי הקרן'!$C$42</f>
        <v>1.0354552640576219E-4</v>
      </c>
    </row>
    <row r="65" spans="2:15">
      <c r="B65" s="91" t="s">
        <v>1241</v>
      </c>
      <c r="C65" s="67" t="s">
        <v>1242</v>
      </c>
      <c r="D65" s="92" t="s">
        <v>114</v>
      </c>
      <c r="E65" s="92" t="s">
        <v>285</v>
      </c>
      <c r="F65" s="67" t="s">
        <v>1243</v>
      </c>
      <c r="G65" s="92" t="s">
        <v>148</v>
      </c>
      <c r="H65" s="92" t="s">
        <v>127</v>
      </c>
      <c r="I65" s="74">
        <v>6697.8592810000009</v>
      </c>
      <c r="J65" s="103">
        <v>14500</v>
      </c>
      <c r="K65" s="74"/>
      <c r="L65" s="74">
        <v>971.18959572800031</v>
      </c>
      <c r="M65" s="94">
        <v>2.6052591871156066E-4</v>
      </c>
      <c r="N65" s="94">
        <f t="shared" si="0"/>
        <v>3.1871360174644285E-3</v>
      </c>
      <c r="O65" s="94">
        <f>L65/'סכום נכסי הקרן'!$C$42</f>
        <v>8.8596079629887036E-4</v>
      </c>
    </row>
    <row r="66" spans="2:15">
      <c r="B66" s="91" t="s">
        <v>1244</v>
      </c>
      <c r="C66" s="67" t="s">
        <v>1245</v>
      </c>
      <c r="D66" s="92" t="s">
        <v>114</v>
      </c>
      <c r="E66" s="92" t="s">
        <v>285</v>
      </c>
      <c r="F66" s="67" t="s">
        <v>757</v>
      </c>
      <c r="G66" s="92" t="s">
        <v>594</v>
      </c>
      <c r="H66" s="92" t="s">
        <v>127</v>
      </c>
      <c r="I66" s="74">
        <v>7526.6568580000012</v>
      </c>
      <c r="J66" s="103">
        <v>22990</v>
      </c>
      <c r="K66" s="74"/>
      <c r="L66" s="74">
        <v>1730.3784116690003</v>
      </c>
      <c r="M66" s="94">
        <v>4.0232567660959396E-4</v>
      </c>
      <c r="N66" s="94">
        <f t="shared" si="0"/>
        <v>5.678552760379576E-3</v>
      </c>
      <c r="O66" s="94">
        <f>L66/'סכום נכסי הקרן'!$C$42</f>
        <v>1.5785253901443158E-3</v>
      </c>
    </row>
    <row r="67" spans="2:15">
      <c r="B67" s="91" t="s">
        <v>1246</v>
      </c>
      <c r="C67" s="67" t="s">
        <v>1247</v>
      </c>
      <c r="D67" s="92" t="s">
        <v>114</v>
      </c>
      <c r="E67" s="92" t="s">
        <v>285</v>
      </c>
      <c r="F67" s="67" t="s">
        <v>1248</v>
      </c>
      <c r="G67" s="92" t="s">
        <v>123</v>
      </c>
      <c r="H67" s="92" t="s">
        <v>127</v>
      </c>
      <c r="I67" s="74">
        <v>4287.5343880000009</v>
      </c>
      <c r="J67" s="103">
        <v>26200</v>
      </c>
      <c r="K67" s="74"/>
      <c r="L67" s="74">
        <v>1123.3340097750001</v>
      </c>
      <c r="M67" s="94">
        <v>7.3752346303493257E-4</v>
      </c>
      <c r="N67" s="94">
        <f t="shared" si="0"/>
        <v>3.6864256968413282E-3</v>
      </c>
      <c r="O67" s="94">
        <f>L67/'סכום נכסי הקרן'!$C$42</f>
        <v>1.0247534551313241E-3</v>
      </c>
    </row>
    <row r="68" spans="2:15">
      <c r="B68" s="91" t="s">
        <v>1249</v>
      </c>
      <c r="C68" s="67" t="s">
        <v>1250</v>
      </c>
      <c r="D68" s="92" t="s">
        <v>114</v>
      </c>
      <c r="E68" s="92" t="s">
        <v>285</v>
      </c>
      <c r="F68" s="67" t="s">
        <v>1251</v>
      </c>
      <c r="G68" s="92" t="s">
        <v>594</v>
      </c>
      <c r="H68" s="92" t="s">
        <v>127</v>
      </c>
      <c r="I68" s="74">
        <v>5066.1474110000008</v>
      </c>
      <c r="J68" s="103">
        <v>8995</v>
      </c>
      <c r="K68" s="74"/>
      <c r="L68" s="74">
        <v>455.69995959400006</v>
      </c>
      <c r="M68" s="94">
        <v>1.6203221670286062E-4</v>
      </c>
      <c r="N68" s="94">
        <f t="shared" si="0"/>
        <v>1.4954626375403301E-3</v>
      </c>
      <c r="O68" s="94">
        <f>L68/'סכום נכסי הקרן'!$C$42</f>
        <v>4.1570904471297085E-4</v>
      </c>
    </row>
    <row r="69" spans="2:15">
      <c r="B69" s="91" t="s">
        <v>1252</v>
      </c>
      <c r="C69" s="67" t="s">
        <v>1253</v>
      </c>
      <c r="D69" s="92" t="s">
        <v>114</v>
      </c>
      <c r="E69" s="92" t="s">
        <v>285</v>
      </c>
      <c r="F69" s="67" t="s">
        <v>1254</v>
      </c>
      <c r="G69" s="92" t="s">
        <v>1255</v>
      </c>
      <c r="H69" s="92" t="s">
        <v>127</v>
      </c>
      <c r="I69" s="74">
        <v>69046.948121000009</v>
      </c>
      <c r="J69" s="103">
        <v>4990</v>
      </c>
      <c r="K69" s="74"/>
      <c r="L69" s="74">
        <v>3445.4427112240005</v>
      </c>
      <c r="M69" s="94">
        <v>9.6546068172507007E-4</v>
      </c>
      <c r="N69" s="94">
        <f t="shared" si="0"/>
        <v>1.1306849465186983E-2</v>
      </c>
      <c r="O69" s="94">
        <f>L69/'סכום נכסי הקרן'!$C$42</f>
        <v>3.1430805905102296E-3</v>
      </c>
    </row>
    <row r="70" spans="2:15">
      <c r="B70" s="91" t="s">
        <v>1256</v>
      </c>
      <c r="C70" s="67" t="s">
        <v>1257</v>
      </c>
      <c r="D70" s="92" t="s">
        <v>114</v>
      </c>
      <c r="E70" s="92" t="s">
        <v>285</v>
      </c>
      <c r="F70" s="67" t="s">
        <v>1258</v>
      </c>
      <c r="G70" s="92" t="s">
        <v>149</v>
      </c>
      <c r="H70" s="92" t="s">
        <v>127</v>
      </c>
      <c r="I70" s="74">
        <v>31790.453142000002</v>
      </c>
      <c r="J70" s="103">
        <v>1766</v>
      </c>
      <c r="K70" s="74"/>
      <c r="L70" s="74">
        <v>561.41940248900016</v>
      </c>
      <c r="M70" s="94">
        <v>2.4062231705588571E-4</v>
      </c>
      <c r="N70" s="94">
        <f t="shared" si="0"/>
        <v>1.8424002959327246E-3</v>
      </c>
      <c r="O70" s="94">
        <f>L70/'סכום נכסי הקרן'!$C$42</f>
        <v>5.1215085403993085E-4</v>
      </c>
    </row>
    <row r="71" spans="2:15">
      <c r="B71" s="91" t="s">
        <v>1259</v>
      </c>
      <c r="C71" s="67" t="s">
        <v>1260</v>
      </c>
      <c r="D71" s="92" t="s">
        <v>114</v>
      </c>
      <c r="E71" s="92" t="s">
        <v>285</v>
      </c>
      <c r="F71" s="67" t="s">
        <v>1261</v>
      </c>
      <c r="G71" s="92" t="s">
        <v>1255</v>
      </c>
      <c r="H71" s="92" t="s">
        <v>127</v>
      </c>
      <c r="I71" s="74">
        <v>16783.496280000003</v>
      </c>
      <c r="J71" s="103">
        <v>18310</v>
      </c>
      <c r="K71" s="74"/>
      <c r="L71" s="74">
        <v>3073.0581688540005</v>
      </c>
      <c r="M71" s="94">
        <v>7.3185944580303486E-4</v>
      </c>
      <c r="N71" s="94">
        <f t="shared" si="0"/>
        <v>1.0084801584366367E-2</v>
      </c>
      <c r="O71" s="94">
        <f>L71/'סכום נכסי הקרן'!$C$42</f>
        <v>2.8033754421656265E-3</v>
      </c>
    </row>
    <row r="72" spans="2:15">
      <c r="B72" s="91" t="s">
        <v>1262</v>
      </c>
      <c r="C72" s="67" t="s">
        <v>1263</v>
      </c>
      <c r="D72" s="92" t="s">
        <v>114</v>
      </c>
      <c r="E72" s="92" t="s">
        <v>285</v>
      </c>
      <c r="F72" s="67" t="s">
        <v>1264</v>
      </c>
      <c r="G72" s="92" t="s">
        <v>687</v>
      </c>
      <c r="H72" s="92" t="s">
        <v>127</v>
      </c>
      <c r="I72" s="74">
        <v>6981.1400190000013</v>
      </c>
      <c r="J72" s="103">
        <v>16480</v>
      </c>
      <c r="K72" s="74"/>
      <c r="L72" s="74">
        <v>1150.4918751790001</v>
      </c>
      <c r="M72" s="94">
        <v>4.8186136662005304E-4</v>
      </c>
      <c r="N72" s="94">
        <f t="shared" si="0"/>
        <v>3.7755491917462105E-3</v>
      </c>
      <c r="O72" s="94">
        <f>L72/'סכום נכסי הקרן'!$C$42</f>
        <v>1.0495280245510772E-3</v>
      </c>
    </row>
    <row r="73" spans="2:15">
      <c r="B73" s="91" t="s">
        <v>1265</v>
      </c>
      <c r="C73" s="67" t="s">
        <v>1266</v>
      </c>
      <c r="D73" s="92" t="s">
        <v>114</v>
      </c>
      <c r="E73" s="92" t="s">
        <v>285</v>
      </c>
      <c r="F73" s="67" t="s">
        <v>1267</v>
      </c>
      <c r="G73" s="92" t="s">
        <v>124</v>
      </c>
      <c r="H73" s="92" t="s">
        <v>127</v>
      </c>
      <c r="I73" s="74">
        <v>43275.163917000005</v>
      </c>
      <c r="J73" s="103">
        <v>1546</v>
      </c>
      <c r="K73" s="74"/>
      <c r="L73" s="74">
        <v>669.03403419300014</v>
      </c>
      <c r="M73" s="94">
        <v>2.1611319235026021E-4</v>
      </c>
      <c r="N73" s="94">
        <f t="shared" si="0"/>
        <v>2.1955573625020894E-3</v>
      </c>
      <c r="O73" s="94">
        <f>L73/'סכום נכסי הקרן'!$C$42</f>
        <v>6.1032153586896881E-4</v>
      </c>
    </row>
    <row r="74" spans="2:15">
      <c r="B74" s="91" t="s">
        <v>1268</v>
      </c>
      <c r="C74" s="67" t="s">
        <v>1269</v>
      </c>
      <c r="D74" s="92" t="s">
        <v>114</v>
      </c>
      <c r="E74" s="92" t="s">
        <v>285</v>
      </c>
      <c r="F74" s="67" t="s">
        <v>1270</v>
      </c>
      <c r="G74" s="92" t="s">
        <v>594</v>
      </c>
      <c r="H74" s="92" t="s">
        <v>127</v>
      </c>
      <c r="I74" s="74">
        <v>116049.23273100001</v>
      </c>
      <c r="J74" s="103">
        <v>855</v>
      </c>
      <c r="K74" s="74"/>
      <c r="L74" s="74">
        <v>992.22093985100025</v>
      </c>
      <c r="M74" s="94">
        <v>3.8352704947576928E-4</v>
      </c>
      <c r="N74" s="94">
        <f t="shared" si="0"/>
        <v>3.2561542139576236E-3</v>
      </c>
      <c r="O74" s="94">
        <f>L74/'סכום נכסי הקרן'!$C$42</f>
        <v>9.0514649028530705E-4</v>
      </c>
    </row>
    <row r="75" spans="2:15">
      <c r="B75" s="91" t="s">
        <v>1271</v>
      </c>
      <c r="C75" s="67" t="s">
        <v>1272</v>
      </c>
      <c r="D75" s="92" t="s">
        <v>114</v>
      </c>
      <c r="E75" s="92" t="s">
        <v>285</v>
      </c>
      <c r="F75" s="67" t="s">
        <v>680</v>
      </c>
      <c r="G75" s="92" t="s">
        <v>121</v>
      </c>
      <c r="H75" s="92" t="s">
        <v>127</v>
      </c>
      <c r="I75" s="74">
        <v>2684330.4510180005</v>
      </c>
      <c r="J75" s="103">
        <v>125.8</v>
      </c>
      <c r="K75" s="74"/>
      <c r="L75" s="74">
        <v>3376.8877074090005</v>
      </c>
      <c r="M75" s="94">
        <v>1.036238169931828E-3</v>
      </c>
      <c r="N75" s="94">
        <f t="shared" si="0"/>
        <v>1.1081873700622275E-2</v>
      </c>
      <c r="O75" s="94">
        <f>L75/'סכום נכסי הקרן'!$C$42</f>
        <v>3.0805417762175568E-3</v>
      </c>
    </row>
    <row r="76" spans="2:15">
      <c r="B76" s="91" t="s">
        <v>1273</v>
      </c>
      <c r="C76" s="67" t="s">
        <v>1274</v>
      </c>
      <c r="D76" s="92" t="s">
        <v>114</v>
      </c>
      <c r="E76" s="92" t="s">
        <v>285</v>
      </c>
      <c r="F76" s="67" t="s">
        <v>378</v>
      </c>
      <c r="G76" s="92" t="s">
        <v>305</v>
      </c>
      <c r="H76" s="92" t="s">
        <v>127</v>
      </c>
      <c r="I76" s="74">
        <v>1686.9820200000001</v>
      </c>
      <c r="J76" s="103">
        <v>68330</v>
      </c>
      <c r="K76" s="74"/>
      <c r="L76" s="74">
        <v>1152.7148140460001</v>
      </c>
      <c r="M76" s="94">
        <v>3.1555855300925792E-4</v>
      </c>
      <c r="N76" s="94">
        <f t="shared" ref="N76:N139" si="1">IFERROR(L76/$L$11,0)</f>
        <v>3.7828441715923719E-3</v>
      </c>
      <c r="O76" s="94">
        <f>L76/'סכום נכסי הקרן'!$C$42</f>
        <v>1.0515558847108174E-3</v>
      </c>
    </row>
    <row r="77" spans="2:15">
      <c r="B77" s="91" t="s">
        <v>1275</v>
      </c>
      <c r="C77" s="67" t="s">
        <v>1276</v>
      </c>
      <c r="D77" s="92" t="s">
        <v>114</v>
      </c>
      <c r="E77" s="92" t="s">
        <v>285</v>
      </c>
      <c r="F77" s="67" t="s">
        <v>506</v>
      </c>
      <c r="G77" s="92" t="s">
        <v>494</v>
      </c>
      <c r="H77" s="92" t="s">
        <v>127</v>
      </c>
      <c r="I77" s="74">
        <v>20918.424090000004</v>
      </c>
      <c r="J77" s="103">
        <v>5758</v>
      </c>
      <c r="K77" s="74"/>
      <c r="L77" s="74">
        <v>1204.4828591330001</v>
      </c>
      <c r="M77" s="94">
        <v>2.6468663897209933E-4</v>
      </c>
      <c r="N77" s="94">
        <f t="shared" si="1"/>
        <v>3.9527304654491582E-3</v>
      </c>
      <c r="O77" s="94">
        <f>L77/'סכום נכסי הקרן'!$C$42</f>
        <v>1.0987809153843952E-3</v>
      </c>
    </row>
    <row r="78" spans="2:15">
      <c r="B78" s="91" t="s">
        <v>1277</v>
      </c>
      <c r="C78" s="67" t="s">
        <v>1278</v>
      </c>
      <c r="D78" s="92" t="s">
        <v>114</v>
      </c>
      <c r="E78" s="92" t="s">
        <v>285</v>
      </c>
      <c r="F78" s="67" t="s">
        <v>1279</v>
      </c>
      <c r="G78" s="92" t="s">
        <v>305</v>
      </c>
      <c r="H78" s="92" t="s">
        <v>127</v>
      </c>
      <c r="I78" s="74">
        <v>29943.417660000003</v>
      </c>
      <c r="J78" s="103">
        <v>808</v>
      </c>
      <c r="K78" s="74"/>
      <c r="L78" s="74">
        <v>241.94281468900002</v>
      </c>
      <c r="M78" s="94">
        <v>1.9909663173132364E-4</v>
      </c>
      <c r="N78" s="94">
        <f t="shared" si="1"/>
        <v>7.9397953010814162E-4</v>
      </c>
      <c r="O78" s="94">
        <f>L78/'סכום נכסי הקרן'!$C$42</f>
        <v>2.2071061068151075E-4</v>
      </c>
    </row>
    <row r="79" spans="2:15">
      <c r="B79" s="91" t="s">
        <v>1280</v>
      </c>
      <c r="C79" s="67" t="s">
        <v>1281</v>
      </c>
      <c r="D79" s="92" t="s">
        <v>114</v>
      </c>
      <c r="E79" s="92" t="s">
        <v>285</v>
      </c>
      <c r="F79" s="67" t="s">
        <v>509</v>
      </c>
      <c r="G79" s="92" t="s">
        <v>305</v>
      </c>
      <c r="H79" s="92" t="s">
        <v>127</v>
      </c>
      <c r="I79" s="74">
        <v>19913.560141000005</v>
      </c>
      <c r="J79" s="103">
        <v>7673</v>
      </c>
      <c r="K79" s="74"/>
      <c r="L79" s="74">
        <v>1527.9674696330003</v>
      </c>
      <c r="M79" s="94">
        <v>5.4564713198200726E-4</v>
      </c>
      <c r="N79" s="94">
        <f t="shared" si="1"/>
        <v>5.0143042897107084E-3</v>
      </c>
      <c r="O79" s="94">
        <f>L79/'סכום נכסי הקרן'!$C$42</f>
        <v>1.3938774489239455E-3</v>
      </c>
    </row>
    <row r="80" spans="2:15">
      <c r="B80" s="91" t="s">
        <v>1282</v>
      </c>
      <c r="C80" s="67" t="s">
        <v>1283</v>
      </c>
      <c r="D80" s="92" t="s">
        <v>114</v>
      </c>
      <c r="E80" s="92" t="s">
        <v>285</v>
      </c>
      <c r="F80" s="67" t="s">
        <v>1284</v>
      </c>
      <c r="G80" s="92" t="s">
        <v>1255</v>
      </c>
      <c r="H80" s="92" t="s">
        <v>127</v>
      </c>
      <c r="I80" s="74">
        <v>46010.964086000007</v>
      </c>
      <c r="J80" s="103">
        <v>7553</v>
      </c>
      <c r="K80" s="74"/>
      <c r="L80" s="74">
        <v>3475.2081174070008</v>
      </c>
      <c r="M80" s="94">
        <v>7.2433029559676237E-4</v>
      </c>
      <c r="N80" s="94">
        <f t="shared" si="1"/>
        <v>1.1404530081348433E-2</v>
      </c>
      <c r="O80" s="94">
        <f>L80/'סכום נכסי הקרן'!$C$42</f>
        <v>3.1702338704465561E-3</v>
      </c>
    </row>
    <row r="81" spans="2:15">
      <c r="B81" s="91" t="s">
        <v>1285</v>
      </c>
      <c r="C81" s="67" t="s">
        <v>1286</v>
      </c>
      <c r="D81" s="92" t="s">
        <v>114</v>
      </c>
      <c r="E81" s="92" t="s">
        <v>285</v>
      </c>
      <c r="F81" s="67" t="s">
        <v>1287</v>
      </c>
      <c r="G81" s="92" t="s">
        <v>1288</v>
      </c>
      <c r="H81" s="92" t="s">
        <v>127</v>
      </c>
      <c r="I81" s="74">
        <v>50442.55917</v>
      </c>
      <c r="J81" s="103">
        <v>5064</v>
      </c>
      <c r="K81" s="74"/>
      <c r="L81" s="74">
        <v>2554.4111963360006</v>
      </c>
      <c r="M81" s="94">
        <v>4.598887006374551E-4</v>
      </c>
      <c r="N81" s="94">
        <f t="shared" si="1"/>
        <v>8.3827668285039753E-3</v>
      </c>
      <c r="O81" s="94">
        <f>L81/'סכום נכסי הקרן'!$C$42</f>
        <v>2.3302434329356414E-3</v>
      </c>
    </row>
    <row r="82" spans="2:15">
      <c r="B82" s="91" t="s">
        <v>1289</v>
      </c>
      <c r="C82" s="67" t="s">
        <v>1290</v>
      </c>
      <c r="D82" s="92" t="s">
        <v>114</v>
      </c>
      <c r="E82" s="92" t="s">
        <v>285</v>
      </c>
      <c r="F82" s="67" t="s">
        <v>568</v>
      </c>
      <c r="G82" s="92" t="s">
        <v>569</v>
      </c>
      <c r="H82" s="92" t="s">
        <v>127</v>
      </c>
      <c r="I82" s="74">
        <v>1151.5746330000002</v>
      </c>
      <c r="J82" s="103">
        <v>45610</v>
      </c>
      <c r="K82" s="74"/>
      <c r="L82" s="74">
        <v>525.23319011000012</v>
      </c>
      <c r="M82" s="94">
        <v>3.8946073347122815E-4</v>
      </c>
      <c r="N82" s="94">
        <f t="shared" si="1"/>
        <v>1.7236486316685735E-3</v>
      </c>
      <c r="O82" s="94">
        <f>L82/'סכום נכסי הקרן'!$C$42</f>
        <v>4.7914023935114071E-4</v>
      </c>
    </row>
    <row r="83" spans="2:15">
      <c r="B83" s="91" t="s">
        <v>1291</v>
      </c>
      <c r="C83" s="67" t="s">
        <v>1292</v>
      </c>
      <c r="D83" s="92" t="s">
        <v>114</v>
      </c>
      <c r="E83" s="92" t="s">
        <v>285</v>
      </c>
      <c r="F83" s="67" t="s">
        <v>683</v>
      </c>
      <c r="G83" s="92" t="s">
        <v>494</v>
      </c>
      <c r="H83" s="92" t="s">
        <v>127</v>
      </c>
      <c r="I83" s="74">
        <v>19555.847597000004</v>
      </c>
      <c r="J83" s="103">
        <v>7851</v>
      </c>
      <c r="K83" s="74"/>
      <c r="L83" s="74">
        <v>1535.3295948500001</v>
      </c>
      <c r="M83" s="94">
        <v>3.1601319323349016E-4</v>
      </c>
      <c r="N83" s="94">
        <f t="shared" si="1"/>
        <v>5.0384644480849288E-3</v>
      </c>
      <c r="O83" s="94">
        <f>L83/'סכום נכסי הקרן'!$C$42</f>
        <v>1.400593495253515E-3</v>
      </c>
    </row>
    <row r="84" spans="2:15">
      <c r="B84" s="91" t="s">
        <v>1293</v>
      </c>
      <c r="C84" s="67" t="s">
        <v>1294</v>
      </c>
      <c r="D84" s="92" t="s">
        <v>114</v>
      </c>
      <c r="E84" s="92" t="s">
        <v>285</v>
      </c>
      <c r="F84" s="67" t="s">
        <v>641</v>
      </c>
      <c r="G84" s="92" t="s">
        <v>305</v>
      </c>
      <c r="H84" s="92" t="s">
        <v>127</v>
      </c>
      <c r="I84" s="74">
        <v>667142.98547500011</v>
      </c>
      <c r="J84" s="103">
        <v>159</v>
      </c>
      <c r="K84" s="74"/>
      <c r="L84" s="74">
        <v>1060.7573469050003</v>
      </c>
      <c r="M84" s="94">
        <v>9.6689639125138846E-4</v>
      </c>
      <c r="N84" s="94">
        <f t="shared" si="1"/>
        <v>3.4810689498549628E-3</v>
      </c>
      <c r="O84" s="94">
        <f>L84/'סכום נכסי הקרן'!$C$42</f>
        <v>9.6766833981511949E-4</v>
      </c>
    </row>
    <row r="85" spans="2:15">
      <c r="B85" s="91" t="s">
        <v>1295</v>
      </c>
      <c r="C85" s="67" t="s">
        <v>1296</v>
      </c>
      <c r="D85" s="92" t="s">
        <v>114</v>
      </c>
      <c r="E85" s="92" t="s">
        <v>285</v>
      </c>
      <c r="F85" s="67" t="s">
        <v>648</v>
      </c>
      <c r="G85" s="92" t="s">
        <v>318</v>
      </c>
      <c r="H85" s="92" t="s">
        <v>127</v>
      </c>
      <c r="I85" s="74">
        <v>141864.64470000003</v>
      </c>
      <c r="J85" s="103">
        <v>311.60000000000002</v>
      </c>
      <c r="K85" s="74"/>
      <c r="L85" s="74">
        <v>442.05023286900007</v>
      </c>
      <c r="M85" s="94">
        <v>2.4801691730488276E-4</v>
      </c>
      <c r="N85" s="94">
        <f t="shared" si="1"/>
        <v>1.4506685665729778E-3</v>
      </c>
      <c r="O85" s="94">
        <f>L85/'סכום נכסי הקרן'!$C$42</f>
        <v>4.032571786594862E-4</v>
      </c>
    </row>
    <row r="86" spans="2:15">
      <c r="B86" s="91" t="s">
        <v>1297</v>
      </c>
      <c r="C86" s="67" t="s">
        <v>1298</v>
      </c>
      <c r="D86" s="92" t="s">
        <v>114</v>
      </c>
      <c r="E86" s="92" t="s">
        <v>285</v>
      </c>
      <c r="F86" s="67" t="s">
        <v>1299</v>
      </c>
      <c r="G86" s="92" t="s">
        <v>121</v>
      </c>
      <c r="H86" s="92" t="s">
        <v>127</v>
      </c>
      <c r="I86" s="74">
        <v>23159.165008000004</v>
      </c>
      <c r="J86" s="103">
        <v>1892</v>
      </c>
      <c r="K86" s="74"/>
      <c r="L86" s="74">
        <v>438.17140194300003</v>
      </c>
      <c r="M86" s="94">
        <v>2.4684910177902124E-4</v>
      </c>
      <c r="N86" s="94">
        <f t="shared" si="1"/>
        <v>1.4379394745354516E-3</v>
      </c>
      <c r="O86" s="94">
        <f>L86/'סכום נכסי הקרן'!$C$42</f>
        <v>3.9971874275467018E-4</v>
      </c>
    </row>
    <row r="87" spans="2:15">
      <c r="B87" s="91" t="s">
        <v>1300</v>
      </c>
      <c r="C87" s="67" t="s">
        <v>1301</v>
      </c>
      <c r="D87" s="92" t="s">
        <v>114</v>
      </c>
      <c r="E87" s="92" t="s">
        <v>285</v>
      </c>
      <c r="F87" s="67" t="s">
        <v>1302</v>
      </c>
      <c r="G87" s="92" t="s">
        <v>151</v>
      </c>
      <c r="H87" s="92" t="s">
        <v>127</v>
      </c>
      <c r="I87" s="74">
        <v>4807.1764320000011</v>
      </c>
      <c r="J87" s="103">
        <v>7005</v>
      </c>
      <c r="K87" s="74"/>
      <c r="L87" s="74">
        <v>336.74270909100011</v>
      </c>
      <c r="M87" s="94">
        <v>1.4586648405553055E-4</v>
      </c>
      <c r="N87" s="94">
        <f t="shared" si="1"/>
        <v>1.1050826959878746E-3</v>
      </c>
      <c r="O87" s="94">
        <f>L87/'סכום נכסי הקרן'!$C$42</f>
        <v>3.0719113961519127E-4</v>
      </c>
    </row>
    <row r="88" spans="2:15">
      <c r="B88" s="91" t="s">
        <v>1303</v>
      </c>
      <c r="C88" s="67" t="s">
        <v>1304</v>
      </c>
      <c r="D88" s="92" t="s">
        <v>114</v>
      </c>
      <c r="E88" s="92" t="s">
        <v>285</v>
      </c>
      <c r="F88" s="67" t="s">
        <v>1305</v>
      </c>
      <c r="G88" s="92" t="s">
        <v>123</v>
      </c>
      <c r="H88" s="92" t="s">
        <v>127</v>
      </c>
      <c r="I88" s="74">
        <v>490807.9644900001</v>
      </c>
      <c r="J88" s="103">
        <v>180</v>
      </c>
      <c r="K88" s="74"/>
      <c r="L88" s="74">
        <v>883.45433608100018</v>
      </c>
      <c r="M88" s="94">
        <v>9.6124033872925323E-4</v>
      </c>
      <c r="N88" s="94">
        <f t="shared" si="1"/>
        <v>2.8992167406800204E-3</v>
      </c>
      <c r="O88" s="94">
        <f>L88/'סכום נכסי הקרן'!$C$42</f>
        <v>8.0592493013817673E-4</v>
      </c>
    </row>
    <row r="89" spans="2:15">
      <c r="B89" s="91" t="s">
        <v>1306</v>
      </c>
      <c r="C89" s="67" t="s">
        <v>1307</v>
      </c>
      <c r="D89" s="92" t="s">
        <v>114</v>
      </c>
      <c r="E89" s="92" t="s">
        <v>285</v>
      </c>
      <c r="F89" s="67" t="s">
        <v>651</v>
      </c>
      <c r="G89" s="92" t="s">
        <v>652</v>
      </c>
      <c r="H89" s="92" t="s">
        <v>127</v>
      </c>
      <c r="I89" s="74">
        <v>15898.780314000001</v>
      </c>
      <c r="J89" s="103">
        <v>8242</v>
      </c>
      <c r="K89" s="74"/>
      <c r="L89" s="74">
        <v>1310.3774734430003</v>
      </c>
      <c r="M89" s="94">
        <v>4.4734246692900771E-4</v>
      </c>
      <c r="N89" s="94">
        <f t="shared" si="1"/>
        <v>4.3002429808297587E-3</v>
      </c>
      <c r="O89" s="94">
        <f>L89/'סכום נכסי הקרן'!$C$42</f>
        <v>1.1953825235879133E-3</v>
      </c>
    </row>
    <row r="90" spans="2:15">
      <c r="B90" s="91" t="s">
        <v>1308</v>
      </c>
      <c r="C90" s="67" t="s">
        <v>1309</v>
      </c>
      <c r="D90" s="92" t="s">
        <v>114</v>
      </c>
      <c r="E90" s="92" t="s">
        <v>285</v>
      </c>
      <c r="F90" s="67" t="s">
        <v>1310</v>
      </c>
      <c r="G90" s="92" t="s">
        <v>121</v>
      </c>
      <c r="H90" s="92" t="s">
        <v>127</v>
      </c>
      <c r="I90" s="74">
        <v>49716.040309000018</v>
      </c>
      <c r="J90" s="103">
        <v>1540</v>
      </c>
      <c r="K90" s="74"/>
      <c r="L90" s="74">
        <v>765.62702073600008</v>
      </c>
      <c r="M90" s="94">
        <v>5.2795639528240414E-4</v>
      </c>
      <c r="N90" s="94">
        <f t="shared" si="1"/>
        <v>2.5125448876978105E-3</v>
      </c>
      <c r="O90" s="94">
        <f>L90/'סכום נכסי הקרן'!$C$42</f>
        <v>6.984378003460132E-4</v>
      </c>
    </row>
    <row r="91" spans="2:15">
      <c r="B91" s="91" t="s">
        <v>1311</v>
      </c>
      <c r="C91" s="67" t="s">
        <v>1312</v>
      </c>
      <c r="D91" s="92" t="s">
        <v>114</v>
      </c>
      <c r="E91" s="92" t="s">
        <v>285</v>
      </c>
      <c r="F91" s="67" t="s">
        <v>1313</v>
      </c>
      <c r="G91" s="92" t="s">
        <v>583</v>
      </c>
      <c r="H91" s="92" t="s">
        <v>127</v>
      </c>
      <c r="I91" s="74">
        <v>8535.5956110000025</v>
      </c>
      <c r="J91" s="103">
        <v>4749</v>
      </c>
      <c r="K91" s="74"/>
      <c r="L91" s="74">
        <v>405.35543556300007</v>
      </c>
      <c r="M91" s="94">
        <v>1.1551775207340914E-4</v>
      </c>
      <c r="N91" s="94">
        <f t="shared" si="1"/>
        <v>1.3302478879928671E-3</v>
      </c>
      <c r="O91" s="94">
        <f>L91/'סכום נכסי הקרן'!$C$42</f>
        <v>3.6978261099087365E-4</v>
      </c>
    </row>
    <row r="92" spans="2:15">
      <c r="B92" s="91" t="s">
        <v>1314</v>
      </c>
      <c r="C92" s="67" t="s">
        <v>1315</v>
      </c>
      <c r="D92" s="92" t="s">
        <v>114</v>
      </c>
      <c r="E92" s="92" t="s">
        <v>285</v>
      </c>
      <c r="F92" s="67" t="s">
        <v>605</v>
      </c>
      <c r="G92" s="92" t="s">
        <v>150</v>
      </c>
      <c r="H92" s="92" t="s">
        <v>127</v>
      </c>
      <c r="I92" s="74">
        <v>101567.04903800001</v>
      </c>
      <c r="J92" s="103">
        <v>1279</v>
      </c>
      <c r="K92" s="74"/>
      <c r="L92" s="74">
        <v>1299.0425571970002</v>
      </c>
      <c r="M92" s="94">
        <v>6.1431942733096488E-4</v>
      </c>
      <c r="N92" s="94">
        <f t="shared" si="1"/>
        <v>4.26304538318098E-3</v>
      </c>
      <c r="O92" s="94">
        <f>L92/'סכום נכסי הקרן'!$C$42</f>
        <v>1.1850423269183232E-3</v>
      </c>
    </row>
    <row r="93" spans="2:15">
      <c r="B93" s="91" t="s">
        <v>1316</v>
      </c>
      <c r="C93" s="67" t="s">
        <v>1317</v>
      </c>
      <c r="D93" s="92" t="s">
        <v>114</v>
      </c>
      <c r="E93" s="92" t="s">
        <v>285</v>
      </c>
      <c r="F93" s="67" t="s">
        <v>1318</v>
      </c>
      <c r="G93" s="92" t="s">
        <v>122</v>
      </c>
      <c r="H93" s="92" t="s">
        <v>127</v>
      </c>
      <c r="I93" s="74">
        <v>6819.3193320000009</v>
      </c>
      <c r="J93" s="103">
        <v>13450</v>
      </c>
      <c r="K93" s="74"/>
      <c r="L93" s="74">
        <v>917.19845010000029</v>
      </c>
      <c r="M93" s="94">
        <v>5.5727170230156578E-4</v>
      </c>
      <c r="N93" s="94">
        <f t="shared" si="1"/>
        <v>3.0099542131987252E-3</v>
      </c>
      <c r="O93" s="94">
        <f>L93/'סכום נכסי הקרן'!$C$42</f>
        <v>8.3670775797959663E-4</v>
      </c>
    </row>
    <row r="94" spans="2:15">
      <c r="B94" s="91" t="s">
        <v>1319</v>
      </c>
      <c r="C94" s="67" t="s">
        <v>1320</v>
      </c>
      <c r="D94" s="92" t="s">
        <v>114</v>
      </c>
      <c r="E94" s="92" t="s">
        <v>285</v>
      </c>
      <c r="F94" s="67" t="s">
        <v>1321</v>
      </c>
      <c r="G94" s="92" t="s">
        <v>551</v>
      </c>
      <c r="H94" s="92" t="s">
        <v>127</v>
      </c>
      <c r="I94" s="74">
        <v>2795.3329570000005</v>
      </c>
      <c r="J94" s="103">
        <v>40330</v>
      </c>
      <c r="K94" s="74"/>
      <c r="L94" s="74">
        <v>1127.3577816130003</v>
      </c>
      <c r="M94" s="94">
        <v>4.1099605593703149E-4</v>
      </c>
      <c r="N94" s="94">
        <f t="shared" si="1"/>
        <v>3.6996304389507574E-3</v>
      </c>
      <c r="O94" s="94">
        <f>L94/'סכום נכסי הקרן'!$C$42</f>
        <v>1.0284241123515009E-3</v>
      </c>
    </row>
    <row r="95" spans="2:15">
      <c r="B95" s="91" t="s">
        <v>1322</v>
      </c>
      <c r="C95" s="67" t="s">
        <v>1323</v>
      </c>
      <c r="D95" s="92" t="s">
        <v>114</v>
      </c>
      <c r="E95" s="92" t="s">
        <v>285</v>
      </c>
      <c r="F95" s="67" t="s">
        <v>1324</v>
      </c>
      <c r="G95" s="92" t="s">
        <v>687</v>
      </c>
      <c r="H95" s="92" t="s">
        <v>127</v>
      </c>
      <c r="I95" s="74">
        <v>3462.2789780000003</v>
      </c>
      <c r="J95" s="103">
        <v>30370</v>
      </c>
      <c r="K95" s="74"/>
      <c r="L95" s="74">
        <v>1051.4941256400002</v>
      </c>
      <c r="M95" s="94">
        <v>2.5135987863098458E-4</v>
      </c>
      <c r="N95" s="94">
        <f t="shared" si="1"/>
        <v>3.4506699976202099E-3</v>
      </c>
      <c r="O95" s="94">
        <f>L95/'סכום נכסי הקרן'!$C$42</f>
        <v>9.5921803214673858E-4</v>
      </c>
    </row>
    <row r="96" spans="2:15">
      <c r="B96" s="91" t="s">
        <v>1325</v>
      </c>
      <c r="C96" s="67" t="s">
        <v>1326</v>
      </c>
      <c r="D96" s="92" t="s">
        <v>114</v>
      </c>
      <c r="E96" s="92" t="s">
        <v>285</v>
      </c>
      <c r="F96" s="67" t="s">
        <v>578</v>
      </c>
      <c r="G96" s="92" t="s">
        <v>318</v>
      </c>
      <c r="H96" s="92" t="s">
        <v>127</v>
      </c>
      <c r="I96" s="74">
        <v>6742.3640210000021</v>
      </c>
      <c r="J96" s="103">
        <v>39800</v>
      </c>
      <c r="K96" s="74"/>
      <c r="L96" s="74">
        <v>2683.4608805540006</v>
      </c>
      <c r="M96" s="94">
        <v>6.3414451741969238E-4</v>
      </c>
      <c r="N96" s="94">
        <f t="shared" si="1"/>
        <v>8.8062669343770116E-3</v>
      </c>
      <c r="O96" s="94">
        <f>L96/'סכום נכסי הקרן'!$C$42</f>
        <v>2.4479680888574271E-3</v>
      </c>
    </row>
    <row r="97" spans="2:15">
      <c r="B97" s="91" t="s">
        <v>1327</v>
      </c>
      <c r="C97" s="67" t="s">
        <v>1328</v>
      </c>
      <c r="D97" s="92" t="s">
        <v>114</v>
      </c>
      <c r="E97" s="92" t="s">
        <v>285</v>
      </c>
      <c r="F97" s="67">
        <v>520029026</v>
      </c>
      <c r="G97" s="92" t="s">
        <v>287</v>
      </c>
      <c r="H97" s="92" t="s">
        <v>127</v>
      </c>
      <c r="I97" s="74">
        <v>733.89991900000007</v>
      </c>
      <c r="J97" s="103">
        <v>14950</v>
      </c>
      <c r="K97" s="74"/>
      <c r="L97" s="74">
        <v>109.71803787600001</v>
      </c>
      <c r="M97" s="94">
        <v>2.0700853843324503E-5</v>
      </c>
      <c r="N97" s="94">
        <f t="shared" si="1"/>
        <v>3.6005977804776871E-4</v>
      </c>
      <c r="O97" s="94">
        <f>L97/'סכום נכסי הקרן'!$C$42</f>
        <v>1.0008949913853371E-4</v>
      </c>
    </row>
    <row r="98" spans="2:15">
      <c r="B98" s="91" t="s">
        <v>1329</v>
      </c>
      <c r="C98" s="67" t="s">
        <v>1330</v>
      </c>
      <c r="D98" s="92" t="s">
        <v>114</v>
      </c>
      <c r="E98" s="92" t="s">
        <v>285</v>
      </c>
      <c r="F98" s="67" t="s">
        <v>1331</v>
      </c>
      <c r="G98" s="92" t="s">
        <v>451</v>
      </c>
      <c r="H98" s="92" t="s">
        <v>127</v>
      </c>
      <c r="I98" s="74">
        <v>4062.4485950000003</v>
      </c>
      <c r="J98" s="103">
        <v>15850</v>
      </c>
      <c r="K98" s="74"/>
      <c r="L98" s="74">
        <v>643.8981023460002</v>
      </c>
      <c r="M98" s="94">
        <v>4.2547839773019461E-4</v>
      </c>
      <c r="N98" s="94">
        <f t="shared" si="1"/>
        <v>2.1130692118109225E-3</v>
      </c>
      <c r="O98" s="94">
        <f>L98/'סכום נכסי הקרן'!$C$42</f>
        <v>5.8739146094555585E-4</v>
      </c>
    </row>
    <row r="99" spans="2:15">
      <c r="B99" s="91" t="s">
        <v>1332</v>
      </c>
      <c r="C99" s="67" t="s">
        <v>1333</v>
      </c>
      <c r="D99" s="92" t="s">
        <v>114</v>
      </c>
      <c r="E99" s="92" t="s">
        <v>285</v>
      </c>
      <c r="F99" s="67" t="s">
        <v>770</v>
      </c>
      <c r="G99" s="92" t="s">
        <v>150</v>
      </c>
      <c r="H99" s="92" t="s">
        <v>127</v>
      </c>
      <c r="I99" s="74">
        <v>114562.64166000001</v>
      </c>
      <c r="J99" s="103">
        <v>1460</v>
      </c>
      <c r="K99" s="74"/>
      <c r="L99" s="74">
        <v>1672.6145682340002</v>
      </c>
      <c r="M99" s="94">
        <v>6.1510019327477871E-4</v>
      </c>
      <c r="N99" s="94">
        <f t="shared" si="1"/>
        <v>5.4889901592884236E-3</v>
      </c>
      <c r="O99" s="94">
        <f>L99/'סכום נכסי הקרן'!$C$42</f>
        <v>1.5258307351026354E-3</v>
      </c>
    </row>
    <row r="100" spans="2:15">
      <c r="B100" s="91" t="s">
        <v>1334</v>
      </c>
      <c r="C100" s="67" t="s">
        <v>1335</v>
      </c>
      <c r="D100" s="92" t="s">
        <v>114</v>
      </c>
      <c r="E100" s="92" t="s">
        <v>285</v>
      </c>
      <c r="F100" s="67" t="s">
        <v>1336</v>
      </c>
      <c r="G100" s="92" t="s">
        <v>151</v>
      </c>
      <c r="H100" s="92" t="s">
        <v>127</v>
      </c>
      <c r="I100" s="74">
        <v>192.92847500000005</v>
      </c>
      <c r="J100" s="103">
        <v>11580</v>
      </c>
      <c r="K100" s="74"/>
      <c r="L100" s="74">
        <v>22.341117405000006</v>
      </c>
      <c r="M100" s="94">
        <v>4.1784606652743275E-6</v>
      </c>
      <c r="N100" s="94">
        <f t="shared" si="1"/>
        <v>7.3316456709467256E-5</v>
      </c>
      <c r="O100" s="94">
        <f>L100/'סכום נכסי הקרן'!$C$42</f>
        <v>2.0380525340681114E-5</v>
      </c>
    </row>
    <row r="101" spans="2:15">
      <c r="B101" s="91" t="s">
        <v>1337</v>
      </c>
      <c r="C101" s="67" t="s">
        <v>1338</v>
      </c>
      <c r="D101" s="92" t="s">
        <v>114</v>
      </c>
      <c r="E101" s="92" t="s">
        <v>285</v>
      </c>
      <c r="F101" s="67" t="s">
        <v>1339</v>
      </c>
      <c r="G101" s="92" t="s">
        <v>594</v>
      </c>
      <c r="H101" s="92" t="s">
        <v>127</v>
      </c>
      <c r="I101" s="74">
        <v>2613.2933650000004</v>
      </c>
      <c r="J101" s="103">
        <v>8997</v>
      </c>
      <c r="K101" s="74"/>
      <c r="L101" s="74">
        <v>235.11800407300001</v>
      </c>
      <c r="M101" s="94">
        <v>1.2403764098442273E-4</v>
      </c>
      <c r="N101" s="94">
        <f t="shared" si="1"/>
        <v>7.7158266772173775E-4</v>
      </c>
      <c r="O101" s="94">
        <f>L101/'סכום נכסי הקרן'!$C$42</f>
        <v>2.1448472577238761E-4</v>
      </c>
    </row>
    <row r="102" spans="2:15">
      <c r="B102" s="91" t="s">
        <v>1340</v>
      </c>
      <c r="C102" s="67" t="s">
        <v>1341</v>
      </c>
      <c r="D102" s="92" t="s">
        <v>114</v>
      </c>
      <c r="E102" s="92" t="s">
        <v>285</v>
      </c>
      <c r="F102" s="67" t="s">
        <v>631</v>
      </c>
      <c r="G102" s="92" t="s">
        <v>632</v>
      </c>
      <c r="H102" s="92" t="s">
        <v>127</v>
      </c>
      <c r="I102" s="74">
        <v>12832.948747000002</v>
      </c>
      <c r="J102" s="103">
        <v>35950</v>
      </c>
      <c r="K102" s="74"/>
      <c r="L102" s="74">
        <v>4613.445074528001</v>
      </c>
      <c r="M102" s="94">
        <v>7.8128906861240678E-4</v>
      </c>
      <c r="N102" s="94">
        <f t="shared" si="1"/>
        <v>1.5139862521488641E-2</v>
      </c>
      <c r="O102" s="94">
        <f>L102/'סכום נכסי הקרן'!$C$42</f>
        <v>4.2085824332231238E-3</v>
      </c>
    </row>
    <row r="103" spans="2:15">
      <c r="B103" s="91" t="s">
        <v>1342</v>
      </c>
      <c r="C103" s="67" t="s">
        <v>1343</v>
      </c>
      <c r="D103" s="92" t="s">
        <v>114</v>
      </c>
      <c r="E103" s="92" t="s">
        <v>285</v>
      </c>
      <c r="F103" s="67" t="s">
        <v>1344</v>
      </c>
      <c r="G103" s="92" t="s">
        <v>1169</v>
      </c>
      <c r="H103" s="92" t="s">
        <v>127</v>
      </c>
      <c r="I103" s="74">
        <v>8716.0377550000012</v>
      </c>
      <c r="J103" s="103">
        <v>12800</v>
      </c>
      <c r="K103" s="74"/>
      <c r="L103" s="74">
        <v>1115.652832643</v>
      </c>
      <c r="M103" s="94">
        <v>1.9691260525069845E-4</v>
      </c>
      <c r="N103" s="94">
        <f t="shared" si="1"/>
        <v>3.6612185113426296E-3</v>
      </c>
      <c r="O103" s="94">
        <f>L103/'סכום נכסי הקרן'!$C$42</f>
        <v>1.017746355963135E-3</v>
      </c>
    </row>
    <row r="104" spans="2:15">
      <c r="B104" s="91" t="s">
        <v>1345</v>
      </c>
      <c r="C104" s="67" t="s">
        <v>1346</v>
      </c>
      <c r="D104" s="92" t="s">
        <v>114</v>
      </c>
      <c r="E104" s="92" t="s">
        <v>285</v>
      </c>
      <c r="F104" s="67" t="s">
        <v>818</v>
      </c>
      <c r="G104" s="92" t="s">
        <v>594</v>
      </c>
      <c r="H104" s="92" t="s">
        <v>127</v>
      </c>
      <c r="I104" s="74">
        <v>24301.147237000005</v>
      </c>
      <c r="J104" s="103">
        <v>2255</v>
      </c>
      <c r="K104" s="74"/>
      <c r="L104" s="74">
        <v>547.99087018900013</v>
      </c>
      <c r="M104" s="94">
        <v>4.4870408260447916E-4</v>
      </c>
      <c r="N104" s="94">
        <f t="shared" si="1"/>
        <v>1.7983321148656356E-3</v>
      </c>
      <c r="O104" s="94">
        <f>L104/'סכום נכסי הקרן'!$C$42</f>
        <v>4.9990077102630981E-4</v>
      </c>
    </row>
    <row r="105" spans="2:15">
      <c r="B105" s="91" t="s">
        <v>1347</v>
      </c>
      <c r="C105" s="67" t="s">
        <v>1348</v>
      </c>
      <c r="D105" s="92" t="s">
        <v>114</v>
      </c>
      <c r="E105" s="92" t="s">
        <v>285</v>
      </c>
      <c r="F105" s="67" t="s">
        <v>435</v>
      </c>
      <c r="G105" s="92" t="s">
        <v>305</v>
      </c>
      <c r="H105" s="92" t="s">
        <v>127</v>
      </c>
      <c r="I105" s="74">
        <v>8431.5762940000022</v>
      </c>
      <c r="J105" s="103">
        <v>21470</v>
      </c>
      <c r="K105" s="74"/>
      <c r="L105" s="74">
        <v>1810.2594303950004</v>
      </c>
      <c r="M105" s="94">
        <v>6.9116022910752171E-4</v>
      </c>
      <c r="N105" s="94">
        <f t="shared" si="1"/>
        <v>5.9406969112366951E-3</v>
      </c>
      <c r="O105" s="94">
        <f>L105/'סכום נכסי הקרן'!$C$42</f>
        <v>1.6513962809270801E-3</v>
      </c>
    </row>
    <row r="106" spans="2:15">
      <c r="B106" s="91" t="s">
        <v>1349</v>
      </c>
      <c r="C106" s="67" t="s">
        <v>1350</v>
      </c>
      <c r="D106" s="92" t="s">
        <v>114</v>
      </c>
      <c r="E106" s="92" t="s">
        <v>285</v>
      </c>
      <c r="F106" s="67" t="s">
        <v>438</v>
      </c>
      <c r="G106" s="92" t="s">
        <v>305</v>
      </c>
      <c r="H106" s="92" t="s">
        <v>127</v>
      </c>
      <c r="I106" s="74">
        <v>121032.91479400001</v>
      </c>
      <c r="J106" s="103">
        <v>1625</v>
      </c>
      <c r="K106" s="74"/>
      <c r="L106" s="74">
        <v>1966.7848654100003</v>
      </c>
      <c r="M106" s="94">
        <v>6.2403130557105223E-4</v>
      </c>
      <c r="N106" s="94">
        <f t="shared" si="1"/>
        <v>6.4543637109841165E-3</v>
      </c>
      <c r="O106" s="94">
        <f>L106/'סכום נכסי הקרן'!$C$42</f>
        <v>1.7941854949558463E-3</v>
      </c>
    </row>
    <row r="107" spans="2:15">
      <c r="B107" s="91" t="s">
        <v>1351</v>
      </c>
      <c r="C107" s="67" t="s">
        <v>1352</v>
      </c>
      <c r="D107" s="92" t="s">
        <v>114</v>
      </c>
      <c r="E107" s="92" t="s">
        <v>285</v>
      </c>
      <c r="F107" s="67" t="s">
        <v>1353</v>
      </c>
      <c r="G107" s="92" t="s">
        <v>687</v>
      </c>
      <c r="H107" s="92" t="s">
        <v>127</v>
      </c>
      <c r="I107" s="74">
        <v>12397.653258000002</v>
      </c>
      <c r="J107" s="103">
        <v>7180</v>
      </c>
      <c r="K107" s="74"/>
      <c r="L107" s="74">
        <v>890.15150390700023</v>
      </c>
      <c r="M107" s="94">
        <v>2.5592290361840689E-4</v>
      </c>
      <c r="N107" s="94">
        <f t="shared" si="1"/>
        <v>2.9211947199408554E-3</v>
      </c>
      <c r="O107" s="94">
        <f>L107/'סכום נכסי הקרן'!$C$42</f>
        <v>8.1203437382061498E-4</v>
      </c>
    </row>
    <row r="108" spans="2:15">
      <c r="B108" s="91" t="s">
        <v>1354</v>
      </c>
      <c r="C108" s="67" t="s">
        <v>1355</v>
      </c>
      <c r="D108" s="92" t="s">
        <v>114</v>
      </c>
      <c r="E108" s="92" t="s">
        <v>285</v>
      </c>
      <c r="F108" s="67" t="s">
        <v>1356</v>
      </c>
      <c r="G108" s="92" t="s">
        <v>687</v>
      </c>
      <c r="H108" s="92" t="s">
        <v>127</v>
      </c>
      <c r="I108" s="74">
        <v>3097.8139370000004</v>
      </c>
      <c r="J108" s="103">
        <v>21910</v>
      </c>
      <c r="K108" s="74"/>
      <c r="L108" s="74">
        <v>678.73103368000011</v>
      </c>
      <c r="M108" s="94">
        <v>2.2487715670545488E-4</v>
      </c>
      <c r="N108" s="94">
        <f t="shared" si="1"/>
        <v>2.2273798371891095E-3</v>
      </c>
      <c r="O108" s="94">
        <f>L108/'סכום נכסי הקרן'!$C$42</f>
        <v>6.1916755463296965E-4</v>
      </c>
    </row>
    <row r="109" spans="2:15">
      <c r="B109" s="91" t="s">
        <v>1357</v>
      </c>
      <c r="C109" s="67" t="s">
        <v>1358</v>
      </c>
      <c r="D109" s="92" t="s">
        <v>114</v>
      </c>
      <c r="E109" s="92" t="s">
        <v>285</v>
      </c>
      <c r="F109" s="67" t="s">
        <v>1359</v>
      </c>
      <c r="G109" s="92" t="s">
        <v>121</v>
      </c>
      <c r="H109" s="92" t="s">
        <v>127</v>
      </c>
      <c r="I109" s="74">
        <v>308147.96904900001</v>
      </c>
      <c r="J109" s="103">
        <v>282</v>
      </c>
      <c r="K109" s="74"/>
      <c r="L109" s="74">
        <v>868.97727271000019</v>
      </c>
      <c r="M109" s="94">
        <v>2.7418442954580492E-4</v>
      </c>
      <c r="N109" s="94">
        <f t="shared" si="1"/>
        <v>2.8517076134202267E-3</v>
      </c>
      <c r="O109" s="94">
        <f>L109/'סכום נכסי הקרן'!$C$42</f>
        <v>7.9271833211791486E-4</v>
      </c>
    </row>
    <row r="110" spans="2:15">
      <c r="B110" s="91" t="s">
        <v>1360</v>
      </c>
      <c r="C110" s="67" t="s">
        <v>1361</v>
      </c>
      <c r="D110" s="92" t="s">
        <v>114</v>
      </c>
      <c r="E110" s="92" t="s">
        <v>285</v>
      </c>
      <c r="F110" s="67" t="s">
        <v>1362</v>
      </c>
      <c r="G110" s="92" t="s">
        <v>318</v>
      </c>
      <c r="H110" s="92" t="s">
        <v>127</v>
      </c>
      <c r="I110" s="74">
        <v>294846.00562299998</v>
      </c>
      <c r="J110" s="103">
        <v>315</v>
      </c>
      <c r="K110" s="74"/>
      <c r="L110" s="74">
        <v>928.76491771200017</v>
      </c>
      <c r="M110" s="94">
        <v>3.216116740772701E-4</v>
      </c>
      <c r="N110" s="94">
        <f t="shared" si="1"/>
        <v>3.0479116889410469E-3</v>
      </c>
      <c r="O110" s="94">
        <f>L110/'סכום נכסי הקרן'!$C$42</f>
        <v>8.4725918573476226E-4</v>
      </c>
    </row>
    <row r="111" spans="2:15">
      <c r="B111" s="91" t="s">
        <v>1363</v>
      </c>
      <c r="C111" s="67" t="s">
        <v>1364</v>
      </c>
      <c r="D111" s="92" t="s">
        <v>114</v>
      </c>
      <c r="E111" s="92" t="s">
        <v>285</v>
      </c>
      <c r="F111" s="67" t="s">
        <v>686</v>
      </c>
      <c r="G111" s="92" t="s">
        <v>687</v>
      </c>
      <c r="H111" s="92" t="s">
        <v>127</v>
      </c>
      <c r="I111" s="74">
        <v>222503.77401700002</v>
      </c>
      <c r="J111" s="103">
        <v>1935</v>
      </c>
      <c r="K111" s="74"/>
      <c r="L111" s="74">
        <v>4305.4480272510009</v>
      </c>
      <c r="M111" s="94">
        <v>8.3753326185098784E-4</v>
      </c>
      <c r="N111" s="94">
        <f t="shared" si="1"/>
        <v>1.4129113964289163E-2</v>
      </c>
      <c r="O111" s="94">
        <f>L111/'סכום נכסי הקרן'!$C$42</f>
        <v>3.9276143190016292E-3</v>
      </c>
    </row>
    <row r="112" spans="2:15">
      <c r="B112" s="91" t="s">
        <v>1365</v>
      </c>
      <c r="C112" s="67" t="s">
        <v>1366</v>
      </c>
      <c r="D112" s="92" t="s">
        <v>114</v>
      </c>
      <c r="E112" s="92" t="s">
        <v>285</v>
      </c>
      <c r="F112" s="67" t="s">
        <v>1367</v>
      </c>
      <c r="G112" s="92" t="s">
        <v>122</v>
      </c>
      <c r="H112" s="92" t="s">
        <v>127</v>
      </c>
      <c r="I112" s="74">
        <v>3181.3751180000004</v>
      </c>
      <c r="J112" s="103">
        <v>28130</v>
      </c>
      <c r="K112" s="74"/>
      <c r="L112" s="74">
        <v>894.92082082600007</v>
      </c>
      <c r="M112" s="94">
        <v>3.7053048537963139E-4</v>
      </c>
      <c r="N112" s="94">
        <f t="shared" si="1"/>
        <v>2.9368461043853648E-3</v>
      </c>
      <c r="O112" s="94">
        <f>L112/'סכום נכסי הקרן'!$C$42</f>
        <v>8.1638514923454582E-4</v>
      </c>
    </row>
    <row r="113" spans="2:15">
      <c r="B113" s="91" t="s">
        <v>1368</v>
      </c>
      <c r="C113" s="67" t="s">
        <v>1369</v>
      </c>
      <c r="D113" s="92" t="s">
        <v>114</v>
      </c>
      <c r="E113" s="92" t="s">
        <v>285</v>
      </c>
      <c r="F113" s="67" t="s">
        <v>1370</v>
      </c>
      <c r="G113" s="92" t="s">
        <v>1196</v>
      </c>
      <c r="H113" s="92" t="s">
        <v>127</v>
      </c>
      <c r="I113" s="74">
        <v>41820.272075000008</v>
      </c>
      <c r="J113" s="103">
        <v>1105</v>
      </c>
      <c r="K113" s="74"/>
      <c r="L113" s="74">
        <v>462.11400642600012</v>
      </c>
      <c r="M113" s="94">
        <v>4.1784848551791739E-4</v>
      </c>
      <c r="N113" s="94">
        <f t="shared" si="1"/>
        <v>1.5165115035556704E-3</v>
      </c>
      <c r="O113" s="94">
        <f>L113/'סכום נכסי הקרן'!$C$42</f>
        <v>4.2156021328373521E-4</v>
      </c>
    </row>
    <row r="114" spans="2:15">
      <c r="B114" s="95"/>
      <c r="C114" s="67"/>
      <c r="D114" s="67"/>
      <c r="E114" s="67"/>
      <c r="F114" s="67"/>
      <c r="G114" s="67"/>
      <c r="H114" s="67"/>
      <c r="I114" s="74"/>
      <c r="J114" s="103"/>
      <c r="K114" s="67"/>
      <c r="L114" s="67"/>
      <c r="M114" s="67"/>
      <c r="N114" s="94"/>
      <c r="O114" s="67"/>
    </row>
    <row r="115" spans="2:15">
      <c r="B115" s="90" t="s">
        <v>27</v>
      </c>
      <c r="C115" s="85"/>
      <c r="D115" s="86"/>
      <c r="E115" s="86"/>
      <c r="F115" s="85"/>
      <c r="G115" s="86"/>
      <c r="H115" s="86"/>
      <c r="I115" s="88"/>
      <c r="J115" s="101"/>
      <c r="K115" s="88">
        <v>3.8267606110000005</v>
      </c>
      <c r="L115" s="88">
        <f>SUM(L116:L185)</f>
        <v>15969.240307327998</v>
      </c>
      <c r="M115" s="89"/>
      <c r="N115" s="89">
        <f t="shared" si="1"/>
        <v>5.2405978378380604E-2</v>
      </c>
      <c r="O115" s="89">
        <f>L115/'סכום נכסי הקרן'!$C$42</f>
        <v>1.4567825809916085E-2</v>
      </c>
    </row>
    <row r="116" spans="2:15">
      <c r="B116" s="91" t="s">
        <v>1371</v>
      </c>
      <c r="C116" s="67" t="s">
        <v>1372</v>
      </c>
      <c r="D116" s="92" t="s">
        <v>114</v>
      </c>
      <c r="E116" s="92" t="s">
        <v>285</v>
      </c>
      <c r="F116" s="67" t="s">
        <v>1373</v>
      </c>
      <c r="G116" s="92" t="s">
        <v>1374</v>
      </c>
      <c r="H116" s="92" t="s">
        <v>127</v>
      </c>
      <c r="I116" s="74">
        <v>186671.34924500005</v>
      </c>
      <c r="J116" s="103">
        <v>147.80000000000001</v>
      </c>
      <c r="K116" s="74"/>
      <c r="L116" s="74">
        <v>275.90025419900002</v>
      </c>
      <c r="M116" s="94">
        <v>6.2883409717298666E-4</v>
      </c>
      <c r="N116" s="94">
        <f t="shared" si="1"/>
        <v>9.0541706918316033E-4</v>
      </c>
      <c r="O116" s="94">
        <f>L116/'סכום נכסי הקרן'!$C$42</f>
        <v>2.5168804318375943E-4</v>
      </c>
    </row>
    <row r="117" spans="2:15">
      <c r="B117" s="91" t="s">
        <v>1375</v>
      </c>
      <c r="C117" s="67" t="s">
        <v>1376</v>
      </c>
      <c r="D117" s="92" t="s">
        <v>114</v>
      </c>
      <c r="E117" s="92" t="s">
        <v>285</v>
      </c>
      <c r="F117" s="67" t="s">
        <v>1377</v>
      </c>
      <c r="G117" s="92" t="s">
        <v>583</v>
      </c>
      <c r="H117" s="92" t="s">
        <v>127</v>
      </c>
      <c r="I117" s="74">
        <v>75620.576898000014</v>
      </c>
      <c r="J117" s="103">
        <v>427.1</v>
      </c>
      <c r="K117" s="74"/>
      <c r="L117" s="74">
        <v>322.97548390800006</v>
      </c>
      <c r="M117" s="94">
        <v>4.5870811866231137E-4</v>
      </c>
      <c r="N117" s="94">
        <f t="shared" si="1"/>
        <v>1.0599030323729737E-3</v>
      </c>
      <c r="O117" s="94">
        <f>L117/'סכום נכסי הקרן'!$C$42</f>
        <v>2.9463208642968673E-4</v>
      </c>
    </row>
    <row r="118" spans="2:15">
      <c r="B118" s="91" t="s">
        <v>1378</v>
      </c>
      <c r="C118" s="67" t="s">
        <v>1379</v>
      </c>
      <c r="D118" s="92" t="s">
        <v>114</v>
      </c>
      <c r="E118" s="92" t="s">
        <v>285</v>
      </c>
      <c r="F118" s="67" t="s">
        <v>1380</v>
      </c>
      <c r="G118" s="92" t="s">
        <v>1381</v>
      </c>
      <c r="H118" s="92" t="s">
        <v>127</v>
      </c>
      <c r="I118" s="74">
        <v>2577.1385690000006</v>
      </c>
      <c r="J118" s="103">
        <v>1975</v>
      </c>
      <c r="K118" s="74"/>
      <c r="L118" s="74">
        <v>50.898486739000006</v>
      </c>
      <c r="M118" s="94">
        <v>5.7667059200769042E-4</v>
      </c>
      <c r="N118" s="94">
        <f t="shared" si="1"/>
        <v>1.6703267933868533E-4</v>
      </c>
      <c r="O118" s="94">
        <f>L118/'סכום נכסי הקרן'!$C$42</f>
        <v>4.6431782259662269E-5</v>
      </c>
    </row>
    <row r="119" spans="2:15">
      <c r="B119" s="91" t="s">
        <v>1382</v>
      </c>
      <c r="C119" s="67" t="s">
        <v>1383</v>
      </c>
      <c r="D119" s="92" t="s">
        <v>114</v>
      </c>
      <c r="E119" s="92" t="s">
        <v>285</v>
      </c>
      <c r="F119" s="67" t="s">
        <v>1384</v>
      </c>
      <c r="G119" s="92" t="s">
        <v>123</v>
      </c>
      <c r="H119" s="92" t="s">
        <v>127</v>
      </c>
      <c r="I119" s="74">
        <v>33685.959974999998</v>
      </c>
      <c r="J119" s="103">
        <v>461.8</v>
      </c>
      <c r="K119" s="74"/>
      <c r="L119" s="74">
        <v>155.56176314800004</v>
      </c>
      <c r="M119" s="94">
        <v>6.1234375249663619E-4</v>
      </c>
      <c r="N119" s="94">
        <f t="shared" si="1"/>
        <v>5.1050433452966954E-4</v>
      </c>
      <c r="O119" s="94">
        <f>L119/'סכום נכסי הקרן'!$C$42</f>
        <v>1.4191011122699249E-4</v>
      </c>
    </row>
    <row r="120" spans="2:15">
      <c r="B120" s="91" t="s">
        <v>1385</v>
      </c>
      <c r="C120" s="67" t="s">
        <v>1386</v>
      </c>
      <c r="D120" s="92" t="s">
        <v>114</v>
      </c>
      <c r="E120" s="92" t="s">
        <v>285</v>
      </c>
      <c r="F120" s="67" t="s">
        <v>1387</v>
      </c>
      <c r="G120" s="92" t="s">
        <v>123</v>
      </c>
      <c r="H120" s="92" t="s">
        <v>127</v>
      </c>
      <c r="I120" s="74">
        <v>14812.755059000003</v>
      </c>
      <c r="J120" s="103">
        <v>2608</v>
      </c>
      <c r="K120" s="74"/>
      <c r="L120" s="74">
        <v>386.31665194400006</v>
      </c>
      <c r="M120" s="94">
        <v>8.7663189409178932E-4</v>
      </c>
      <c r="N120" s="94">
        <f t="shared" si="1"/>
        <v>1.2677686426758475E-3</v>
      </c>
      <c r="O120" s="94">
        <f>L120/'סכום נכסי הקרן'!$C$42</f>
        <v>3.5241461614223934E-4</v>
      </c>
    </row>
    <row r="121" spans="2:15">
      <c r="B121" s="91" t="s">
        <v>1388</v>
      </c>
      <c r="C121" s="67" t="s">
        <v>1389</v>
      </c>
      <c r="D121" s="92" t="s">
        <v>114</v>
      </c>
      <c r="E121" s="92" t="s">
        <v>285</v>
      </c>
      <c r="F121" s="67" t="s">
        <v>1390</v>
      </c>
      <c r="G121" s="92" t="s">
        <v>551</v>
      </c>
      <c r="H121" s="92" t="s">
        <v>127</v>
      </c>
      <c r="I121" s="74">
        <v>4861.7975700000006</v>
      </c>
      <c r="J121" s="103">
        <v>9912</v>
      </c>
      <c r="K121" s="74"/>
      <c r="L121" s="74">
        <v>481.90137513800011</v>
      </c>
      <c r="M121" s="94">
        <v>1.2154493925000001E-3</v>
      </c>
      <c r="N121" s="94">
        <f t="shared" si="1"/>
        <v>1.5814473675623173E-3</v>
      </c>
      <c r="O121" s="94">
        <f>L121/'סכום נכסי הקרן'!$C$42</f>
        <v>4.3961109955543357E-4</v>
      </c>
    </row>
    <row r="122" spans="2:15">
      <c r="B122" s="91" t="s">
        <v>1391</v>
      </c>
      <c r="C122" s="67" t="s">
        <v>1392</v>
      </c>
      <c r="D122" s="92" t="s">
        <v>114</v>
      </c>
      <c r="E122" s="92" t="s">
        <v>285</v>
      </c>
      <c r="F122" s="67" t="s">
        <v>1393</v>
      </c>
      <c r="G122" s="92" t="s">
        <v>122</v>
      </c>
      <c r="H122" s="92" t="s">
        <v>127</v>
      </c>
      <c r="I122" s="74">
        <v>18521.133600000005</v>
      </c>
      <c r="J122" s="103">
        <v>625.9</v>
      </c>
      <c r="K122" s="74"/>
      <c r="L122" s="74">
        <v>115.92377520200003</v>
      </c>
      <c r="M122" s="94">
        <v>3.2590753534455017E-4</v>
      </c>
      <c r="N122" s="94">
        <f t="shared" si="1"/>
        <v>3.8042503837759352E-4</v>
      </c>
      <c r="O122" s="94">
        <f>L122/'סכום נכסי הקרן'!$C$42</f>
        <v>1.057506388450843E-4</v>
      </c>
    </row>
    <row r="123" spans="2:15">
      <c r="B123" s="91" t="s">
        <v>1394</v>
      </c>
      <c r="C123" s="67" t="s">
        <v>1395</v>
      </c>
      <c r="D123" s="92" t="s">
        <v>114</v>
      </c>
      <c r="E123" s="92" t="s">
        <v>285</v>
      </c>
      <c r="F123" s="67" t="s">
        <v>1396</v>
      </c>
      <c r="G123" s="92" t="s">
        <v>122</v>
      </c>
      <c r="H123" s="92" t="s">
        <v>127</v>
      </c>
      <c r="I123" s="74">
        <v>947.18188500000008</v>
      </c>
      <c r="J123" s="103">
        <v>6915</v>
      </c>
      <c r="K123" s="74"/>
      <c r="L123" s="74">
        <v>65.497629230000001</v>
      </c>
      <c r="M123" s="94">
        <v>8.4659709189409798E-5</v>
      </c>
      <c r="N123" s="94">
        <f t="shared" si="1"/>
        <v>2.14942431524903E-4</v>
      </c>
      <c r="O123" s="94">
        <f>L123/'סכום נכסי הקרן'!$C$42</f>
        <v>5.9749746088250805E-5</v>
      </c>
    </row>
    <row r="124" spans="2:15">
      <c r="B124" s="91" t="s">
        <v>1397</v>
      </c>
      <c r="C124" s="67" t="s">
        <v>1398</v>
      </c>
      <c r="D124" s="92" t="s">
        <v>114</v>
      </c>
      <c r="E124" s="92" t="s">
        <v>285</v>
      </c>
      <c r="F124" s="67" t="s">
        <v>830</v>
      </c>
      <c r="G124" s="92" t="s">
        <v>652</v>
      </c>
      <c r="H124" s="92" t="s">
        <v>127</v>
      </c>
      <c r="I124" s="74">
        <v>1495.3423070000001</v>
      </c>
      <c r="J124" s="103">
        <v>6622</v>
      </c>
      <c r="K124" s="74"/>
      <c r="L124" s="74">
        <v>99.021567562000016</v>
      </c>
      <c r="M124" s="94">
        <v>1.163456461871289E-4</v>
      </c>
      <c r="N124" s="94">
        <f t="shared" si="1"/>
        <v>3.2495735731813364E-4</v>
      </c>
      <c r="O124" s="94">
        <f>L124/'סכום נכסי הקרן'!$C$42</f>
        <v>9.0331720226296706E-5</v>
      </c>
    </row>
    <row r="125" spans="2:15">
      <c r="B125" s="91" t="s">
        <v>1399</v>
      </c>
      <c r="C125" s="67" t="s">
        <v>1400</v>
      </c>
      <c r="D125" s="92" t="s">
        <v>114</v>
      </c>
      <c r="E125" s="92" t="s">
        <v>285</v>
      </c>
      <c r="F125" s="67" t="s">
        <v>1401</v>
      </c>
      <c r="G125" s="92" t="s">
        <v>1402</v>
      </c>
      <c r="H125" s="92" t="s">
        <v>127</v>
      </c>
      <c r="I125" s="74">
        <v>16877.745699000003</v>
      </c>
      <c r="J125" s="103">
        <v>343.1</v>
      </c>
      <c r="K125" s="74"/>
      <c r="L125" s="74">
        <v>57.90754551500001</v>
      </c>
      <c r="M125" s="94">
        <v>8.6894165343172781E-4</v>
      </c>
      <c r="N125" s="94">
        <f t="shared" si="1"/>
        <v>1.9003418570961143E-4</v>
      </c>
      <c r="O125" s="94">
        <f>L125/'סכום נכסי הקרן'!$C$42</f>
        <v>5.2825746241366318E-5</v>
      </c>
    </row>
    <row r="126" spans="2:15">
      <c r="B126" s="91" t="s">
        <v>1403</v>
      </c>
      <c r="C126" s="67" t="s">
        <v>1404</v>
      </c>
      <c r="D126" s="92" t="s">
        <v>114</v>
      </c>
      <c r="E126" s="92" t="s">
        <v>285</v>
      </c>
      <c r="F126" s="67" t="s">
        <v>1405</v>
      </c>
      <c r="G126" s="92" t="s">
        <v>318</v>
      </c>
      <c r="H126" s="92" t="s">
        <v>127</v>
      </c>
      <c r="I126" s="74">
        <v>9644.0082850000017</v>
      </c>
      <c r="J126" s="103">
        <v>4378</v>
      </c>
      <c r="K126" s="74"/>
      <c r="L126" s="74">
        <v>422.21468273900007</v>
      </c>
      <c r="M126" s="94">
        <v>6.0129688259881746E-4</v>
      </c>
      <c r="N126" s="94">
        <f t="shared" si="1"/>
        <v>1.3855745864442515E-3</v>
      </c>
      <c r="O126" s="94">
        <f>L126/'סכום נכסי הקרן'!$C$42</f>
        <v>3.8516233923214664E-4</v>
      </c>
    </row>
    <row r="127" spans="2:15">
      <c r="B127" s="91" t="s">
        <v>1406</v>
      </c>
      <c r="C127" s="67" t="s">
        <v>1407</v>
      </c>
      <c r="D127" s="92" t="s">
        <v>114</v>
      </c>
      <c r="E127" s="92" t="s">
        <v>285</v>
      </c>
      <c r="F127" s="67" t="s">
        <v>1408</v>
      </c>
      <c r="G127" s="92" t="s">
        <v>149</v>
      </c>
      <c r="H127" s="92" t="s">
        <v>127</v>
      </c>
      <c r="I127" s="74">
        <v>985.71016400000008</v>
      </c>
      <c r="J127" s="103">
        <v>8800</v>
      </c>
      <c r="K127" s="74"/>
      <c r="L127" s="74">
        <v>86.742494473000008</v>
      </c>
      <c r="M127" s="94">
        <v>9.1279170719181147E-5</v>
      </c>
      <c r="N127" s="94">
        <f t="shared" si="1"/>
        <v>2.8466133656670188E-4</v>
      </c>
      <c r="O127" s="94">
        <f>L127/'סכום נכסי הקרן'!$C$42</f>
        <v>7.9130223196679342E-5</v>
      </c>
    </row>
    <row r="128" spans="2:15">
      <c r="B128" s="91" t="s">
        <v>1409</v>
      </c>
      <c r="C128" s="67" t="s">
        <v>1410</v>
      </c>
      <c r="D128" s="92" t="s">
        <v>114</v>
      </c>
      <c r="E128" s="92" t="s">
        <v>285</v>
      </c>
      <c r="F128" s="67" t="s">
        <v>1411</v>
      </c>
      <c r="G128" s="92" t="s">
        <v>1381</v>
      </c>
      <c r="H128" s="92" t="s">
        <v>127</v>
      </c>
      <c r="I128" s="74">
        <v>10129.977210000001</v>
      </c>
      <c r="J128" s="103">
        <v>474.8</v>
      </c>
      <c r="K128" s="74"/>
      <c r="L128" s="74">
        <v>48.097131789000009</v>
      </c>
      <c r="M128" s="94">
        <v>1.9510416129992592E-4</v>
      </c>
      <c r="N128" s="94">
        <f t="shared" si="1"/>
        <v>1.5783952148555301E-4</v>
      </c>
      <c r="O128" s="94">
        <f>L128/'סכום נכסי הקרן'!$C$42</f>
        <v>4.3876266145059168E-5</v>
      </c>
    </row>
    <row r="129" spans="2:15">
      <c r="B129" s="91" t="s">
        <v>1412</v>
      </c>
      <c r="C129" s="67" t="s">
        <v>1413</v>
      </c>
      <c r="D129" s="92" t="s">
        <v>114</v>
      </c>
      <c r="E129" s="92" t="s">
        <v>285</v>
      </c>
      <c r="F129" s="67" t="s">
        <v>1414</v>
      </c>
      <c r="G129" s="92" t="s">
        <v>551</v>
      </c>
      <c r="H129" s="92" t="s">
        <v>127</v>
      </c>
      <c r="I129" s="74">
        <v>10619.238575000001</v>
      </c>
      <c r="J129" s="103">
        <v>2461</v>
      </c>
      <c r="K129" s="74"/>
      <c r="L129" s="74">
        <v>261.33946133600006</v>
      </c>
      <c r="M129" s="94">
        <v>3.7934287013248019E-4</v>
      </c>
      <c r="N129" s="94">
        <f t="shared" si="1"/>
        <v>8.5763316830465115E-4</v>
      </c>
      <c r="O129" s="94">
        <f>L129/'סכום נכסי הקרן'!$C$42</f>
        <v>2.3840506353036195E-4</v>
      </c>
    </row>
    <row r="130" spans="2:15">
      <c r="B130" s="91" t="s">
        <v>1415</v>
      </c>
      <c r="C130" s="67" t="s">
        <v>1416</v>
      </c>
      <c r="D130" s="92" t="s">
        <v>114</v>
      </c>
      <c r="E130" s="92" t="s">
        <v>285</v>
      </c>
      <c r="F130" s="67" t="s">
        <v>1417</v>
      </c>
      <c r="G130" s="92" t="s">
        <v>123</v>
      </c>
      <c r="H130" s="92" t="s">
        <v>127</v>
      </c>
      <c r="I130" s="74">
        <v>5668.9794410000004</v>
      </c>
      <c r="J130" s="103">
        <v>1686</v>
      </c>
      <c r="K130" s="74"/>
      <c r="L130" s="74">
        <v>95.578993373000017</v>
      </c>
      <c r="M130" s="94">
        <v>8.6836448050124843E-4</v>
      </c>
      <c r="N130" s="94">
        <f t="shared" si="1"/>
        <v>3.1365992143247555E-4</v>
      </c>
      <c r="O130" s="94">
        <f>L130/'סכום נכסי הקרן'!$C$42</f>
        <v>8.719125642476872E-5</v>
      </c>
    </row>
    <row r="131" spans="2:15">
      <c r="B131" s="91" t="s">
        <v>1418</v>
      </c>
      <c r="C131" s="67" t="s">
        <v>1419</v>
      </c>
      <c r="D131" s="92" t="s">
        <v>114</v>
      </c>
      <c r="E131" s="92" t="s">
        <v>285</v>
      </c>
      <c r="F131" s="67" t="s">
        <v>1420</v>
      </c>
      <c r="G131" s="92" t="s">
        <v>551</v>
      </c>
      <c r="H131" s="92" t="s">
        <v>127</v>
      </c>
      <c r="I131" s="74">
        <v>2471.4759650000005</v>
      </c>
      <c r="J131" s="103">
        <v>7850</v>
      </c>
      <c r="K131" s="74"/>
      <c r="L131" s="74">
        <v>194.01086324400003</v>
      </c>
      <c r="M131" s="94">
        <v>4.8833612493464761E-4</v>
      </c>
      <c r="N131" s="94">
        <f t="shared" si="1"/>
        <v>6.3668207808673376E-4</v>
      </c>
      <c r="O131" s="94">
        <f>L131/'סכום נכסי הקרן'!$C$42</f>
        <v>1.7698502912960097E-4</v>
      </c>
    </row>
    <row r="132" spans="2:15">
      <c r="B132" s="91" t="s">
        <v>1421</v>
      </c>
      <c r="C132" s="67" t="s">
        <v>1422</v>
      </c>
      <c r="D132" s="92" t="s">
        <v>114</v>
      </c>
      <c r="E132" s="92" t="s">
        <v>285</v>
      </c>
      <c r="F132" s="67" t="s">
        <v>1423</v>
      </c>
      <c r="G132" s="92" t="s">
        <v>1424</v>
      </c>
      <c r="H132" s="92" t="s">
        <v>127</v>
      </c>
      <c r="I132" s="74">
        <v>7611.7074470000007</v>
      </c>
      <c r="J132" s="103">
        <v>206</v>
      </c>
      <c r="K132" s="74"/>
      <c r="L132" s="74">
        <v>15.680117341000003</v>
      </c>
      <c r="M132" s="94">
        <v>2.5875174905500313E-4</v>
      </c>
      <c r="N132" s="94">
        <f t="shared" si="1"/>
        <v>5.1457168564608478E-5</v>
      </c>
      <c r="O132" s="94">
        <f>L132/'סכום נכסי הקרן'!$C$42</f>
        <v>1.4304075441704786E-5</v>
      </c>
    </row>
    <row r="133" spans="2:15">
      <c r="B133" s="91" t="s">
        <v>1425</v>
      </c>
      <c r="C133" s="67" t="s">
        <v>1426</v>
      </c>
      <c r="D133" s="92" t="s">
        <v>114</v>
      </c>
      <c r="E133" s="92" t="s">
        <v>285</v>
      </c>
      <c r="F133" s="67" t="s">
        <v>1427</v>
      </c>
      <c r="G133" s="92" t="s">
        <v>652</v>
      </c>
      <c r="H133" s="92" t="s">
        <v>127</v>
      </c>
      <c r="I133" s="74">
        <v>15434.278000000002</v>
      </c>
      <c r="J133" s="103">
        <v>956.7</v>
      </c>
      <c r="K133" s="74"/>
      <c r="L133" s="74">
        <v>147.65973762600001</v>
      </c>
      <c r="M133" s="94">
        <v>3.3849614359522402E-4</v>
      </c>
      <c r="N133" s="94">
        <f t="shared" si="1"/>
        <v>4.8457239470775347E-4</v>
      </c>
      <c r="O133" s="94">
        <f>L133/'סכום נכסי הקרן'!$C$42</f>
        <v>1.3470154468690583E-4</v>
      </c>
    </row>
    <row r="134" spans="2:15">
      <c r="B134" s="91" t="s">
        <v>1428</v>
      </c>
      <c r="C134" s="67" t="s">
        <v>1429</v>
      </c>
      <c r="D134" s="92" t="s">
        <v>114</v>
      </c>
      <c r="E134" s="92" t="s">
        <v>285</v>
      </c>
      <c r="F134" s="67" t="s">
        <v>1430</v>
      </c>
      <c r="G134" s="92" t="s">
        <v>1288</v>
      </c>
      <c r="H134" s="92" t="s">
        <v>127</v>
      </c>
      <c r="I134" s="74">
        <v>15638.913375000002</v>
      </c>
      <c r="J134" s="103">
        <v>116.9</v>
      </c>
      <c r="K134" s="74"/>
      <c r="L134" s="74">
        <v>18.281889712000005</v>
      </c>
      <c r="M134" s="94">
        <v>1.5908267385897809E-4</v>
      </c>
      <c r="N134" s="94">
        <f t="shared" si="1"/>
        <v>5.9995359736891497E-5</v>
      </c>
      <c r="O134" s="94">
        <f>L134/'סכום נכסי הקרן'!$C$42</f>
        <v>1.6677523769136352E-5</v>
      </c>
    </row>
    <row r="135" spans="2:15">
      <c r="B135" s="91" t="s">
        <v>1431</v>
      </c>
      <c r="C135" s="67" t="s">
        <v>1432</v>
      </c>
      <c r="D135" s="92" t="s">
        <v>114</v>
      </c>
      <c r="E135" s="92" t="s">
        <v>285</v>
      </c>
      <c r="F135" s="67" t="s">
        <v>1433</v>
      </c>
      <c r="G135" s="92" t="s">
        <v>1424</v>
      </c>
      <c r="H135" s="92" t="s">
        <v>127</v>
      </c>
      <c r="I135" s="74">
        <v>16982.011964000001</v>
      </c>
      <c r="J135" s="103">
        <v>5770</v>
      </c>
      <c r="K135" s="74"/>
      <c r="L135" s="74">
        <v>979.86209029800011</v>
      </c>
      <c r="M135" s="94">
        <v>6.8667658970653837E-4</v>
      </c>
      <c r="N135" s="94">
        <f t="shared" si="1"/>
        <v>3.2155963921707614E-3</v>
      </c>
      <c r="O135" s="94">
        <f>L135/'סכום נכסי הקרן'!$C$42</f>
        <v>8.9387221774421142E-4</v>
      </c>
    </row>
    <row r="136" spans="2:15">
      <c r="B136" s="91" t="s">
        <v>1434</v>
      </c>
      <c r="C136" s="67" t="s">
        <v>1435</v>
      </c>
      <c r="D136" s="92" t="s">
        <v>114</v>
      </c>
      <c r="E136" s="92" t="s">
        <v>285</v>
      </c>
      <c r="F136" s="67" t="s">
        <v>1436</v>
      </c>
      <c r="G136" s="92" t="s">
        <v>776</v>
      </c>
      <c r="H136" s="92" t="s">
        <v>127</v>
      </c>
      <c r="I136" s="74">
        <v>5148.334941000001</v>
      </c>
      <c r="J136" s="103">
        <v>9957</v>
      </c>
      <c r="K136" s="74"/>
      <c r="L136" s="74">
        <v>512.6197100820001</v>
      </c>
      <c r="M136" s="94">
        <v>5.8173729727384327E-4</v>
      </c>
      <c r="N136" s="94">
        <f t="shared" si="1"/>
        <v>1.6822551934772669E-3</v>
      </c>
      <c r="O136" s="94">
        <f>L136/'סכום נכסי הקרן'!$C$42</f>
        <v>4.6763368197154891E-4</v>
      </c>
    </row>
    <row r="137" spans="2:15">
      <c r="B137" s="91" t="s">
        <v>1437</v>
      </c>
      <c r="C137" s="67" t="s">
        <v>1438</v>
      </c>
      <c r="D137" s="92" t="s">
        <v>114</v>
      </c>
      <c r="E137" s="92" t="s">
        <v>285</v>
      </c>
      <c r="F137" s="67" t="s">
        <v>1439</v>
      </c>
      <c r="G137" s="92" t="s">
        <v>122</v>
      </c>
      <c r="H137" s="92" t="s">
        <v>127</v>
      </c>
      <c r="I137" s="74">
        <v>63897.910920000009</v>
      </c>
      <c r="J137" s="103">
        <v>187.1</v>
      </c>
      <c r="K137" s="74"/>
      <c r="L137" s="74">
        <v>119.55299133100002</v>
      </c>
      <c r="M137" s="94">
        <v>4.267165261494627E-4</v>
      </c>
      <c r="N137" s="94">
        <f t="shared" si="1"/>
        <v>3.92334973873997E-4</v>
      </c>
      <c r="O137" s="94">
        <f>L137/'סכום נכסי הקרן'!$C$42</f>
        <v>1.0906136542796055E-4</v>
      </c>
    </row>
    <row r="138" spans="2:15">
      <c r="B138" s="91" t="s">
        <v>1440</v>
      </c>
      <c r="C138" s="67" t="s">
        <v>1441</v>
      </c>
      <c r="D138" s="92" t="s">
        <v>114</v>
      </c>
      <c r="E138" s="92" t="s">
        <v>285</v>
      </c>
      <c r="F138" s="67" t="s">
        <v>1442</v>
      </c>
      <c r="G138" s="92" t="s">
        <v>149</v>
      </c>
      <c r="H138" s="92" t="s">
        <v>127</v>
      </c>
      <c r="I138" s="74">
        <v>7460.3524350000007</v>
      </c>
      <c r="J138" s="103">
        <v>326.2</v>
      </c>
      <c r="K138" s="74"/>
      <c r="L138" s="74">
        <v>24.335669627000005</v>
      </c>
      <c r="M138" s="94">
        <v>4.2076592898866976E-4</v>
      </c>
      <c r="N138" s="94">
        <f t="shared" si="1"/>
        <v>7.9861944071988675E-5</v>
      </c>
      <c r="O138" s="94">
        <f>L138/'סכום נכסי הקרן'!$C$42</f>
        <v>2.2200041409053111E-5</v>
      </c>
    </row>
    <row r="139" spans="2:15">
      <c r="B139" s="91" t="s">
        <v>1443</v>
      </c>
      <c r="C139" s="67" t="s">
        <v>1444</v>
      </c>
      <c r="D139" s="92" t="s">
        <v>114</v>
      </c>
      <c r="E139" s="92" t="s">
        <v>285</v>
      </c>
      <c r="F139" s="67" t="s">
        <v>1445</v>
      </c>
      <c r="G139" s="92" t="s">
        <v>123</v>
      </c>
      <c r="H139" s="92" t="s">
        <v>127</v>
      </c>
      <c r="I139" s="74">
        <v>60193.684200000011</v>
      </c>
      <c r="J139" s="103">
        <v>369.5</v>
      </c>
      <c r="K139" s="74"/>
      <c r="L139" s="74">
        <v>222.41566311900004</v>
      </c>
      <c r="M139" s="94">
        <v>7.549352227088778E-4</v>
      </c>
      <c r="N139" s="94">
        <f t="shared" si="1"/>
        <v>7.2989761617393986E-4</v>
      </c>
      <c r="O139" s="94">
        <f>L139/'סכום נכסי הקרן'!$C$42</f>
        <v>2.0289710564551654E-4</v>
      </c>
    </row>
    <row r="140" spans="2:15">
      <c r="B140" s="91" t="s">
        <v>1446</v>
      </c>
      <c r="C140" s="67" t="s">
        <v>1447</v>
      </c>
      <c r="D140" s="92" t="s">
        <v>114</v>
      </c>
      <c r="E140" s="92" t="s">
        <v>285</v>
      </c>
      <c r="F140" s="67" t="s">
        <v>1448</v>
      </c>
      <c r="G140" s="92" t="s">
        <v>149</v>
      </c>
      <c r="H140" s="92" t="s">
        <v>127</v>
      </c>
      <c r="I140" s="74">
        <v>62282.088639000009</v>
      </c>
      <c r="J140" s="103">
        <v>169.8</v>
      </c>
      <c r="K140" s="74"/>
      <c r="L140" s="74">
        <v>105.75498649400001</v>
      </c>
      <c r="M140" s="94">
        <v>5.757396072825846E-4</v>
      </c>
      <c r="N140" s="94">
        <f t="shared" ref="N140:N200" si="2">IFERROR(L140/$L$11,0)</f>
        <v>3.470543012035008E-4</v>
      </c>
      <c r="O140" s="94">
        <f>L140/'סכום נכסי הקרן'!$C$42</f>
        <v>9.6474233722167554E-5</v>
      </c>
    </row>
    <row r="141" spans="2:15">
      <c r="B141" s="91" t="s">
        <v>1449</v>
      </c>
      <c r="C141" s="67" t="s">
        <v>1450</v>
      </c>
      <c r="D141" s="92" t="s">
        <v>114</v>
      </c>
      <c r="E141" s="92" t="s">
        <v>285</v>
      </c>
      <c r="F141" s="67" t="s">
        <v>1451</v>
      </c>
      <c r="G141" s="92" t="s">
        <v>451</v>
      </c>
      <c r="H141" s="92" t="s">
        <v>127</v>
      </c>
      <c r="I141" s="74">
        <v>20887.862368000002</v>
      </c>
      <c r="J141" s="103">
        <v>1067</v>
      </c>
      <c r="K141" s="74"/>
      <c r="L141" s="74">
        <v>222.87349165100002</v>
      </c>
      <c r="M141" s="94">
        <v>6.1018816366214406E-4</v>
      </c>
      <c r="N141" s="94">
        <f t="shared" si="2"/>
        <v>7.3140006411055128E-4</v>
      </c>
      <c r="O141" s="94">
        <f>L141/'סכום נכסי הקרן'!$C$42</f>
        <v>2.0331475646525682E-4</v>
      </c>
    </row>
    <row r="142" spans="2:15">
      <c r="B142" s="91" t="s">
        <v>1452</v>
      </c>
      <c r="C142" s="67" t="s">
        <v>1453</v>
      </c>
      <c r="D142" s="92" t="s">
        <v>114</v>
      </c>
      <c r="E142" s="92" t="s">
        <v>285</v>
      </c>
      <c r="F142" s="67" t="s">
        <v>1454</v>
      </c>
      <c r="G142" s="92" t="s">
        <v>151</v>
      </c>
      <c r="H142" s="92" t="s">
        <v>127</v>
      </c>
      <c r="I142" s="74">
        <v>5181.9816670000009</v>
      </c>
      <c r="J142" s="103">
        <v>2004</v>
      </c>
      <c r="K142" s="74"/>
      <c r="L142" s="74">
        <v>103.84691260900001</v>
      </c>
      <c r="M142" s="94">
        <v>4.383200379450145E-4</v>
      </c>
      <c r="N142" s="94">
        <f t="shared" si="2"/>
        <v>3.407926082965579E-4</v>
      </c>
      <c r="O142" s="94">
        <f>L142/'סכום נכסי הקרן'!$C$42</f>
        <v>9.4733606901217638E-5</v>
      </c>
    </row>
    <row r="143" spans="2:15">
      <c r="B143" s="91" t="s">
        <v>1455</v>
      </c>
      <c r="C143" s="67" t="s">
        <v>1456</v>
      </c>
      <c r="D143" s="92" t="s">
        <v>114</v>
      </c>
      <c r="E143" s="92" t="s">
        <v>285</v>
      </c>
      <c r="F143" s="67" t="s">
        <v>698</v>
      </c>
      <c r="G143" s="92" t="s">
        <v>124</v>
      </c>
      <c r="H143" s="92" t="s">
        <v>127</v>
      </c>
      <c r="I143" s="74">
        <v>24603.929185000005</v>
      </c>
      <c r="J143" s="103">
        <v>982</v>
      </c>
      <c r="K143" s="74"/>
      <c r="L143" s="74">
        <v>241.61058460100003</v>
      </c>
      <c r="M143" s="94">
        <v>3.6131421455682245E-4</v>
      </c>
      <c r="N143" s="94">
        <f t="shared" si="2"/>
        <v>7.9288925640236079E-4</v>
      </c>
      <c r="O143" s="94">
        <f>L143/'סכום נכסי הקרן'!$C$42</f>
        <v>2.2040753614836742E-4</v>
      </c>
    </row>
    <row r="144" spans="2:15">
      <c r="B144" s="91" t="s">
        <v>1457</v>
      </c>
      <c r="C144" s="67" t="s">
        <v>1458</v>
      </c>
      <c r="D144" s="92" t="s">
        <v>114</v>
      </c>
      <c r="E144" s="92" t="s">
        <v>285</v>
      </c>
      <c r="F144" s="67" t="s">
        <v>1459</v>
      </c>
      <c r="G144" s="92" t="s">
        <v>451</v>
      </c>
      <c r="H144" s="92" t="s">
        <v>127</v>
      </c>
      <c r="I144" s="74">
        <v>13040.799622000002</v>
      </c>
      <c r="J144" s="103">
        <v>619.70000000000005</v>
      </c>
      <c r="K144" s="74"/>
      <c r="L144" s="74">
        <v>80.81383523400001</v>
      </c>
      <c r="M144" s="94">
        <v>8.590908952686825E-4</v>
      </c>
      <c r="N144" s="94">
        <f t="shared" si="2"/>
        <v>2.6520535857949316E-4</v>
      </c>
      <c r="O144" s="94">
        <f>L144/'סכום נכסי הקרן'!$C$42</f>
        <v>7.3721846002902072E-5</v>
      </c>
    </row>
    <row r="145" spans="2:15">
      <c r="B145" s="91" t="s">
        <v>1460</v>
      </c>
      <c r="C145" s="67" t="s">
        <v>1461</v>
      </c>
      <c r="D145" s="92" t="s">
        <v>114</v>
      </c>
      <c r="E145" s="92" t="s">
        <v>285</v>
      </c>
      <c r="F145" s="67" t="s">
        <v>1462</v>
      </c>
      <c r="G145" s="92" t="s">
        <v>149</v>
      </c>
      <c r="H145" s="92" t="s">
        <v>127</v>
      </c>
      <c r="I145" s="74">
        <v>15685.856731000002</v>
      </c>
      <c r="J145" s="103">
        <v>456.4</v>
      </c>
      <c r="K145" s="74"/>
      <c r="L145" s="74">
        <v>71.590250122000015</v>
      </c>
      <c r="M145" s="94">
        <v>6.5247924122867882E-4</v>
      </c>
      <c r="N145" s="94">
        <f t="shared" si="2"/>
        <v>2.3493647961918249E-4</v>
      </c>
      <c r="O145" s="94">
        <f>L145/'סכום נכסי הקרן'!$C$42</f>
        <v>6.5307696132986694E-5</v>
      </c>
    </row>
    <row r="146" spans="2:15">
      <c r="B146" s="91" t="s">
        <v>1463</v>
      </c>
      <c r="C146" s="67" t="s">
        <v>1464</v>
      </c>
      <c r="D146" s="92" t="s">
        <v>114</v>
      </c>
      <c r="E146" s="92" t="s">
        <v>285</v>
      </c>
      <c r="F146" s="67" t="s">
        <v>1465</v>
      </c>
      <c r="G146" s="92" t="s">
        <v>1288</v>
      </c>
      <c r="H146" s="92" t="s">
        <v>127</v>
      </c>
      <c r="I146" s="74">
        <v>64934.276385000005</v>
      </c>
      <c r="J146" s="103">
        <v>36.200000000000003</v>
      </c>
      <c r="K146" s="74"/>
      <c r="L146" s="74">
        <v>23.506208066999999</v>
      </c>
      <c r="M146" s="94">
        <v>7.1391225035070157E-4</v>
      </c>
      <c r="N146" s="94">
        <f t="shared" si="2"/>
        <v>7.7139914486203608E-5</v>
      </c>
      <c r="O146" s="94">
        <f>L146/'סכום נכסי הקרן'!$C$42</f>
        <v>2.1443371004603349E-5</v>
      </c>
    </row>
    <row r="147" spans="2:15">
      <c r="B147" s="91" t="s">
        <v>1466</v>
      </c>
      <c r="C147" s="67" t="s">
        <v>1467</v>
      </c>
      <c r="D147" s="92" t="s">
        <v>114</v>
      </c>
      <c r="E147" s="92" t="s">
        <v>285</v>
      </c>
      <c r="F147" s="67" t="s">
        <v>1468</v>
      </c>
      <c r="G147" s="92" t="s">
        <v>687</v>
      </c>
      <c r="H147" s="92" t="s">
        <v>127</v>
      </c>
      <c r="I147" s="74">
        <v>39011.627053000004</v>
      </c>
      <c r="J147" s="103">
        <v>90.8</v>
      </c>
      <c r="K147" s="74"/>
      <c r="L147" s="74">
        <v>35.422557333000007</v>
      </c>
      <c r="M147" s="94">
        <v>2.23114782328923E-4</v>
      </c>
      <c r="N147" s="94">
        <f t="shared" si="2"/>
        <v>1.1624559077167234E-4</v>
      </c>
      <c r="O147" s="94">
        <f>L147/'סכום נכסי הקרן'!$C$42</f>
        <v>3.2313975808361591E-5</v>
      </c>
    </row>
    <row r="148" spans="2:15">
      <c r="B148" s="91" t="s">
        <v>1469</v>
      </c>
      <c r="C148" s="67" t="s">
        <v>1470</v>
      </c>
      <c r="D148" s="92" t="s">
        <v>114</v>
      </c>
      <c r="E148" s="92" t="s">
        <v>285</v>
      </c>
      <c r="F148" s="67" t="s">
        <v>1471</v>
      </c>
      <c r="G148" s="92" t="s">
        <v>1196</v>
      </c>
      <c r="H148" s="92" t="s">
        <v>127</v>
      </c>
      <c r="I148" s="74">
        <v>9046.3776070000022</v>
      </c>
      <c r="J148" s="103">
        <v>1900</v>
      </c>
      <c r="K148" s="74"/>
      <c r="L148" s="74">
        <v>171.88117453400002</v>
      </c>
      <c r="M148" s="94">
        <v>6.3553345045413545E-4</v>
      </c>
      <c r="N148" s="94">
        <f t="shared" si="2"/>
        <v>5.6405946325111293E-4</v>
      </c>
      <c r="O148" s="94">
        <f>L148/'סכום נכסי הקרן'!$C$42</f>
        <v>1.5679737811109812E-4</v>
      </c>
    </row>
    <row r="149" spans="2:15">
      <c r="B149" s="91" t="s">
        <v>1472</v>
      </c>
      <c r="C149" s="67" t="s">
        <v>1473</v>
      </c>
      <c r="D149" s="92" t="s">
        <v>114</v>
      </c>
      <c r="E149" s="92" t="s">
        <v>285</v>
      </c>
      <c r="F149" s="67" t="s">
        <v>1474</v>
      </c>
      <c r="G149" s="92" t="s">
        <v>1475</v>
      </c>
      <c r="H149" s="92" t="s">
        <v>127</v>
      </c>
      <c r="I149" s="74">
        <v>55411.380879000004</v>
      </c>
      <c r="J149" s="103">
        <v>764.7</v>
      </c>
      <c r="K149" s="74"/>
      <c r="L149" s="74">
        <v>423.73082960400006</v>
      </c>
      <c r="M149" s="94">
        <v>5.8886052513870192E-4</v>
      </c>
      <c r="N149" s="94">
        <f t="shared" si="2"/>
        <v>1.3905500992611747E-3</v>
      </c>
      <c r="O149" s="94">
        <f>L149/'סכום נכסי הקרן'!$C$42</f>
        <v>3.865454334186268E-4</v>
      </c>
    </row>
    <row r="150" spans="2:15">
      <c r="B150" s="91" t="s">
        <v>1476</v>
      </c>
      <c r="C150" s="67" t="s">
        <v>1477</v>
      </c>
      <c r="D150" s="92" t="s">
        <v>114</v>
      </c>
      <c r="E150" s="92" t="s">
        <v>285</v>
      </c>
      <c r="F150" s="67" t="s">
        <v>1478</v>
      </c>
      <c r="G150" s="92" t="s">
        <v>776</v>
      </c>
      <c r="H150" s="92" t="s">
        <v>127</v>
      </c>
      <c r="I150" s="74">
        <v>7820.1188180000008</v>
      </c>
      <c r="J150" s="103">
        <v>245.7</v>
      </c>
      <c r="K150" s="74"/>
      <c r="L150" s="74">
        <v>19.214031974000005</v>
      </c>
      <c r="M150" s="94">
        <v>1.0628983828042944E-4</v>
      </c>
      <c r="N150" s="94">
        <f t="shared" si="2"/>
        <v>6.3054354797885756E-5</v>
      </c>
      <c r="O150" s="94">
        <f>L150/'סכום נכסי הקרן'!$C$42</f>
        <v>1.7527863913159726E-5</v>
      </c>
    </row>
    <row r="151" spans="2:15">
      <c r="B151" s="91" t="s">
        <v>1479</v>
      </c>
      <c r="C151" s="67" t="s">
        <v>1480</v>
      </c>
      <c r="D151" s="92" t="s">
        <v>114</v>
      </c>
      <c r="E151" s="92" t="s">
        <v>285</v>
      </c>
      <c r="F151" s="67" t="s">
        <v>1481</v>
      </c>
      <c r="G151" s="92" t="s">
        <v>652</v>
      </c>
      <c r="H151" s="92" t="s">
        <v>127</v>
      </c>
      <c r="I151" s="74">
        <v>17666.275244000004</v>
      </c>
      <c r="J151" s="103">
        <v>531.6</v>
      </c>
      <c r="K151" s="74"/>
      <c r="L151" s="74">
        <v>93.913919230000005</v>
      </c>
      <c r="M151" s="94">
        <v>2.429070486097061E-4</v>
      </c>
      <c r="N151" s="94">
        <f t="shared" si="2"/>
        <v>3.0819567655562835E-4</v>
      </c>
      <c r="O151" s="94">
        <f>L151/'סכום נכסי הקרן'!$C$42</f>
        <v>8.567230438891711E-5</v>
      </c>
    </row>
    <row r="152" spans="2:15">
      <c r="B152" s="91" t="s">
        <v>1482</v>
      </c>
      <c r="C152" s="67" t="s">
        <v>1483</v>
      </c>
      <c r="D152" s="92" t="s">
        <v>114</v>
      </c>
      <c r="E152" s="92" t="s">
        <v>285</v>
      </c>
      <c r="F152" s="67" t="s">
        <v>1484</v>
      </c>
      <c r="G152" s="92" t="s">
        <v>687</v>
      </c>
      <c r="H152" s="92" t="s">
        <v>127</v>
      </c>
      <c r="I152" s="74">
        <v>25942.165977000004</v>
      </c>
      <c r="J152" s="103">
        <v>206</v>
      </c>
      <c r="K152" s="74"/>
      <c r="L152" s="74">
        <v>53.440861912000017</v>
      </c>
      <c r="M152" s="94">
        <v>2.0774361889150825E-4</v>
      </c>
      <c r="N152" s="94">
        <f t="shared" si="2"/>
        <v>1.7537594775858821E-4</v>
      </c>
      <c r="O152" s="94">
        <f>L152/'סכום נכסי הקרן'!$C$42</f>
        <v>4.8751045915975586E-5</v>
      </c>
    </row>
    <row r="153" spans="2:15">
      <c r="B153" s="91" t="s">
        <v>1485</v>
      </c>
      <c r="C153" s="67" t="s">
        <v>1486</v>
      </c>
      <c r="D153" s="92" t="s">
        <v>114</v>
      </c>
      <c r="E153" s="92" t="s">
        <v>285</v>
      </c>
      <c r="F153" s="67" t="s">
        <v>1487</v>
      </c>
      <c r="G153" s="92" t="s">
        <v>632</v>
      </c>
      <c r="H153" s="92" t="s">
        <v>127</v>
      </c>
      <c r="I153" s="74">
        <v>6223.5021810000007</v>
      </c>
      <c r="J153" s="103">
        <v>7412</v>
      </c>
      <c r="K153" s="74"/>
      <c r="L153" s="74">
        <v>461.28598164300001</v>
      </c>
      <c r="M153" s="94">
        <v>1.0492609033065153E-4</v>
      </c>
      <c r="N153" s="94">
        <f t="shared" si="2"/>
        <v>1.5137941890159953E-3</v>
      </c>
      <c r="O153" s="94">
        <f>L153/'סכום נכסי הקרן'!$C$42</f>
        <v>4.2080485356887735E-4</v>
      </c>
    </row>
    <row r="154" spans="2:15">
      <c r="B154" s="91" t="s">
        <v>1488</v>
      </c>
      <c r="C154" s="67" t="s">
        <v>1489</v>
      </c>
      <c r="D154" s="92" t="s">
        <v>114</v>
      </c>
      <c r="E154" s="92" t="s">
        <v>285</v>
      </c>
      <c r="F154" s="67" t="s">
        <v>1490</v>
      </c>
      <c r="G154" s="92" t="s">
        <v>123</v>
      </c>
      <c r="H154" s="92" t="s">
        <v>127</v>
      </c>
      <c r="I154" s="74">
        <v>9053.8786660000023</v>
      </c>
      <c r="J154" s="103">
        <v>1352</v>
      </c>
      <c r="K154" s="74"/>
      <c r="L154" s="74">
        <v>122.408439567</v>
      </c>
      <c r="M154" s="94">
        <v>7.8560808702995229E-4</v>
      </c>
      <c r="N154" s="94">
        <f t="shared" si="2"/>
        <v>4.0170564872367865E-4</v>
      </c>
      <c r="O154" s="94">
        <f>L154/'סכום נכסי הקרן'!$C$42</f>
        <v>1.116662277577103E-4</v>
      </c>
    </row>
    <row r="155" spans="2:15">
      <c r="B155" s="91" t="s">
        <v>1491</v>
      </c>
      <c r="C155" s="67" t="s">
        <v>1492</v>
      </c>
      <c r="D155" s="92" t="s">
        <v>114</v>
      </c>
      <c r="E155" s="92" t="s">
        <v>285</v>
      </c>
      <c r="F155" s="67" t="s">
        <v>1493</v>
      </c>
      <c r="G155" s="92" t="s">
        <v>594</v>
      </c>
      <c r="H155" s="92" t="s">
        <v>127</v>
      </c>
      <c r="I155" s="74">
        <v>3797.8356160000003</v>
      </c>
      <c r="J155" s="103">
        <v>28700</v>
      </c>
      <c r="K155" s="74"/>
      <c r="L155" s="74">
        <v>1089.978821812</v>
      </c>
      <c r="M155" s="94">
        <v>1.0404481780684413E-3</v>
      </c>
      <c r="N155" s="94">
        <f t="shared" si="2"/>
        <v>3.5769645562012393E-3</v>
      </c>
      <c r="O155" s="94">
        <f>L155/'סכום נכסי הקרן'!$C$42</f>
        <v>9.9432542231632417E-4</v>
      </c>
    </row>
    <row r="156" spans="2:15">
      <c r="B156" s="91" t="s">
        <v>1494</v>
      </c>
      <c r="C156" s="67" t="s">
        <v>1495</v>
      </c>
      <c r="D156" s="92" t="s">
        <v>114</v>
      </c>
      <c r="E156" s="92" t="s">
        <v>285</v>
      </c>
      <c r="F156" s="67" t="s">
        <v>1496</v>
      </c>
      <c r="G156" s="92" t="s">
        <v>1288</v>
      </c>
      <c r="H156" s="92" t="s">
        <v>127</v>
      </c>
      <c r="I156" s="74">
        <v>11043.225909000003</v>
      </c>
      <c r="J156" s="103">
        <v>619.29999999999995</v>
      </c>
      <c r="K156" s="74"/>
      <c r="L156" s="74">
        <v>68.390698053999998</v>
      </c>
      <c r="M156" s="94">
        <v>5.0488989364428282E-4</v>
      </c>
      <c r="N156" s="94">
        <f t="shared" si="2"/>
        <v>2.2443656520439544E-4</v>
      </c>
      <c r="O156" s="94">
        <f>L156/'סכום נכסי הקרן'!$C$42</f>
        <v>6.2388927531640496E-5</v>
      </c>
    </row>
    <row r="157" spans="2:15">
      <c r="B157" s="91" t="s">
        <v>1497</v>
      </c>
      <c r="C157" s="67" t="s">
        <v>1498</v>
      </c>
      <c r="D157" s="92" t="s">
        <v>114</v>
      </c>
      <c r="E157" s="92" t="s">
        <v>285</v>
      </c>
      <c r="F157" s="67" t="s">
        <v>1499</v>
      </c>
      <c r="G157" s="92" t="s">
        <v>1196</v>
      </c>
      <c r="H157" s="92" t="s">
        <v>127</v>
      </c>
      <c r="I157" s="74">
        <v>381.50579600000003</v>
      </c>
      <c r="J157" s="103">
        <v>12670</v>
      </c>
      <c r="K157" s="74"/>
      <c r="L157" s="74">
        <v>48.336784300000005</v>
      </c>
      <c r="M157" s="94">
        <v>1.147446589654069E-4</v>
      </c>
      <c r="N157" s="94">
        <f t="shared" si="2"/>
        <v>1.5862598496584938E-4</v>
      </c>
      <c r="O157" s="94">
        <f>L157/'סכום נכסי הקרן'!$C$42</f>
        <v>4.4094887442501533E-5</v>
      </c>
    </row>
    <row r="158" spans="2:15">
      <c r="B158" s="91" t="s">
        <v>1500</v>
      </c>
      <c r="C158" s="67" t="s">
        <v>1501</v>
      </c>
      <c r="D158" s="92" t="s">
        <v>114</v>
      </c>
      <c r="E158" s="92" t="s">
        <v>285</v>
      </c>
      <c r="F158" s="67" t="s">
        <v>1502</v>
      </c>
      <c r="G158" s="92" t="s">
        <v>122</v>
      </c>
      <c r="H158" s="92" t="s">
        <v>127</v>
      </c>
      <c r="I158" s="74">
        <v>24534.814489</v>
      </c>
      <c r="J158" s="103">
        <v>839.3</v>
      </c>
      <c r="K158" s="74"/>
      <c r="L158" s="74">
        <v>205.92069801000002</v>
      </c>
      <c r="M158" s="94">
        <v>6.1925159588791618E-4</v>
      </c>
      <c r="N158" s="94">
        <f t="shared" si="2"/>
        <v>6.7576637585077157E-4</v>
      </c>
      <c r="O158" s="94">
        <f>L158/'סכום נכסי הקרן'!$C$42</f>
        <v>1.8784969112710089E-4</v>
      </c>
    </row>
    <row r="159" spans="2:15">
      <c r="B159" s="91" t="s">
        <v>1505</v>
      </c>
      <c r="C159" s="67" t="s">
        <v>1506</v>
      </c>
      <c r="D159" s="92" t="s">
        <v>114</v>
      </c>
      <c r="E159" s="92" t="s">
        <v>285</v>
      </c>
      <c r="F159" s="67" t="s">
        <v>1507</v>
      </c>
      <c r="G159" s="92" t="s">
        <v>551</v>
      </c>
      <c r="H159" s="92" t="s">
        <v>127</v>
      </c>
      <c r="I159" s="74">
        <v>12197.964569000002</v>
      </c>
      <c r="J159" s="103">
        <v>8907</v>
      </c>
      <c r="K159" s="74"/>
      <c r="L159" s="74">
        <v>1086.4727041600001</v>
      </c>
      <c r="M159" s="94">
        <v>4.8791858276000009E-4</v>
      </c>
      <c r="N159" s="94">
        <f t="shared" si="2"/>
        <v>3.5654585908374112E-3</v>
      </c>
      <c r="O159" s="94">
        <f>L159/'סכום נכסי הקרן'!$C$42</f>
        <v>9.9112699144294266E-4</v>
      </c>
    </row>
    <row r="160" spans="2:15">
      <c r="B160" s="91" t="s">
        <v>1508</v>
      </c>
      <c r="C160" s="67" t="s">
        <v>1509</v>
      </c>
      <c r="D160" s="92" t="s">
        <v>114</v>
      </c>
      <c r="E160" s="92" t="s">
        <v>285</v>
      </c>
      <c r="F160" s="67" t="s">
        <v>1510</v>
      </c>
      <c r="G160" s="92" t="s">
        <v>687</v>
      </c>
      <c r="H160" s="92" t="s">
        <v>127</v>
      </c>
      <c r="I160" s="74">
        <v>34507.78125800001</v>
      </c>
      <c r="J160" s="103">
        <v>761.9</v>
      </c>
      <c r="K160" s="74"/>
      <c r="L160" s="74">
        <v>262.91478538299998</v>
      </c>
      <c r="M160" s="94">
        <v>2.4819148589346694E-4</v>
      </c>
      <c r="N160" s="94">
        <f t="shared" si="2"/>
        <v>8.6280288185127101E-4</v>
      </c>
      <c r="O160" s="94">
        <f>L160/'סכום נכסי הקרן'!$C$42</f>
        <v>2.3984214167993028E-4</v>
      </c>
    </row>
    <row r="161" spans="2:15">
      <c r="B161" s="91" t="s">
        <v>1511</v>
      </c>
      <c r="C161" s="67" t="s">
        <v>1512</v>
      </c>
      <c r="D161" s="92" t="s">
        <v>114</v>
      </c>
      <c r="E161" s="92" t="s">
        <v>285</v>
      </c>
      <c r="F161" s="67" t="s">
        <v>1513</v>
      </c>
      <c r="G161" s="92" t="s">
        <v>149</v>
      </c>
      <c r="H161" s="92" t="s">
        <v>127</v>
      </c>
      <c r="I161" s="74">
        <v>5093.311740000001</v>
      </c>
      <c r="J161" s="103">
        <v>642.70000000000005</v>
      </c>
      <c r="K161" s="74"/>
      <c r="L161" s="74">
        <v>32.734714553000003</v>
      </c>
      <c r="M161" s="94">
        <v>6.7190132876086719E-4</v>
      </c>
      <c r="N161" s="94">
        <f t="shared" si="2"/>
        <v>1.0742494383403882E-4</v>
      </c>
      <c r="O161" s="94">
        <f>L161/'סכום נכסי הקרן'!$C$42</f>
        <v>2.9862010362922546E-5</v>
      </c>
    </row>
    <row r="162" spans="2:15">
      <c r="B162" s="91" t="s">
        <v>1514</v>
      </c>
      <c r="C162" s="67" t="s">
        <v>1515</v>
      </c>
      <c r="D162" s="92" t="s">
        <v>114</v>
      </c>
      <c r="E162" s="92" t="s">
        <v>285</v>
      </c>
      <c r="F162" s="67" t="s">
        <v>1516</v>
      </c>
      <c r="G162" s="92" t="s">
        <v>652</v>
      </c>
      <c r="H162" s="92" t="s">
        <v>127</v>
      </c>
      <c r="I162" s="74">
        <v>16683.088584000001</v>
      </c>
      <c r="J162" s="103">
        <v>510.4</v>
      </c>
      <c r="K162" s="74"/>
      <c r="L162" s="74">
        <v>85.150484118999998</v>
      </c>
      <c r="M162" s="94">
        <v>2.855535340883434E-4</v>
      </c>
      <c r="N162" s="94">
        <f t="shared" si="2"/>
        <v>2.7943686385640035E-4</v>
      </c>
      <c r="O162" s="94">
        <f>L162/'סכום נכסי הקרן'!$C$42</f>
        <v>7.767792308231433E-5</v>
      </c>
    </row>
    <row r="163" spans="2:15">
      <c r="B163" s="91" t="s">
        <v>1517</v>
      </c>
      <c r="C163" s="67" t="s">
        <v>1518</v>
      </c>
      <c r="D163" s="92" t="s">
        <v>114</v>
      </c>
      <c r="E163" s="92" t="s">
        <v>285</v>
      </c>
      <c r="F163" s="67" t="s">
        <v>1519</v>
      </c>
      <c r="G163" s="92" t="s">
        <v>151</v>
      </c>
      <c r="H163" s="92" t="s">
        <v>127</v>
      </c>
      <c r="I163" s="74">
        <v>101812.26884700003</v>
      </c>
      <c r="J163" s="103">
        <v>26.7</v>
      </c>
      <c r="K163" s="74"/>
      <c r="L163" s="74">
        <v>27.183875790000005</v>
      </c>
      <c r="M163" s="94">
        <v>7.4159396981505219E-4</v>
      </c>
      <c r="N163" s="94">
        <f t="shared" si="2"/>
        <v>8.9208852736570189E-5</v>
      </c>
      <c r="O163" s="94">
        <f>L163/'סכום נכסי הקרן'!$C$42</f>
        <v>2.4798297209253792E-5</v>
      </c>
    </row>
    <row r="164" spans="2:15">
      <c r="B164" s="91" t="s">
        <v>1520</v>
      </c>
      <c r="C164" s="67" t="s">
        <v>1521</v>
      </c>
      <c r="D164" s="92" t="s">
        <v>114</v>
      </c>
      <c r="E164" s="92" t="s">
        <v>285</v>
      </c>
      <c r="F164" s="67" t="s">
        <v>1522</v>
      </c>
      <c r="G164" s="92" t="s">
        <v>1374</v>
      </c>
      <c r="H164" s="92" t="s">
        <v>127</v>
      </c>
      <c r="I164" s="74">
        <v>1054.945712</v>
      </c>
      <c r="J164" s="103">
        <v>927</v>
      </c>
      <c r="K164" s="74"/>
      <c r="L164" s="74">
        <v>9.7793467620000012</v>
      </c>
      <c r="M164" s="94">
        <v>5.657301904072319E-5</v>
      </c>
      <c r="N164" s="94">
        <f t="shared" si="2"/>
        <v>3.2092712308229406E-5</v>
      </c>
      <c r="O164" s="94">
        <f>L164/'סכום נכסי הקרן'!$C$42</f>
        <v>8.9211394795160546E-6</v>
      </c>
    </row>
    <row r="165" spans="2:15">
      <c r="B165" s="91" t="s">
        <v>1523</v>
      </c>
      <c r="C165" s="67" t="s">
        <v>1524</v>
      </c>
      <c r="D165" s="92" t="s">
        <v>114</v>
      </c>
      <c r="E165" s="92" t="s">
        <v>285</v>
      </c>
      <c r="F165" s="67" t="s">
        <v>1525</v>
      </c>
      <c r="G165" s="92" t="s">
        <v>451</v>
      </c>
      <c r="H165" s="92" t="s">
        <v>127</v>
      </c>
      <c r="I165" s="74">
        <v>99476.977696999995</v>
      </c>
      <c r="J165" s="103">
        <v>933</v>
      </c>
      <c r="K165" s="74"/>
      <c r="L165" s="74">
        <v>928.12020191300007</v>
      </c>
      <c r="M165" s="94">
        <v>9.3207083523495575E-4</v>
      </c>
      <c r="N165" s="94">
        <f t="shared" si="2"/>
        <v>3.0457959363083373E-3</v>
      </c>
      <c r="O165" s="94">
        <f>L165/'סכום נכסי הקרן'!$C$42</f>
        <v>8.4667104833586397E-4</v>
      </c>
    </row>
    <row r="166" spans="2:15">
      <c r="B166" s="91" t="s">
        <v>1526</v>
      </c>
      <c r="C166" s="67" t="s">
        <v>1527</v>
      </c>
      <c r="D166" s="92" t="s">
        <v>114</v>
      </c>
      <c r="E166" s="92" t="s">
        <v>285</v>
      </c>
      <c r="F166" s="67" t="s">
        <v>1528</v>
      </c>
      <c r="G166" s="92" t="s">
        <v>149</v>
      </c>
      <c r="H166" s="92" t="s">
        <v>127</v>
      </c>
      <c r="I166" s="74">
        <v>41518.987251000006</v>
      </c>
      <c r="J166" s="103">
        <v>384.2</v>
      </c>
      <c r="K166" s="74"/>
      <c r="L166" s="74">
        <v>159.515949003</v>
      </c>
      <c r="M166" s="94">
        <v>5.4281285568297548E-4</v>
      </c>
      <c r="N166" s="94">
        <f t="shared" si="2"/>
        <v>5.2348071752806018E-4</v>
      </c>
      <c r="O166" s="94">
        <f>L166/'סכום נכסי הקרן'!$C$42</f>
        <v>1.4551728912945289E-4</v>
      </c>
    </row>
    <row r="167" spans="2:15">
      <c r="B167" s="91" t="s">
        <v>1529</v>
      </c>
      <c r="C167" s="67" t="s">
        <v>1530</v>
      </c>
      <c r="D167" s="92" t="s">
        <v>114</v>
      </c>
      <c r="E167" s="92" t="s">
        <v>285</v>
      </c>
      <c r="F167" s="67" t="s">
        <v>1531</v>
      </c>
      <c r="G167" s="92" t="s">
        <v>594</v>
      </c>
      <c r="H167" s="92" t="s">
        <v>127</v>
      </c>
      <c r="I167" s="74">
        <v>118.01843800000002</v>
      </c>
      <c r="J167" s="103">
        <v>158.5</v>
      </c>
      <c r="K167" s="74"/>
      <c r="L167" s="74">
        <v>0.18705928200000002</v>
      </c>
      <c r="M167" s="94">
        <v>1.7214888026625814E-5</v>
      </c>
      <c r="N167" s="94">
        <f t="shared" si="2"/>
        <v>6.1386919473363855E-7</v>
      </c>
      <c r="O167" s="94">
        <f>L167/'סכום נכסי הקרן'!$C$42</f>
        <v>1.7064349861736982E-7</v>
      </c>
    </row>
    <row r="168" spans="2:15">
      <c r="B168" s="91" t="s">
        <v>1532</v>
      </c>
      <c r="C168" s="67" t="s">
        <v>1533</v>
      </c>
      <c r="D168" s="92" t="s">
        <v>114</v>
      </c>
      <c r="E168" s="92" t="s">
        <v>285</v>
      </c>
      <c r="F168" s="67" t="s">
        <v>1534</v>
      </c>
      <c r="G168" s="92" t="s">
        <v>1535</v>
      </c>
      <c r="H168" s="92" t="s">
        <v>127</v>
      </c>
      <c r="I168" s="74">
        <v>12540.350875000002</v>
      </c>
      <c r="J168" s="103">
        <v>635.5</v>
      </c>
      <c r="K168" s="74"/>
      <c r="L168" s="74">
        <v>79.693929811000004</v>
      </c>
      <c r="M168" s="94">
        <v>2.5096760665214459E-4</v>
      </c>
      <c r="N168" s="94">
        <f t="shared" si="2"/>
        <v>2.61530184416284E-4</v>
      </c>
      <c r="O168" s="94">
        <f>L168/'סכום נכסי הקרן'!$C$42</f>
        <v>7.2700220251653401E-5</v>
      </c>
    </row>
    <row r="169" spans="2:15">
      <c r="B169" s="91" t="s">
        <v>1536</v>
      </c>
      <c r="C169" s="67" t="s">
        <v>1537</v>
      </c>
      <c r="D169" s="92" t="s">
        <v>114</v>
      </c>
      <c r="E169" s="92" t="s">
        <v>285</v>
      </c>
      <c r="F169" s="67" t="s">
        <v>1538</v>
      </c>
      <c r="G169" s="92" t="s">
        <v>451</v>
      </c>
      <c r="H169" s="92" t="s">
        <v>127</v>
      </c>
      <c r="I169" s="74">
        <v>5697.617744000001</v>
      </c>
      <c r="J169" s="103">
        <v>553.5</v>
      </c>
      <c r="K169" s="74"/>
      <c r="L169" s="74">
        <v>31.536314250000004</v>
      </c>
      <c r="M169" s="94">
        <v>3.7961662704454898E-4</v>
      </c>
      <c r="N169" s="94">
        <f t="shared" si="2"/>
        <v>1.0349217438733925E-4</v>
      </c>
      <c r="O169" s="94">
        <f>L169/'סכום נכסי הקרן'!$C$42</f>
        <v>2.8768778216078126E-5</v>
      </c>
    </row>
    <row r="170" spans="2:15">
      <c r="B170" s="91" t="s">
        <v>1539</v>
      </c>
      <c r="C170" s="67" t="s">
        <v>1540</v>
      </c>
      <c r="D170" s="92" t="s">
        <v>114</v>
      </c>
      <c r="E170" s="92" t="s">
        <v>285</v>
      </c>
      <c r="F170" s="67" t="s">
        <v>1541</v>
      </c>
      <c r="G170" s="92" t="s">
        <v>451</v>
      </c>
      <c r="H170" s="92" t="s">
        <v>127</v>
      </c>
      <c r="I170" s="74">
        <v>12500.352944000002</v>
      </c>
      <c r="J170" s="103">
        <v>2450</v>
      </c>
      <c r="K170" s="74"/>
      <c r="L170" s="74">
        <v>306.25864711700007</v>
      </c>
      <c r="M170" s="94">
        <v>4.8591317023463935E-4</v>
      </c>
      <c r="N170" s="94">
        <f t="shared" si="2"/>
        <v>1.0050436796070156E-3</v>
      </c>
      <c r="O170" s="94">
        <f>L170/'סכום נכסי הקרן'!$C$42</f>
        <v>2.7938227104852965E-4</v>
      </c>
    </row>
    <row r="171" spans="2:15">
      <c r="B171" s="91" t="s">
        <v>1542</v>
      </c>
      <c r="C171" s="67" t="s">
        <v>1543</v>
      </c>
      <c r="D171" s="92" t="s">
        <v>114</v>
      </c>
      <c r="E171" s="92" t="s">
        <v>285</v>
      </c>
      <c r="F171" s="67" t="s">
        <v>1544</v>
      </c>
      <c r="G171" s="92" t="s">
        <v>569</v>
      </c>
      <c r="H171" s="92" t="s">
        <v>127</v>
      </c>
      <c r="I171" s="74">
        <v>173426.45444700003</v>
      </c>
      <c r="J171" s="103">
        <v>182.7</v>
      </c>
      <c r="K171" s="74"/>
      <c r="L171" s="74">
        <v>316.85013231400006</v>
      </c>
      <c r="M171" s="94">
        <v>7.5815471209628301E-4</v>
      </c>
      <c r="N171" s="94">
        <f t="shared" si="2"/>
        <v>1.0398015725027855E-3</v>
      </c>
      <c r="O171" s="94">
        <f>L171/'סכום נכסי הקרן'!$C$42</f>
        <v>2.8904427803501089E-4</v>
      </c>
    </row>
    <row r="172" spans="2:15">
      <c r="B172" s="91" t="s">
        <v>1545</v>
      </c>
      <c r="C172" s="67" t="s">
        <v>1546</v>
      </c>
      <c r="D172" s="92" t="s">
        <v>114</v>
      </c>
      <c r="E172" s="92" t="s">
        <v>285</v>
      </c>
      <c r="F172" s="67" t="s">
        <v>1547</v>
      </c>
      <c r="G172" s="92" t="s">
        <v>776</v>
      </c>
      <c r="H172" s="92" t="s">
        <v>127</v>
      </c>
      <c r="I172" s="74">
        <v>69454.251000000018</v>
      </c>
      <c r="J172" s="103">
        <v>452.9</v>
      </c>
      <c r="K172" s="74"/>
      <c r="L172" s="74">
        <v>314.55830277900009</v>
      </c>
      <c r="M172" s="94">
        <v>2.4157160098779178E-4</v>
      </c>
      <c r="N172" s="94">
        <f t="shared" si="2"/>
        <v>1.0322805153487374E-3</v>
      </c>
      <c r="O172" s="94">
        <f>L172/'סכום נכסי הקרן'!$C$42</f>
        <v>2.8695357285371428E-4</v>
      </c>
    </row>
    <row r="173" spans="2:15">
      <c r="B173" s="91" t="s">
        <v>1548</v>
      </c>
      <c r="C173" s="67" t="s">
        <v>1549</v>
      </c>
      <c r="D173" s="92" t="s">
        <v>114</v>
      </c>
      <c r="E173" s="92" t="s">
        <v>285</v>
      </c>
      <c r="F173" s="67" t="s">
        <v>1550</v>
      </c>
      <c r="G173" s="92" t="s">
        <v>551</v>
      </c>
      <c r="H173" s="92" t="s">
        <v>127</v>
      </c>
      <c r="I173" s="74">
        <v>58357.005118000016</v>
      </c>
      <c r="J173" s="103">
        <v>636.5</v>
      </c>
      <c r="K173" s="74">
        <v>3.8267606110000005</v>
      </c>
      <c r="L173" s="74">
        <v>375.26909818700011</v>
      </c>
      <c r="M173" s="94">
        <v>3.8267470016577248E-4</v>
      </c>
      <c r="N173" s="94">
        <f t="shared" si="2"/>
        <v>1.2315140775129912E-3</v>
      </c>
      <c r="O173" s="94">
        <f>L173/'סכום נכסי הקרן'!$C$42</f>
        <v>3.4233656385794834E-4</v>
      </c>
    </row>
    <row r="174" spans="2:15">
      <c r="B174" s="91" t="s">
        <v>1551</v>
      </c>
      <c r="C174" s="67" t="s">
        <v>1552</v>
      </c>
      <c r="D174" s="92" t="s">
        <v>114</v>
      </c>
      <c r="E174" s="92" t="s">
        <v>285</v>
      </c>
      <c r="F174" s="67" t="s">
        <v>1553</v>
      </c>
      <c r="G174" s="92" t="s">
        <v>776</v>
      </c>
      <c r="H174" s="92" t="s">
        <v>127</v>
      </c>
      <c r="I174" s="74">
        <v>1083.463164</v>
      </c>
      <c r="J174" s="103">
        <v>18910</v>
      </c>
      <c r="K174" s="74"/>
      <c r="L174" s="74">
        <v>204.88288434700004</v>
      </c>
      <c r="M174" s="94">
        <v>4.7926660824738166E-4</v>
      </c>
      <c r="N174" s="94">
        <f t="shared" si="2"/>
        <v>6.7236060078963689E-4</v>
      </c>
      <c r="O174" s="94">
        <f>L174/'סכום נכסי הקרן'!$C$42</f>
        <v>1.8690295299962734E-4</v>
      </c>
    </row>
    <row r="175" spans="2:15">
      <c r="B175" s="91" t="s">
        <v>1554</v>
      </c>
      <c r="C175" s="67" t="s">
        <v>1555</v>
      </c>
      <c r="D175" s="92" t="s">
        <v>114</v>
      </c>
      <c r="E175" s="92" t="s">
        <v>285</v>
      </c>
      <c r="F175" s="67" t="s">
        <v>1556</v>
      </c>
      <c r="G175" s="92" t="s">
        <v>1557</v>
      </c>
      <c r="H175" s="92" t="s">
        <v>127</v>
      </c>
      <c r="I175" s="74">
        <v>5121.6722260000006</v>
      </c>
      <c r="J175" s="103">
        <v>1951</v>
      </c>
      <c r="K175" s="74"/>
      <c r="L175" s="74">
        <v>99.923825126000011</v>
      </c>
      <c r="M175" s="94">
        <v>1.1427213354372177E-4</v>
      </c>
      <c r="N175" s="94">
        <f t="shared" si="2"/>
        <v>3.2791828028508384E-4</v>
      </c>
      <c r="O175" s="94">
        <f>L175/'סכום נכסי הקרן'!$C$42</f>
        <v>9.1154798267272747E-5</v>
      </c>
    </row>
    <row r="176" spans="2:15">
      <c r="B176" s="91" t="s">
        <v>1558</v>
      </c>
      <c r="C176" s="67" t="s">
        <v>1559</v>
      </c>
      <c r="D176" s="92" t="s">
        <v>114</v>
      </c>
      <c r="E176" s="92" t="s">
        <v>285</v>
      </c>
      <c r="F176" s="67" t="s">
        <v>655</v>
      </c>
      <c r="G176" s="92" t="s">
        <v>551</v>
      </c>
      <c r="H176" s="92" t="s">
        <v>127</v>
      </c>
      <c r="I176" s="74">
        <v>8271.9252800000013</v>
      </c>
      <c r="J176" s="103">
        <v>6.5</v>
      </c>
      <c r="K176" s="74"/>
      <c r="L176" s="74">
        <v>0.53767514500000013</v>
      </c>
      <c r="M176" s="94">
        <v>3.3653249360014953E-4</v>
      </c>
      <c r="N176" s="94">
        <f t="shared" si="2"/>
        <v>1.7644791787955349E-6</v>
      </c>
      <c r="O176" s="94">
        <f>L176/'סכום נכסי הקרן'!$C$42</f>
        <v>4.9049032414441547E-7</v>
      </c>
    </row>
    <row r="177" spans="2:15">
      <c r="B177" s="91" t="s">
        <v>1560</v>
      </c>
      <c r="C177" s="67" t="s">
        <v>1561</v>
      </c>
      <c r="D177" s="92" t="s">
        <v>114</v>
      </c>
      <c r="E177" s="92" t="s">
        <v>285</v>
      </c>
      <c r="F177" s="67" t="s">
        <v>1562</v>
      </c>
      <c r="G177" s="92" t="s">
        <v>1196</v>
      </c>
      <c r="H177" s="92" t="s">
        <v>127</v>
      </c>
      <c r="I177" s="74">
        <v>6586.099674000001</v>
      </c>
      <c r="J177" s="103">
        <v>8116</v>
      </c>
      <c r="K177" s="74"/>
      <c r="L177" s="74">
        <v>534.52784953200012</v>
      </c>
      <c r="M177" s="94">
        <v>5.2363998173250823E-4</v>
      </c>
      <c r="N177" s="94">
        <f t="shared" si="2"/>
        <v>1.7541507539567717E-3</v>
      </c>
      <c r="O177" s="94">
        <f>L177/'סכום נכסי הקרן'!$C$42</f>
        <v>4.8761922625448499E-4</v>
      </c>
    </row>
    <row r="178" spans="2:15">
      <c r="B178" s="91" t="s">
        <v>1563</v>
      </c>
      <c r="C178" s="67" t="s">
        <v>1564</v>
      </c>
      <c r="D178" s="92" t="s">
        <v>114</v>
      </c>
      <c r="E178" s="92" t="s">
        <v>285</v>
      </c>
      <c r="F178" s="67" t="s">
        <v>1565</v>
      </c>
      <c r="G178" s="92" t="s">
        <v>451</v>
      </c>
      <c r="H178" s="92" t="s">
        <v>127</v>
      </c>
      <c r="I178" s="74">
        <v>63895.919898000007</v>
      </c>
      <c r="J178" s="103">
        <v>415.6</v>
      </c>
      <c r="K178" s="74"/>
      <c r="L178" s="74">
        <v>265.55144308100006</v>
      </c>
      <c r="M178" s="94">
        <v>7.4822166445897913E-4</v>
      </c>
      <c r="N178" s="94">
        <f t="shared" si="2"/>
        <v>8.7145555559487895E-4</v>
      </c>
      <c r="O178" s="94">
        <f>L178/'סכום נכסי הקרן'!$C$42</f>
        <v>2.4224741389862272E-4</v>
      </c>
    </row>
    <row r="179" spans="2:15">
      <c r="B179" s="91" t="s">
        <v>1566</v>
      </c>
      <c r="C179" s="67" t="s">
        <v>1567</v>
      </c>
      <c r="D179" s="92" t="s">
        <v>114</v>
      </c>
      <c r="E179" s="92" t="s">
        <v>285</v>
      </c>
      <c r="F179" s="67" t="s">
        <v>837</v>
      </c>
      <c r="G179" s="92" t="s">
        <v>305</v>
      </c>
      <c r="H179" s="92" t="s">
        <v>127</v>
      </c>
      <c r="I179" s="74">
        <v>85660.242900000012</v>
      </c>
      <c r="J179" s="103">
        <v>566.6</v>
      </c>
      <c r="K179" s="74"/>
      <c r="L179" s="74">
        <v>485.35093627100008</v>
      </c>
      <c r="M179" s="94">
        <v>1.2047816856262893E-3</v>
      </c>
      <c r="N179" s="94">
        <f t="shared" si="2"/>
        <v>1.5927677323806701E-3</v>
      </c>
      <c r="O179" s="94">
        <f>L179/'סכום נכסי הקרן'!$C$42</f>
        <v>4.4275793714689622E-4</v>
      </c>
    </row>
    <row r="180" spans="2:15">
      <c r="B180" s="91" t="s">
        <v>1568</v>
      </c>
      <c r="C180" s="67" t="s">
        <v>1569</v>
      </c>
      <c r="D180" s="92" t="s">
        <v>114</v>
      </c>
      <c r="E180" s="92" t="s">
        <v>285</v>
      </c>
      <c r="F180" s="67" t="s">
        <v>1570</v>
      </c>
      <c r="G180" s="92" t="s">
        <v>151</v>
      </c>
      <c r="H180" s="92" t="s">
        <v>127</v>
      </c>
      <c r="I180" s="74">
        <v>14515.938459000003</v>
      </c>
      <c r="J180" s="103">
        <v>71.8</v>
      </c>
      <c r="K180" s="74"/>
      <c r="L180" s="74">
        <v>10.422443814000003</v>
      </c>
      <c r="M180" s="94">
        <v>3.6971190057631605E-4</v>
      </c>
      <c r="N180" s="94">
        <f t="shared" si="2"/>
        <v>3.4203152727041759E-5</v>
      </c>
      <c r="O180" s="94">
        <f>L180/'סכום נכסי הקרן'!$C$42</f>
        <v>9.5078001879849178E-6</v>
      </c>
    </row>
    <row r="181" spans="2:15">
      <c r="B181" s="91" t="s">
        <v>1571</v>
      </c>
      <c r="C181" s="67" t="s">
        <v>1572</v>
      </c>
      <c r="D181" s="92" t="s">
        <v>114</v>
      </c>
      <c r="E181" s="92" t="s">
        <v>285</v>
      </c>
      <c r="F181" s="67" t="s">
        <v>1573</v>
      </c>
      <c r="G181" s="92" t="s">
        <v>594</v>
      </c>
      <c r="H181" s="92" t="s">
        <v>127</v>
      </c>
      <c r="I181" s="74">
        <v>17704.652577000004</v>
      </c>
      <c r="J181" s="103">
        <v>3471</v>
      </c>
      <c r="K181" s="74"/>
      <c r="L181" s="74">
        <v>614.52849093600014</v>
      </c>
      <c r="M181" s="94">
        <v>4.9606759812272354E-4</v>
      </c>
      <c r="N181" s="94">
        <f t="shared" si="2"/>
        <v>2.0166874684772952E-3</v>
      </c>
      <c r="O181" s="94">
        <f>L181/'סכום נכסי הקרן'!$C$42</f>
        <v>5.6059924197384488E-4</v>
      </c>
    </row>
    <row r="182" spans="2:15">
      <c r="B182" s="91" t="s">
        <v>1574</v>
      </c>
      <c r="C182" s="67" t="s">
        <v>1575</v>
      </c>
      <c r="D182" s="92" t="s">
        <v>114</v>
      </c>
      <c r="E182" s="92" t="s">
        <v>285</v>
      </c>
      <c r="F182" s="67" t="s">
        <v>1576</v>
      </c>
      <c r="G182" s="92" t="s">
        <v>451</v>
      </c>
      <c r="H182" s="92" t="s">
        <v>127</v>
      </c>
      <c r="I182" s="74">
        <v>3858.5695000000005</v>
      </c>
      <c r="J182" s="103">
        <v>6021</v>
      </c>
      <c r="K182" s="74"/>
      <c r="L182" s="74">
        <v>232.32446959500004</v>
      </c>
      <c r="M182" s="94">
        <v>4.591458030890788E-4</v>
      </c>
      <c r="N182" s="94">
        <f t="shared" si="2"/>
        <v>7.6241517417565167E-4</v>
      </c>
      <c r="O182" s="94">
        <f>L182/'סכום נכסי הקרן'!$C$42</f>
        <v>2.1193634382770461E-4</v>
      </c>
    </row>
    <row r="183" spans="2:15">
      <c r="B183" s="91" t="s">
        <v>1577</v>
      </c>
      <c r="C183" s="67" t="s">
        <v>1578</v>
      </c>
      <c r="D183" s="92" t="s">
        <v>114</v>
      </c>
      <c r="E183" s="92" t="s">
        <v>285</v>
      </c>
      <c r="F183" s="67" t="s">
        <v>1579</v>
      </c>
      <c r="G183" s="92" t="s">
        <v>451</v>
      </c>
      <c r="H183" s="92" t="s">
        <v>127</v>
      </c>
      <c r="I183" s="74">
        <v>15130.160986000004</v>
      </c>
      <c r="J183" s="103">
        <v>1028</v>
      </c>
      <c r="K183" s="74"/>
      <c r="L183" s="74">
        <v>155.53805493900003</v>
      </c>
      <c r="M183" s="94">
        <v>9.0740822176269248E-4</v>
      </c>
      <c r="N183" s="94">
        <f t="shared" si="2"/>
        <v>5.104265317122321E-4</v>
      </c>
      <c r="O183" s="94">
        <f>L183/'סכום נכסי הקרן'!$C$42</f>
        <v>1.4188848358207448E-4</v>
      </c>
    </row>
    <row r="184" spans="2:15">
      <c r="B184" s="91" t="s">
        <v>1580</v>
      </c>
      <c r="C184" s="67" t="s">
        <v>1581</v>
      </c>
      <c r="D184" s="92" t="s">
        <v>114</v>
      </c>
      <c r="E184" s="92" t="s">
        <v>285</v>
      </c>
      <c r="F184" s="67" t="s">
        <v>1582</v>
      </c>
      <c r="G184" s="92" t="s">
        <v>121</v>
      </c>
      <c r="H184" s="92" t="s">
        <v>127</v>
      </c>
      <c r="I184" s="74">
        <v>12274.10958</v>
      </c>
      <c r="J184" s="103">
        <v>862.9</v>
      </c>
      <c r="K184" s="74"/>
      <c r="L184" s="74">
        <v>105.91329156200001</v>
      </c>
      <c r="M184" s="94">
        <v>6.1367479526023704E-4</v>
      </c>
      <c r="N184" s="94">
        <f t="shared" si="2"/>
        <v>3.4757380819388589E-4</v>
      </c>
      <c r="O184" s="94">
        <f>L184/'סכום נכסי הקרן'!$C$42</f>
        <v>9.6618646393720425E-5</v>
      </c>
    </row>
    <row r="185" spans="2:15">
      <c r="B185" s="91" t="s">
        <v>1583</v>
      </c>
      <c r="C185" s="67" t="s">
        <v>1584</v>
      </c>
      <c r="D185" s="92" t="s">
        <v>114</v>
      </c>
      <c r="E185" s="92" t="s">
        <v>285</v>
      </c>
      <c r="F185" s="67" t="s">
        <v>849</v>
      </c>
      <c r="G185" s="92" t="s">
        <v>121</v>
      </c>
      <c r="H185" s="92" t="s">
        <v>127</v>
      </c>
      <c r="I185" s="74">
        <v>37355.127732000008</v>
      </c>
      <c r="J185" s="103">
        <v>1176</v>
      </c>
      <c r="K185" s="74"/>
      <c r="L185" s="74">
        <v>439.29630213100006</v>
      </c>
      <c r="M185" s="94">
        <v>4.2211293965700622E-4</v>
      </c>
      <c r="N185" s="94">
        <f t="shared" si="2"/>
        <v>1.4416310399321544E-3</v>
      </c>
      <c r="O185" s="94">
        <f>L185/'סכום נכסי הקרן'!$C$42</f>
        <v>4.0074492494474007E-4</v>
      </c>
    </row>
    <row r="186" spans="2:15">
      <c r="B186" s="95"/>
      <c r="C186" s="67"/>
      <c r="D186" s="67"/>
      <c r="E186" s="67"/>
      <c r="F186" s="67"/>
      <c r="G186" s="67"/>
      <c r="H186" s="67"/>
      <c r="I186" s="74"/>
      <c r="J186" s="103"/>
      <c r="K186" s="67"/>
      <c r="L186" s="67"/>
      <c r="M186" s="67"/>
      <c r="N186" s="94"/>
      <c r="O186" s="67"/>
    </row>
    <row r="187" spans="2:15">
      <c r="B187" s="84" t="s">
        <v>190</v>
      </c>
      <c r="C187" s="85"/>
      <c r="D187" s="86"/>
      <c r="E187" s="86"/>
      <c r="F187" s="85"/>
      <c r="G187" s="86"/>
      <c r="H187" s="86"/>
      <c r="I187" s="88"/>
      <c r="J187" s="101"/>
      <c r="K187" s="88">
        <v>6.4108674000000008</v>
      </c>
      <c r="L187" s="88">
        <v>69006.739386674017</v>
      </c>
      <c r="M187" s="89"/>
      <c r="N187" s="89">
        <f t="shared" si="2"/>
        <v>0.22645821733931187</v>
      </c>
      <c r="O187" s="89">
        <f>L187/'סכום נכסי הקרן'!$C$42</f>
        <v>6.2950906852722255E-2</v>
      </c>
    </row>
    <row r="188" spans="2:15">
      <c r="B188" s="90" t="s">
        <v>62</v>
      </c>
      <c r="C188" s="85"/>
      <c r="D188" s="86"/>
      <c r="E188" s="86"/>
      <c r="F188" s="85"/>
      <c r="G188" s="86"/>
      <c r="H188" s="86"/>
      <c r="I188" s="88"/>
      <c r="J188" s="101"/>
      <c r="K188" s="88">
        <v>9.993695000000001E-2</v>
      </c>
      <c r="L188" s="88">
        <f>SUM(L189:L215)</f>
        <v>28067.783847951006</v>
      </c>
      <c r="M188" s="89"/>
      <c r="N188" s="89">
        <f t="shared" si="2"/>
        <v>9.2109558448425499E-2</v>
      </c>
      <c r="O188" s="89">
        <f>L188/'סכום נכסי הקרן'!$C$42</f>
        <v>2.560463604393853E-2</v>
      </c>
    </row>
    <row r="189" spans="2:15">
      <c r="B189" s="91" t="s">
        <v>1585</v>
      </c>
      <c r="C189" s="67" t="s">
        <v>1586</v>
      </c>
      <c r="D189" s="92" t="s">
        <v>1587</v>
      </c>
      <c r="E189" s="92" t="s">
        <v>854</v>
      </c>
      <c r="F189" s="67" t="s">
        <v>1588</v>
      </c>
      <c r="G189" s="92" t="s">
        <v>933</v>
      </c>
      <c r="H189" s="92" t="s">
        <v>126</v>
      </c>
      <c r="I189" s="74">
        <v>10803.994600000002</v>
      </c>
      <c r="J189" s="103">
        <v>289</v>
      </c>
      <c r="K189" s="74"/>
      <c r="L189" s="74">
        <v>115.52711425800001</v>
      </c>
      <c r="M189" s="94">
        <v>1.646307056686004E-4</v>
      </c>
      <c r="N189" s="94">
        <f t="shared" si="2"/>
        <v>3.7912332305145655E-4</v>
      </c>
      <c r="O189" s="94">
        <f>L189/'סכום נכסי הקרן'!$C$42</f>
        <v>1.0538878772213905E-4</v>
      </c>
    </row>
    <row r="190" spans="2:15">
      <c r="B190" s="91" t="s">
        <v>1589</v>
      </c>
      <c r="C190" s="67" t="s">
        <v>1590</v>
      </c>
      <c r="D190" s="92" t="s">
        <v>1587</v>
      </c>
      <c r="E190" s="92" t="s">
        <v>854</v>
      </c>
      <c r="F190" s="67" t="s">
        <v>1344</v>
      </c>
      <c r="G190" s="92" t="s">
        <v>1169</v>
      </c>
      <c r="H190" s="92" t="s">
        <v>126</v>
      </c>
      <c r="I190" s="74">
        <v>11822.448585</v>
      </c>
      <c r="J190" s="103">
        <v>3563</v>
      </c>
      <c r="K190" s="74"/>
      <c r="L190" s="74">
        <v>1558.5652194190002</v>
      </c>
      <c r="M190" s="94">
        <v>2.6523870184783278E-4</v>
      </c>
      <c r="N190" s="94">
        <f t="shared" si="2"/>
        <v>5.114716393408365E-3</v>
      </c>
      <c r="O190" s="94">
        <f>L190/'סכום נכסי הקרן'!$C$42</f>
        <v>1.4217900283879353E-3</v>
      </c>
    </row>
    <row r="191" spans="2:15">
      <c r="B191" s="91" t="s">
        <v>1591</v>
      </c>
      <c r="C191" s="67" t="s">
        <v>1592</v>
      </c>
      <c r="D191" s="92" t="s">
        <v>1587</v>
      </c>
      <c r="E191" s="92" t="s">
        <v>854</v>
      </c>
      <c r="F191" s="67" t="s">
        <v>1593</v>
      </c>
      <c r="G191" s="92" t="s">
        <v>979</v>
      </c>
      <c r="H191" s="92" t="s">
        <v>126</v>
      </c>
      <c r="I191" s="74">
        <v>1273.5517320000001</v>
      </c>
      <c r="J191" s="103">
        <v>12562</v>
      </c>
      <c r="K191" s="74"/>
      <c r="L191" s="74">
        <v>591.9392036910001</v>
      </c>
      <c r="M191" s="94">
        <v>1.0885639129317927E-5</v>
      </c>
      <c r="N191" s="94">
        <f t="shared" si="2"/>
        <v>1.9425565971169794E-3</v>
      </c>
      <c r="O191" s="94">
        <f>L191/'סכום נכסי הקרן'!$C$42</f>
        <v>5.3999232546296288E-4</v>
      </c>
    </row>
    <row r="192" spans="2:15">
      <c r="B192" s="91" t="s">
        <v>1594</v>
      </c>
      <c r="C192" s="67" t="s">
        <v>1595</v>
      </c>
      <c r="D192" s="92" t="s">
        <v>1587</v>
      </c>
      <c r="E192" s="92" t="s">
        <v>854</v>
      </c>
      <c r="F192" s="67" t="s">
        <v>1596</v>
      </c>
      <c r="G192" s="92" t="s">
        <v>979</v>
      </c>
      <c r="H192" s="92" t="s">
        <v>126</v>
      </c>
      <c r="I192" s="74">
        <v>802.58245600000009</v>
      </c>
      <c r="J192" s="103">
        <v>15633</v>
      </c>
      <c r="K192" s="74"/>
      <c r="L192" s="74">
        <v>464.23054678200003</v>
      </c>
      <c r="M192" s="94">
        <v>1.9216597335198754E-5</v>
      </c>
      <c r="N192" s="94">
        <f t="shared" si="2"/>
        <v>1.5234573172574406E-3</v>
      </c>
      <c r="O192" s="94">
        <f>L192/'סכום נכסי הקרן'!$C$42</f>
        <v>4.2349101215910284E-4</v>
      </c>
    </row>
    <row r="193" spans="2:15">
      <c r="B193" s="91" t="s">
        <v>1597</v>
      </c>
      <c r="C193" s="67" t="s">
        <v>1598</v>
      </c>
      <c r="D193" s="92" t="s">
        <v>1587</v>
      </c>
      <c r="E193" s="92" t="s">
        <v>854</v>
      </c>
      <c r="F193" s="67" t="s">
        <v>840</v>
      </c>
      <c r="G193" s="92" t="s">
        <v>662</v>
      </c>
      <c r="H193" s="92" t="s">
        <v>126</v>
      </c>
      <c r="I193" s="74">
        <v>54.019973000000007</v>
      </c>
      <c r="J193" s="103">
        <v>20896</v>
      </c>
      <c r="K193" s="74">
        <v>9.993695000000001E-2</v>
      </c>
      <c r="L193" s="74">
        <v>41.865587115000011</v>
      </c>
      <c r="M193" s="94">
        <v>1.2181023219089321E-6</v>
      </c>
      <c r="N193" s="94">
        <f t="shared" si="2"/>
        <v>1.3738956963031671E-4</v>
      </c>
      <c r="O193" s="94">
        <f>L193/'סכום נכסי הקרן'!$C$42</f>
        <v>3.8191583868978387E-5</v>
      </c>
    </row>
    <row r="194" spans="2:15">
      <c r="B194" s="91" t="s">
        <v>1601</v>
      </c>
      <c r="C194" s="67" t="s">
        <v>1602</v>
      </c>
      <c r="D194" s="92" t="s">
        <v>1603</v>
      </c>
      <c r="E194" s="92" t="s">
        <v>854</v>
      </c>
      <c r="F194" s="67" t="s">
        <v>1604</v>
      </c>
      <c r="G194" s="92" t="s">
        <v>956</v>
      </c>
      <c r="H194" s="92" t="s">
        <v>126</v>
      </c>
      <c r="I194" s="74">
        <v>1541.5216670000002</v>
      </c>
      <c r="J194" s="103">
        <v>2601</v>
      </c>
      <c r="K194" s="74"/>
      <c r="L194" s="74">
        <v>148.35142062700004</v>
      </c>
      <c r="M194" s="94">
        <v>4.0826933261866684E-5</v>
      </c>
      <c r="N194" s="94">
        <f t="shared" si="2"/>
        <v>4.8684227879099737E-4</v>
      </c>
      <c r="O194" s="94">
        <f>L194/'סכום נכסי הקרן'!$C$42</f>
        <v>1.3533252758154136E-4</v>
      </c>
    </row>
    <row r="195" spans="2:15">
      <c r="B195" s="91" t="s">
        <v>1605</v>
      </c>
      <c r="C195" s="67" t="s">
        <v>1606</v>
      </c>
      <c r="D195" s="92" t="s">
        <v>1603</v>
      </c>
      <c r="E195" s="92" t="s">
        <v>854</v>
      </c>
      <c r="F195" s="67" t="s">
        <v>1607</v>
      </c>
      <c r="G195" s="92" t="s">
        <v>1608</v>
      </c>
      <c r="H195" s="92" t="s">
        <v>126</v>
      </c>
      <c r="I195" s="74">
        <v>4483.6577589999997</v>
      </c>
      <c r="J195" s="103">
        <v>4094</v>
      </c>
      <c r="K195" s="74"/>
      <c r="L195" s="74">
        <v>679.17551001800018</v>
      </c>
      <c r="M195" s="94">
        <v>2.7297174647924039E-5</v>
      </c>
      <c r="N195" s="94">
        <f t="shared" si="2"/>
        <v>2.2288384674627264E-3</v>
      </c>
      <c r="O195" s="94">
        <f>L195/'סכום נכסי הקרן'!$C$42</f>
        <v>6.1957302500876719E-4</v>
      </c>
    </row>
    <row r="196" spans="2:15">
      <c r="B196" s="91" t="s">
        <v>1609</v>
      </c>
      <c r="C196" s="67" t="s">
        <v>1610</v>
      </c>
      <c r="D196" s="92" t="s">
        <v>1587</v>
      </c>
      <c r="E196" s="92" t="s">
        <v>854</v>
      </c>
      <c r="F196" s="67" t="s">
        <v>1611</v>
      </c>
      <c r="G196" s="92" t="s">
        <v>1612</v>
      </c>
      <c r="H196" s="92" t="s">
        <v>126</v>
      </c>
      <c r="I196" s="74">
        <v>5820.0038510000004</v>
      </c>
      <c r="J196" s="103">
        <v>3735</v>
      </c>
      <c r="K196" s="74"/>
      <c r="L196" s="74">
        <v>804.29543219900017</v>
      </c>
      <c r="M196" s="94">
        <v>7.0052096710827551E-5</v>
      </c>
      <c r="N196" s="94">
        <f t="shared" si="2"/>
        <v>2.6394423415564269E-3</v>
      </c>
      <c r="O196" s="94">
        <f>L196/'סכום נכסי הקרן'!$C$42</f>
        <v>7.3371278348222742E-4</v>
      </c>
    </row>
    <row r="197" spans="2:15">
      <c r="B197" s="91" t="s">
        <v>1613</v>
      </c>
      <c r="C197" s="67" t="s">
        <v>1614</v>
      </c>
      <c r="D197" s="92" t="s">
        <v>1603</v>
      </c>
      <c r="E197" s="92" t="s">
        <v>854</v>
      </c>
      <c r="F197" s="67" t="s">
        <v>1615</v>
      </c>
      <c r="G197" s="92" t="s">
        <v>933</v>
      </c>
      <c r="H197" s="92" t="s">
        <v>126</v>
      </c>
      <c r="I197" s="74">
        <v>18636.890685000002</v>
      </c>
      <c r="J197" s="103">
        <v>284</v>
      </c>
      <c r="K197" s="74"/>
      <c r="L197" s="74">
        <v>195.83644731800001</v>
      </c>
      <c r="M197" s="94">
        <v>1.3722811559701263E-4</v>
      </c>
      <c r="N197" s="94">
        <f t="shared" si="2"/>
        <v>6.4267306561455358E-4</v>
      </c>
      <c r="O197" s="94">
        <f>L197/'סכום נכסי הקרן'!$C$42</f>
        <v>1.7865040520758413E-4</v>
      </c>
    </row>
    <row r="198" spans="2:15">
      <c r="B198" s="91" t="s">
        <v>1616</v>
      </c>
      <c r="C198" s="67" t="s">
        <v>1617</v>
      </c>
      <c r="D198" s="92" t="s">
        <v>1587</v>
      </c>
      <c r="E198" s="92" t="s">
        <v>854</v>
      </c>
      <c r="F198" s="67" t="s">
        <v>1618</v>
      </c>
      <c r="G198" s="92" t="s">
        <v>979</v>
      </c>
      <c r="H198" s="92" t="s">
        <v>126</v>
      </c>
      <c r="I198" s="74">
        <v>1929.2847500000003</v>
      </c>
      <c r="J198" s="103">
        <v>2770</v>
      </c>
      <c r="K198" s="74"/>
      <c r="L198" s="74">
        <v>197.73239402800004</v>
      </c>
      <c r="M198" s="94">
        <v>1.8936083543524085E-5</v>
      </c>
      <c r="N198" s="94">
        <f t="shared" si="2"/>
        <v>6.488949609820639E-4</v>
      </c>
      <c r="O198" s="94">
        <f>L198/'סכום נכסי הקרן'!$C$42</f>
        <v>1.8037996909945502E-4</v>
      </c>
    </row>
    <row r="199" spans="2:15">
      <c r="B199" s="91" t="s">
        <v>1619</v>
      </c>
      <c r="C199" s="67" t="s">
        <v>1620</v>
      </c>
      <c r="D199" s="92" t="s">
        <v>1587</v>
      </c>
      <c r="E199" s="92" t="s">
        <v>854</v>
      </c>
      <c r="F199" s="67" t="s">
        <v>1621</v>
      </c>
      <c r="G199" s="92" t="s">
        <v>926</v>
      </c>
      <c r="H199" s="92" t="s">
        <v>126</v>
      </c>
      <c r="I199" s="74">
        <v>4620.1122110000006</v>
      </c>
      <c r="J199" s="103">
        <v>2937</v>
      </c>
      <c r="K199" s="74"/>
      <c r="L199" s="74">
        <v>502.06297385100009</v>
      </c>
      <c r="M199" s="94">
        <v>9.2801916088054761E-5</v>
      </c>
      <c r="N199" s="94">
        <f t="shared" si="2"/>
        <v>1.6476113356592977E-3</v>
      </c>
      <c r="O199" s="94">
        <f>L199/'סכום נכסי הקרן'!$C$42</f>
        <v>4.580033744819768E-4</v>
      </c>
    </row>
    <row r="200" spans="2:15">
      <c r="B200" s="91" t="s">
        <v>1624</v>
      </c>
      <c r="C200" s="67" t="s">
        <v>1625</v>
      </c>
      <c r="D200" s="92" t="s">
        <v>1603</v>
      </c>
      <c r="E200" s="92" t="s">
        <v>854</v>
      </c>
      <c r="F200" s="67" t="s">
        <v>1626</v>
      </c>
      <c r="G200" s="92" t="s">
        <v>943</v>
      </c>
      <c r="H200" s="92" t="s">
        <v>126</v>
      </c>
      <c r="I200" s="74">
        <v>202.18904200000006</v>
      </c>
      <c r="J200" s="103">
        <v>3842</v>
      </c>
      <c r="K200" s="74"/>
      <c r="L200" s="74">
        <v>28.74198104800001</v>
      </c>
      <c r="M200" s="94">
        <v>9.1176597834946233E-7</v>
      </c>
      <c r="N200" s="94">
        <f t="shared" si="2"/>
        <v>9.4322059682583754E-5</v>
      </c>
      <c r="O200" s="94">
        <f>L200/'סכום נכסי הקרן'!$C$42</f>
        <v>2.6219667641111007E-5</v>
      </c>
    </row>
    <row r="201" spans="2:15">
      <c r="B201" s="91" t="s">
        <v>1627</v>
      </c>
      <c r="C201" s="67" t="s">
        <v>1628</v>
      </c>
      <c r="D201" s="92" t="s">
        <v>1587</v>
      </c>
      <c r="E201" s="92" t="s">
        <v>854</v>
      </c>
      <c r="F201" s="67" t="s">
        <v>1629</v>
      </c>
      <c r="G201" s="92" t="s">
        <v>979</v>
      </c>
      <c r="H201" s="92" t="s">
        <v>126</v>
      </c>
      <c r="I201" s="74">
        <v>944.94051900000011</v>
      </c>
      <c r="J201" s="103">
        <v>17122</v>
      </c>
      <c r="K201" s="74"/>
      <c r="L201" s="74">
        <v>598.63304805300015</v>
      </c>
      <c r="M201" s="94">
        <v>1.9794359459035753E-5</v>
      </c>
      <c r="N201" s="94">
        <f t="shared" ref="N201:N217" si="3">IFERROR(L201/$L$11,0)</f>
        <v>1.964523669823766E-3</v>
      </c>
      <c r="O201" s="94">
        <f>L201/'סכום נכסי הקרן'!$C$42</f>
        <v>5.4609873733902172E-4</v>
      </c>
    </row>
    <row r="202" spans="2:15">
      <c r="B202" s="91" t="s">
        <v>1630</v>
      </c>
      <c r="C202" s="67" t="s">
        <v>1631</v>
      </c>
      <c r="D202" s="92" t="s">
        <v>1587</v>
      </c>
      <c r="E202" s="92" t="s">
        <v>854</v>
      </c>
      <c r="F202" s="67" t="s">
        <v>1188</v>
      </c>
      <c r="G202" s="92" t="s">
        <v>151</v>
      </c>
      <c r="H202" s="92" t="s">
        <v>126</v>
      </c>
      <c r="I202" s="74">
        <v>9297.3775530000021</v>
      </c>
      <c r="J202" s="103">
        <v>20650</v>
      </c>
      <c r="K202" s="74"/>
      <c r="L202" s="74">
        <v>7103.6613193930007</v>
      </c>
      <c r="M202" s="94">
        <v>1.4694490297249236E-4</v>
      </c>
      <c r="N202" s="94">
        <f t="shared" si="3"/>
        <v>2.3311961893429468E-2</v>
      </c>
      <c r="O202" s="94">
        <f>L202/'סכום נכסי הקרן'!$C$42</f>
        <v>6.4802644785844025E-3</v>
      </c>
    </row>
    <row r="203" spans="2:15">
      <c r="B203" s="91" t="s">
        <v>1632</v>
      </c>
      <c r="C203" s="67" t="s">
        <v>1633</v>
      </c>
      <c r="D203" s="92" t="s">
        <v>1587</v>
      </c>
      <c r="E203" s="92" t="s">
        <v>854</v>
      </c>
      <c r="F203" s="67" t="s">
        <v>1182</v>
      </c>
      <c r="G203" s="92" t="s">
        <v>1169</v>
      </c>
      <c r="H203" s="92" t="s">
        <v>126</v>
      </c>
      <c r="I203" s="74">
        <v>8115.9993290000011</v>
      </c>
      <c r="J203" s="103">
        <v>11730</v>
      </c>
      <c r="K203" s="74"/>
      <c r="L203" s="74">
        <v>3522.4248689500005</v>
      </c>
      <c r="M203" s="94">
        <v>2.8254319563969949E-4</v>
      </c>
      <c r="N203" s="94">
        <f t="shared" si="3"/>
        <v>1.1559480474281297E-2</v>
      </c>
      <c r="O203" s="94">
        <f>L203/'סכום נכסי הקרן'!$C$42</f>
        <v>3.2133070159782737E-3</v>
      </c>
    </row>
    <row r="204" spans="2:15">
      <c r="B204" s="91" t="s">
        <v>1636</v>
      </c>
      <c r="C204" s="67" t="s">
        <v>1637</v>
      </c>
      <c r="D204" s="92" t="s">
        <v>1587</v>
      </c>
      <c r="E204" s="92" t="s">
        <v>854</v>
      </c>
      <c r="F204" s="67" t="s">
        <v>1336</v>
      </c>
      <c r="G204" s="92" t="s">
        <v>151</v>
      </c>
      <c r="H204" s="92" t="s">
        <v>126</v>
      </c>
      <c r="I204" s="74">
        <v>15118.176269000003</v>
      </c>
      <c r="J204" s="103">
        <v>3067</v>
      </c>
      <c r="K204" s="74"/>
      <c r="L204" s="74">
        <v>1715.5955248700002</v>
      </c>
      <c r="M204" s="94">
        <v>3.215516301507694E-4</v>
      </c>
      <c r="N204" s="94">
        <f t="shared" si="3"/>
        <v>5.6300400176911873E-3</v>
      </c>
      <c r="O204" s="94">
        <f>L204/'סכום נכסי הקרן'!$C$42</f>
        <v>1.5650398068785471E-3</v>
      </c>
    </row>
    <row r="205" spans="2:15">
      <c r="B205" s="91" t="s">
        <v>1638</v>
      </c>
      <c r="C205" s="67" t="s">
        <v>1639</v>
      </c>
      <c r="D205" s="92" t="s">
        <v>1603</v>
      </c>
      <c r="E205" s="92" t="s">
        <v>854</v>
      </c>
      <c r="F205" s="67" t="s">
        <v>1640</v>
      </c>
      <c r="G205" s="92" t="s">
        <v>979</v>
      </c>
      <c r="H205" s="92" t="s">
        <v>126</v>
      </c>
      <c r="I205" s="74">
        <v>5699.4852910000009</v>
      </c>
      <c r="J205" s="103">
        <v>486</v>
      </c>
      <c r="K205" s="74"/>
      <c r="L205" s="74">
        <v>102.48814452400003</v>
      </c>
      <c r="M205" s="94">
        <v>5.47165724728609E-5</v>
      </c>
      <c r="N205" s="94">
        <f t="shared" si="3"/>
        <v>3.3633356268678857E-4</v>
      </c>
      <c r="O205" s="94">
        <f>L205/'סכום נכסי הקרן'!$C$42</f>
        <v>9.3494080386655147E-5</v>
      </c>
    </row>
    <row r="206" spans="2:15">
      <c r="B206" s="91" t="s">
        <v>1643</v>
      </c>
      <c r="C206" s="67" t="s">
        <v>1644</v>
      </c>
      <c r="D206" s="92" t="s">
        <v>1603</v>
      </c>
      <c r="E206" s="92" t="s">
        <v>854</v>
      </c>
      <c r="F206" s="67" t="s">
        <v>1645</v>
      </c>
      <c r="G206" s="92" t="s">
        <v>979</v>
      </c>
      <c r="H206" s="92" t="s">
        <v>126</v>
      </c>
      <c r="I206" s="74">
        <v>12246.713736</v>
      </c>
      <c r="J206" s="103">
        <v>656</v>
      </c>
      <c r="K206" s="74"/>
      <c r="L206" s="74">
        <v>297.25223580099998</v>
      </c>
      <c r="M206" s="94">
        <v>1.5710113317501243E-4</v>
      </c>
      <c r="N206" s="94">
        <f t="shared" si="3"/>
        <v>9.7548749611865552E-4</v>
      </c>
      <c r="O206" s="94">
        <f>L206/'סכום נכסי הקרן'!$C$42</f>
        <v>2.711662364282892E-4</v>
      </c>
    </row>
    <row r="207" spans="2:15">
      <c r="B207" s="91" t="s">
        <v>1646</v>
      </c>
      <c r="C207" s="67" t="s">
        <v>1647</v>
      </c>
      <c r="D207" s="92" t="s">
        <v>1587</v>
      </c>
      <c r="E207" s="92" t="s">
        <v>854</v>
      </c>
      <c r="F207" s="67" t="s">
        <v>1648</v>
      </c>
      <c r="G207" s="92" t="s">
        <v>1023</v>
      </c>
      <c r="H207" s="92" t="s">
        <v>126</v>
      </c>
      <c r="I207" s="74">
        <v>9496.9890700000014</v>
      </c>
      <c r="J207" s="103">
        <v>299</v>
      </c>
      <c r="K207" s="74"/>
      <c r="L207" s="74">
        <v>105.06519010100001</v>
      </c>
      <c r="M207" s="94">
        <v>3.4180273780816991E-4</v>
      </c>
      <c r="N207" s="94">
        <f t="shared" si="3"/>
        <v>3.4479060836894223E-4</v>
      </c>
      <c r="O207" s="94">
        <f>L207/'סכום נכסי הקרן'!$C$42</f>
        <v>9.584497187225219E-5</v>
      </c>
    </row>
    <row r="208" spans="2:15">
      <c r="B208" s="91" t="s">
        <v>1649</v>
      </c>
      <c r="C208" s="67" t="s">
        <v>1650</v>
      </c>
      <c r="D208" s="92" t="s">
        <v>1587</v>
      </c>
      <c r="E208" s="92" t="s">
        <v>854</v>
      </c>
      <c r="F208" s="67" t="s">
        <v>884</v>
      </c>
      <c r="G208" s="92" t="s">
        <v>885</v>
      </c>
      <c r="H208" s="92" t="s">
        <v>126</v>
      </c>
      <c r="I208" s="74">
        <v>2101.8245440000005</v>
      </c>
      <c r="J208" s="103">
        <v>26905</v>
      </c>
      <c r="K208" s="74"/>
      <c r="L208" s="74">
        <v>2092.3348059469999</v>
      </c>
      <c r="M208" s="94">
        <v>3.730295017668646E-5</v>
      </c>
      <c r="N208" s="94">
        <f t="shared" si="3"/>
        <v>6.8663787688431769E-3</v>
      </c>
      <c r="O208" s="94">
        <f>L208/'סכום נכסי הקרן'!$C$42</f>
        <v>1.9087175346139283E-3</v>
      </c>
    </row>
    <row r="209" spans="2:15">
      <c r="B209" s="91" t="s">
        <v>1651</v>
      </c>
      <c r="C209" s="67" t="s">
        <v>1652</v>
      </c>
      <c r="D209" s="92" t="s">
        <v>1587</v>
      </c>
      <c r="E209" s="92" t="s">
        <v>854</v>
      </c>
      <c r="F209" s="67" t="s">
        <v>1653</v>
      </c>
      <c r="G209" s="92" t="s">
        <v>979</v>
      </c>
      <c r="H209" s="92" t="s">
        <v>130</v>
      </c>
      <c r="I209" s="74">
        <v>102637.94870000001</v>
      </c>
      <c r="J209" s="103">
        <v>8</v>
      </c>
      <c r="K209" s="74"/>
      <c r="L209" s="74">
        <v>20.130996706000005</v>
      </c>
      <c r="M209" s="94">
        <v>1.9119663207927342E-4</v>
      </c>
      <c r="N209" s="94">
        <f t="shared" si="3"/>
        <v>6.6063542022457632E-5</v>
      </c>
      <c r="O209" s="94">
        <f>L209/'סכום נכסי הקרן'!$C$42</f>
        <v>1.8364358463466076E-5</v>
      </c>
    </row>
    <row r="210" spans="2:15">
      <c r="B210" s="91" t="s">
        <v>1654</v>
      </c>
      <c r="C210" s="67" t="s">
        <v>1655</v>
      </c>
      <c r="D210" s="92" t="s">
        <v>1587</v>
      </c>
      <c r="E210" s="92" t="s">
        <v>854</v>
      </c>
      <c r="F210" s="67" t="s">
        <v>1656</v>
      </c>
      <c r="G210" s="92" t="s">
        <v>933</v>
      </c>
      <c r="H210" s="92" t="s">
        <v>126</v>
      </c>
      <c r="I210" s="74">
        <v>5738.3102179999996</v>
      </c>
      <c r="J210" s="103">
        <v>1776</v>
      </c>
      <c r="K210" s="74"/>
      <c r="L210" s="74">
        <v>377.07584102000004</v>
      </c>
      <c r="M210" s="94">
        <v>8.5536627880630832E-5</v>
      </c>
      <c r="N210" s="94">
        <f t="shared" si="3"/>
        <v>1.2374432340676734E-3</v>
      </c>
      <c r="O210" s="94">
        <f>L210/'סכום נכסי הקרן'!$C$42</f>
        <v>3.4398475214793099E-4</v>
      </c>
    </row>
    <row r="211" spans="2:15">
      <c r="B211" s="91" t="s">
        <v>1657</v>
      </c>
      <c r="C211" s="67" t="s">
        <v>1658</v>
      </c>
      <c r="D211" s="92" t="s">
        <v>1587</v>
      </c>
      <c r="E211" s="92" t="s">
        <v>854</v>
      </c>
      <c r="F211" s="67" t="s">
        <v>876</v>
      </c>
      <c r="G211" s="92" t="s">
        <v>877</v>
      </c>
      <c r="H211" s="92" t="s">
        <v>126</v>
      </c>
      <c r="I211" s="74">
        <v>182377.60255900002</v>
      </c>
      <c r="J211" s="103">
        <v>753</v>
      </c>
      <c r="K211" s="74"/>
      <c r="L211" s="74">
        <v>5081.2223849020011</v>
      </c>
      <c r="M211" s="94">
        <v>1.6277816479935161E-4</v>
      </c>
      <c r="N211" s="94">
        <f t="shared" si="3"/>
        <v>1.66749591911848E-2</v>
      </c>
      <c r="O211" s="94">
        <f>L211/'סכום נכסי הקרן'!$C$42</f>
        <v>4.6353089552250773E-3</v>
      </c>
    </row>
    <row r="212" spans="2:15">
      <c r="B212" s="91" t="s">
        <v>1659</v>
      </c>
      <c r="C212" s="67" t="s">
        <v>1660</v>
      </c>
      <c r="D212" s="92" t="s">
        <v>1587</v>
      </c>
      <c r="E212" s="92" t="s">
        <v>854</v>
      </c>
      <c r="F212" s="67" t="s">
        <v>1168</v>
      </c>
      <c r="G212" s="92" t="s">
        <v>1169</v>
      </c>
      <c r="H212" s="92" t="s">
        <v>126</v>
      </c>
      <c r="I212" s="74">
        <v>6025.5884340000011</v>
      </c>
      <c r="J212" s="103">
        <v>3752</v>
      </c>
      <c r="K212" s="74"/>
      <c r="L212" s="74">
        <v>836.49628873500012</v>
      </c>
      <c r="M212" s="94">
        <v>5.4716834606880645E-5</v>
      </c>
      <c r="N212" s="94">
        <f t="shared" si="3"/>
        <v>2.7451153328142876E-3</v>
      </c>
      <c r="O212" s="94">
        <f>L212/'סכום נכסי הקרן'!$C$42</f>
        <v>7.6308778566885524E-4</v>
      </c>
    </row>
    <row r="213" spans="2:15">
      <c r="B213" s="91" t="s">
        <v>1661</v>
      </c>
      <c r="C213" s="67" t="s">
        <v>1662</v>
      </c>
      <c r="D213" s="92" t="s">
        <v>1587</v>
      </c>
      <c r="E213" s="92" t="s">
        <v>854</v>
      </c>
      <c r="F213" s="67" t="s">
        <v>1663</v>
      </c>
      <c r="G213" s="92" t="s">
        <v>1023</v>
      </c>
      <c r="H213" s="92" t="s">
        <v>126</v>
      </c>
      <c r="I213" s="74">
        <v>5388.8935980000006</v>
      </c>
      <c r="J213" s="103">
        <v>1035</v>
      </c>
      <c r="K213" s="74"/>
      <c r="L213" s="74">
        <v>206.36768033500005</v>
      </c>
      <c r="M213" s="94">
        <v>2.29767585988241E-4</v>
      </c>
      <c r="N213" s="94">
        <f t="shared" si="3"/>
        <v>6.7723322997837333E-4</v>
      </c>
      <c r="O213" s="94">
        <f>L213/'סכום נכסי הקרן'!$C$42</f>
        <v>1.8825744757170292E-4</v>
      </c>
    </row>
    <row r="214" spans="2:15">
      <c r="B214" s="91" t="s">
        <v>1664</v>
      </c>
      <c r="C214" s="67" t="s">
        <v>1665</v>
      </c>
      <c r="D214" s="92" t="s">
        <v>1587</v>
      </c>
      <c r="E214" s="92" t="s">
        <v>854</v>
      </c>
      <c r="F214" s="67" t="s">
        <v>1666</v>
      </c>
      <c r="G214" s="92" t="s">
        <v>979</v>
      </c>
      <c r="H214" s="92" t="s">
        <v>126</v>
      </c>
      <c r="I214" s="74">
        <v>2253.6669710000006</v>
      </c>
      <c r="J214" s="103">
        <v>7824</v>
      </c>
      <c r="K214" s="74"/>
      <c r="L214" s="74">
        <v>652.40954400600015</v>
      </c>
      <c r="M214" s="94">
        <v>3.9694424208764778E-5</v>
      </c>
      <c r="N214" s="94">
        <f t="shared" si="3"/>
        <v>2.1410010619815358E-3</v>
      </c>
      <c r="O214" s="94">
        <f>L214/'סכום נכסי הקרן'!$C$42</f>
        <v>5.951559630200374E-4</v>
      </c>
    </row>
    <row r="215" spans="2:15">
      <c r="B215" s="91" t="s">
        <v>1667</v>
      </c>
      <c r="C215" s="67" t="s">
        <v>1668</v>
      </c>
      <c r="D215" s="92" t="s">
        <v>1587</v>
      </c>
      <c r="E215" s="92" t="s">
        <v>854</v>
      </c>
      <c r="F215" s="67" t="s">
        <v>1669</v>
      </c>
      <c r="G215" s="92" t="s">
        <v>909</v>
      </c>
      <c r="H215" s="92" t="s">
        <v>126</v>
      </c>
      <c r="I215" s="74">
        <v>617.37112000000013</v>
      </c>
      <c r="J215" s="103">
        <v>1239</v>
      </c>
      <c r="K215" s="74"/>
      <c r="L215" s="74">
        <v>28.302144253999998</v>
      </c>
      <c r="M215" s="94">
        <v>5.136878591042886E-6</v>
      </c>
      <c r="N215" s="94">
        <f t="shared" si="3"/>
        <v>9.287865491987857E-5</v>
      </c>
      <c r="O215" s="94">
        <f>L215/'סכום נכסי הקרן'!$C$42</f>
        <v>2.5818429656305691E-5</v>
      </c>
    </row>
    <row r="216" spans="2:15">
      <c r="B216" s="95"/>
      <c r="C216" s="67"/>
      <c r="D216" s="67"/>
      <c r="E216" s="67"/>
      <c r="F216" s="67"/>
      <c r="G216" s="67"/>
      <c r="H216" s="67"/>
      <c r="I216" s="74"/>
      <c r="J216" s="103"/>
      <c r="K216" s="67"/>
      <c r="L216" s="67"/>
      <c r="M216" s="67"/>
      <c r="N216" s="94"/>
      <c r="O216" s="67"/>
    </row>
    <row r="217" spans="2:15">
      <c r="B217" s="90" t="s">
        <v>61</v>
      </c>
      <c r="C217" s="85"/>
      <c r="D217" s="86"/>
      <c r="E217" s="86"/>
      <c r="F217" s="85"/>
      <c r="G217" s="86"/>
      <c r="H217" s="86"/>
      <c r="I217" s="88"/>
      <c r="J217" s="101"/>
      <c r="K217" s="88">
        <v>6.3109304500000007</v>
      </c>
      <c r="L217" s="88">
        <f>SUM(L218:L264)</f>
        <v>40938.955538723028</v>
      </c>
      <c r="M217" s="89"/>
      <c r="N217" s="89">
        <f t="shared" si="3"/>
        <v>0.13434865889088643</v>
      </c>
      <c r="O217" s="89">
        <f>L217/'סכום נכסי הקרן'!$C$42</f>
        <v>3.7346270808783742E-2</v>
      </c>
    </row>
    <row r="218" spans="2:15">
      <c r="B218" s="91" t="s">
        <v>1670</v>
      </c>
      <c r="C218" s="67" t="s">
        <v>1671</v>
      </c>
      <c r="D218" s="92" t="s">
        <v>1603</v>
      </c>
      <c r="E218" s="92" t="s">
        <v>854</v>
      </c>
      <c r="F218" s="67"/>
      <c r="G218" s="92" t="s">
        <v>926</v>
      </c>
      <c r="H218" s="92" t="s">
        <v>126</v>
      </c>
      <c r="I218" s="74">
        <v>1209.7694510000001</v>
      </c>
      <c r="J218" s="103">
        <v>13142</v>
      </c>
      <c r="K218" s="74"/>
      <c r="L218" s="74">
        <v>588.25523462700016</v>
      </c>
      <c r="M218" s="94">
        <v>1.615952532433072E-5</v>
      </c>
      <c r="N218" s="94">
        <f t="shared" ref="N218:N236" si="4">IFERROR(L218/$L$11,0)</f>
        <v>1.9304669798653677E-3</v>
      </c>
      <c r="O218" s="94">
        <f>L218/'סכום נכסי הקרן'!$C$42</f>
        <v>5.3663165090483478E-4</v>
      </c>
    </row>
    <row r="219" spans="2:15">
      <c r="B219" s="91" t="s">
        <v>1672</v>
      </c>
      <c r="C219" s="67" t="s">
        <v>1673</v>
      </c>
      <c r="D219" s="92" t="s">
        <v>26</v>
      </c>
      <c r="E219" s="92" t="s">
        <v>854</v>
      </c>
      <c r="F219" s="67"/>
      <c r="G219" s="92" t="s">
        <v>926</v>
      </c>
      <c r="H219" s="92" t="s">
        <v>128</v>
      </c>
      <c r="I219" s="74">
        <v>1338.6343730000001</v>
      </c>
      <c r="J219" s="103">
        <v>13236</v>
      </c>
      <c r="K219" s="74"/>
      <c r="L219" s="74">
        <v>712.00444271600009</v>
      </c>
      <c r="M219" s="94">
        <v>1.6936257671096812E-6</v>
      </c>
      <c r="N219" s="94">
        <f t="shared" si="4"/>
        <v>2.3365726053457426E-3</v>
      </c>
      <c r="O219" s="94">
        <f>L219/'סכום נכסי הקרן'!$C$42</f>
        <v>6.4952098520387194E-4</v>
      </c>
    </row>
    <row r="220" spans="2:15">
      <c r="B220" s="91" t="s">
        <v>1674</v>
      </c>
      <c r="C220" s="67" t="s">
        <v>1675</v>
      </c>
      <c r="D220" s="92" t="s">
        <v>1587</v>
      </c>
      <c r="E220" s="92" t="s">
        <v>854</v>
      </c>
      <c r="F220" s="67"/>
      <c r="G220" s="92" t="s">
        <v>1015</v>
      </c>
      <c r="H220" s="92" t="s">
        <v>126</v>
      </c>
      <c r="I220" s="74">
        <v>3110.9480170000006</v>
      </c>
      <c r="J220" s="103">
        <v>12097</v>
      </c>
      <c r="K220" s="74"/>
      <c r="L220" s="74">
        <v>1392.4261118450002</v>
      </c>
      <c r="M220" s="94">
        <v>5.2961321365338793E-7</v>
      </c>
      <c r="N220" s="94">
        <f t="shared" si="4"/>
        <v>4.5695005715053558E-3</v>
      </c>
      <c r="O220" s="94">
        <f>L220/'סכום נכסי הקרן'!$C$42</f>
        <v>1.2702308099921599E-3</v>
      </c>
    </row>
    <row r="221" spans="2:15">
      <c r="B221" s="91" t="s">
        <v>1676</v>
      </c>
      <c r="C221" s="67" t="s">
        <v>1677</v>
      </c>
      <c r="D221" s="92" t="s">
        <v>1587</v>
      </c>
      <c r="E221" s="92" t="s">
        <v>854</v>
      </c>
      <c r="F221" s="67"/>
      <c r="G221" s="92" t="s">
        <v>1608</v>
      </c>
      <c r="H221" s="92" t="s">
        <v>126</v>
      </c>
      <c r="I221" s="74">
        <v>944.03974500000015</v>
      </c>
      <c r="J221" s="103">
        <v>13036</v>
      </c>
      <c r="K221" s="74"/>
      <c r="L221" s="74">
        <v>455.34057828500005</v>
      </c>
      <c r="M221" s="94">
        <v>9.2008499288294727E-8</v>
      </c>
      <c r="N221" s="94">
        <f t="shared" si="4"/>
        <v>1.4942832621444694E-3</v>
      </c>
      <c r="O221" s="94">
        <f>L221/'סכום נכסי הקרן'!$C$42</f>
        <v>4.1538120167171799E-4</v>
      </c>
    </row>
    <row r="222" spans="2:15">
      <c r="B222" s="91" t="s">
        <v>1678</v>
      </c>
      <c r="C222" s="67" t="s">
        <v>1679</v>
      </c>
      <c r="D222" s="92" t="s">
        <v>1587</v>
      </c>
      <c r="E222" s="92" t="s">
        <v>854</v>
      </c>
      <c r="F222" s="67"/>
      <c r="G222" s="92" t="s">
        <v>885</v>
      </c>
      <c r="H222" s="92" t="s">
        <v>126</v>
      </c>
      <c r="I222" s="74">
        <v>1853.1150550000002</v>
      </c>
      <c r="J222" s="103">
        <v>14454</v>
      </c>
      <c r="K222" s="74"/>
      <c r="L222" s="74">
        <v>991.04222518400013</v>
      </c>
      <c r="M222" s="94">
        <v>2.2067529139104291E-6</v>
      </c>
      <c r="N222" s="94">
        <f t="shared" si="4"/>
        <v>3.2522860465204573E-3</v>
      </c>
      <c r="O222" s="94">
        <f>L222/'סכום נכסי הקרן'!$C$42</f>
        <v>9.0407121621979174E-4</v>
      </c>
    </row>
    <row r="223" spans="2:15">
      <c r="B223" s="91" t="s">
        <v>1680</v>
      </c>
      <c r="C223" s="67" t="s">
        <v>1681</v>
      </c>
      <c r="D223" s="92" t="s">
        <v>26</v>
      </c>
      <c r="E223" s="92" t="s">
        <v>854</v>
      </c>
      <c r="F223" s="67"/>
      <c r="G223" s="92" t="s">
        <v>921</v>
      </c>
      <c r="H223" s="92" t="s">
        <v>128</v>
      </c>
      <c r="I223" s="74">
        <v>147397.35490000003</v>
      </c>
      <c r="J223" s="103">
        <v>106.15</v>
      </c>
      <c r="K223" s="74"/>
      <c r="L223" s="74">
        <v>628.74372127300012</v>
      </c>
      <c r="M223" s="94">
        <v>9.5897787282736175E-5</v>
      </c>
      <c r="N223" s="94">
        <f t="shared" si="4"/>
        <v>2.0633373428199505E-3</v>
      </c>
      <c r="O223" s="94">
        <f>L223/'סכום נכסי הקרן'!$C$42</f>
        <v>5.7356698467242668E-4</v>
      </c>
    </row>
    <row r="224" spans="2:15">
      <c r="B224" s="91" t="s">
        <v>1682</v>
      </c>
      <c r="C224" s="67" t="s">
        <v>1683</v>
      </c>
      <c r="D224" s="92" t="s">
        <v>26</v>
      </c>
      <c r="E224" s="92" t="s">
        <v>854</v>
      </c>
      <c r="F224" s="67"/>
      <c r="G224" s="92" t="s">
        <v>885</v>
      </c>
      <c r="H224" s="92" t="s">
        <v>128</v>
      </c>
      <c r="I224" s="74">
        <v>783.20334400000002</v>
      </c>
      <c r="J224" s="103">
        <v>66300</v>
      </c>
      <c r="K224" s="74"/>
      <c r="L224" s="74">
        <v>2086.6616489040002</v>
      </c>
      <c r="M224" s="94">
        <v>1.9427662513811516E-6</v>
      </c>
      <c r="N224" s="94">
        <f t="shared" si="4"/>
        <v>6.847761267972069E-3</v>
      </c>
      <c r="O224" s="94">
        <f>L224/'סכום נכסי הקרן'!$C$42</f>
        <v>1.9035422374799253E-3</v>
      </c>
    </row>
    <row r="225" spans="2:15">
      <c r="B225" s="91" t="s">
        <v>1684</v>
      </c>
      <c r="C225" s="67" t="s">
        <v>1685</v>
      </c>
      <c r="D225" s="92" t="s">
        <v>1603</v>
      </c>
      <c r="E225" s="92" t="s">
        <v>854</v>
      </c>
      <c r="F225" s="67"/>
      <c r="G225" s="92" t="s">
        <v>900</v>
      </c>
      <c r="H225" s="92" t="s">
        <v>126</v>
      </c>
      <c r="I225" s="74">
        <v>6293.5983000000006</v>
      </c>
      <c r="J225" s="103">
        <v>2869</v>
      </c>
      <c r="K225" s="74"/>
      <c r="L225" s="74">
        <v>668.08434034000015</v>
      </c>
      <c r="M225" s="94">
        <v>7.8974496322806688E-7</v>
      </c>
      <c r="N225" s="94">
        <f t="shared" si="4"/>
        <v>2.1924407686899493E-3</v>
      </c>
      <c r="O225" s="94">
        <f>L225/'סכום נכסי הקרן'!$C$42</f>
        <v>6.0945518441097842E-4</v>
      </c>
    </row>
    <row r="226" spans="2:15">
      <c r="B226" s="91" t="s">
        <v>1686</v>
      </c>
      <c r="C226" s="67" t="s">
        <v>1687</v>
      </c>
      <c r="D226" s="92" t="s">
        <v>1587</v>
      </c>
      <c r="E226" s="92" t="s">
        <v>854</v>
      </c>
      <c r="F226" s="67"/>
      <c r="G226" s="92" t="s">
        <v>124</v>
      </c>
      <c r="H226" s="92" t="s">
        <v>126</v>
      </c>
      <c r="I226" s="74">
        <v>0.4895020000000001</v>
      </c>
      <c r="J226" s="103">
        <v>51781000</v>
      </c>
      <c r="K226" s="74"/>
      <c r="L226" s="74">
        <v>937.83558572500021</v>
      </c>
      <c r="M226" s="94">
        <v>8.3554437328453818E-7</v>
      </c>
      <c r="N226" s="94">
        <f t="shared" si="4"/>
        <v>3.0776787425151994E-3</v>
      </c>
      <c r="O226" s="94">
        <f>L226/'סכום נכסי הקרן'!$C$42</f>
        <v>8.5553383806949641E-4</v>
      </c>
    </row>
    <row r="227" spans="2:15">
      <c r="B227" s="91" t="s">
        <v>1688</v>
      </c>
      <c r="C227" s="67" t="s">
        <v>1689</v>
      </c>
      <c r="D227" s="92" t="s">
        <v>1603</v>
      </c>
      <c r="E227" s="92" t="s">
        <v>854</v>
      </c>
      <c r="F227" s="67"/>
      <c r="G227" s="92" t="s">
        <v>938</v>
      </c>
      <c r="H227" s="92" t="s">
        <v>126</v>
      </c>
      <c r="I227" s="74">
        <v>413.97891000000004</v>
      </c>
      <c r="J227" s="103">
        <v>69114</v>
      </c>
      <c r="K227" s="74"/>
      <c r="L227" s="74">
        <v>1058.6343212949998</v>
      </c>
      <c r="M227" s="94">
        <v>2.7642332462655663E-6</v>
      </c>
      <c r="N227" s="94">
        <f t="shared" si="4"/>
        <v>3.4741018536078496E-3</v>
      </c>
      <c r="O227" s="94">
        <f>L227/'סכום נכסי הקרן'!$C$42</f>
        <v>9.657316248129484E-4</v>
      </c>
    </row>
    <row r="228" spans="2:15">
      <c r="B228" s="91" t="s">
        <v>1690</v>
      </c>
      <c r="C228" s="67" t="s">
        <v>1691</v>
      </c>
      <c r="D228" s="92" t="s">
        <v>1603</v>
      </c>
      <c r="E228" s="92" t="s">
        <v>854</v>
      </c>
      <c r="F228" s="67"/>
      <c r="G228" s="92" t="s">
        <v>926</v>
      </c>
      <c r="H228" s="92" t="s">
        <v>126</v>
      </c>
      <c r="I228" s="74">
        <v>2076.8874390000001</v>
      </c>
      <c r="J228" s="103">
        <v>21116</v>
      </c>
      <c r="K228" s="74"/>
      <c r="L228" s="74">
        <v>1622.6555409910002</v>
      </c>
      <c r="M228" s="94">
        <v>3.4523102640467828E-6</v>
      </c>
      <c r="N228" s="94">
        <f t="shared" si="4"/>
        <v>5.3250404878503795E-3</v>
      </c>
      <c r="O228" s="94">
        <f>L228/'סכום נכסי הקרן'!$C$42</f>
        <v>1.4802559680816329E-3</v>
      </c>
    </row>
    <row r="229" spans="2:15">
      <c r="B229" s="91" t="s">
        <v>1692</v>
      </c>
      <c r="C229" s="67" t="s">
        <v>1693</v>
      </c>
      <c r="D229" s="92" t="s">
        <v>1587</v>
      </c>
      <c r="E229" s="92" t="s">
        <v>854</v>
      </c>
      <c r="F229" s="67"/>
      <c r="G229" s="92" t="s">
        <v>885</v>
      </c>
      <c r="H229" s="92" t="s">
        <v>126</v>
      </c>
      <c r="I229" s="74">
        <v>545.44518600000015</v>
      </c>
      <c r="J229" s="103">
        <v>86743</v>
      </c>
      <c r="K229" s="74"/>
      <c r="L229" s="74">
        <v>1750.6014154600002</v>
      </c>
      <c r="M229" s="94">
        <v>1.3216973011197237E-6</v>
      </c>
      <c r="N229" s="94">
        <f t="shared" si="4"/>
        <v>5.7449182404538364E-3</v>
      </c>
      <c r="O229" s="94">
        <f>L229/'סכום נכסי הקרן'!$C$42</f>
        <v>1.5969736814162162E-3</v>
      </c>
    </row>
    <row r="230" spans="2:15">
      <c r="B230" s="91" t="s">
        <v>1694</v>
      </c>
      <c r="C230" s="67" t="s">
        <v>1695</v>
      </c>
      <c r="D230" s="92" t="s">
        <v>1587</v>
      </c>
      <c r="E230" s="92" t="s">
        <v>854</v>
      </c>
      <c r="F230" s="67"/>
      <c r="G230" s="92" t="s">
        <v>938</v>
      </c>
      <c r="H230" s="92" t="s">
        <v>126</v>
      </c>
      <c r="I230" s="74">
        <v>7717.139000000001</v>
      </c>
      <c r="J230" s="103">
        <v>1076</v>
      </c>
      <c r="K230" s="74"/>
      <c r="L230" s="74">
        <v>307.23473786800008</v>
      </c>
      <c r="M230" s="94">
        <v>6.7190099194377626E-4</v>
      </c>
      <c r="N230" s="94">
        <f t="shared" si="4"/>
        <v>1.0082468996605563E-3</v>
      </c>
      <c r="O230" s="94">
        <f>L230/'סכום נכסי הקרן'!$C$42</f>
        <v>2.8027270288884162E-4</v>
      </c>
    </row>
    <row r="231" spans="2:15">
      <c r="B231" s="91" t="s">
        <v>1696</v>
      </c>
      <c r="C231" s="67" t="s">
        <v>1697</v>
      </c>
      <c r="D231" s="92" t="s">
        <v>1587</v>
      </c>
      <c r="E231" s="92" t="s">
        <v>854</v>
      </c>
      <c r="F231" s="67"/>
      <c r="G231" s="92" t="s">
        <v>1698</v>
      </c>
      <c r="H231" s="92" t="s">
        <v>126</v>
      </c>
      <c r="I231" s="74">
        <v>475.51631600000007</v>
      </c>
      <c r="J231" s="103">
        <v>53838</v>
      </c>
      <c r="K231" s="74"/>
      <c r="L231" s="74">
        <v>947.23135457000024</v>
      </c>
      <c r="M231" s="94">
        <v>1.0730406091587168E-6</v>
      </c>
      <c r="N231" s="94">
        <f t="shared" si="4"/>
        <v>3.1085126738396207E-3</v>
      </c>
      <c r="O231" s="94">
        <f>L231/'סכום נכסי הקרן'!$C$42</f>
        <v>8.6410506132433005E-4</v>
      </c>
    </row>
    <row r="232" spans="2:15">
      <c r="B232" s="91" t="s">
        <v>1699</v>
      </c>
      <c r="C232" s="67" t="s">
        <v>1700</v>
      </c>
      <c r="D232" s="92" t="s">
        <v>1587</v>
      </c>
      <c r="E232" s="92" t="s">
        <v>854</v>
      </c>
      <c r="F232" s="67"/>
      <c r="G232" s="92" t="s">
        <v>979</v>
      </c>
      <c r="H232" s="92" t="s">
        <v>126</v>
      </c>
      <c r="I232" s="74">
        <v>800.26731400000017</v>
      </c>
      <c r="J232" s="103">
        <v>14687</v>
      </c>
      <c r="K232" s="74"/>
      <c r="L232" s="74">
        <v>434.8804636700001</v>
      </c>
      <c r="M232" s="94">
        <v>3.5705113508572908E-6</v>
      </c>
      <c r="N232" s="94">
        <f t="shared" si="4"/>
        <v>1.4271396595999673E-3</v>
      </c>
      <c r="O232" s="94">
        <f>L232/'סכום נכסי הקרן'!$C$42</f>
        <v>3.9671660773825054E-4</v>
      </c>
    </row>
    <row r="233" spans="2:15">
      <c r="B233" s="91" t="s">
        <v>1701</v>
      </c>
      <c r="C233" s="67" t="s">
        <v>1702</v>
      </c>
      <c r="D233" s="92" t="s">
        <v>1603</v>
      </c>
      <c r="E233" s="92" t="s">
        <v>854</v>
      </c>
      <c r="F233" s="67"/>
      <c r="G233" s="92" t="s">
        <v>151</v>
      </c>
      <c r="H233" s="92" t="s">
        <v>126</v>
      </c>
      <c r="I233" s="74">
        <v>601.38828200000012</v>
      </c>
      <c r="J233" s="103">
        <v>9838</v>
      </c>
      <c r="K233" s="74"/>
      <c r="L233" s="74">
        <v>218.90894297800003</v>
      </c>
      <c r="M233" s="94">
        <v>2.0298746462164008E-6</v>
      </c>
      <c r="N233" s="94">
        <f t="shared" si="4"/>
        <v>7.1838967363243092E-4</v>
      </c>
      <c r="O233" s="94">
        <f>L233/'סכום נכסי הקרן'!$C$42</f>
        <v>1.9969812515583285E-4</v>
      </c>
    </row>
    <row r="234" spans="2:15">
      <c r="B234" s="91" t="s">
        <v>1703</v>
      </c>
      <c r="C234" s="67" t="s">
        <v>1704</v>
      </c>
      <c r="D234" s="92" t="s">
        <v>1603</v>
      </c>
      <c r="E234" s="92" t="s">
        <v>854</v>
      </c>
      <c r="F234" s="67"/>
      <c r="G234" s="92" t="s">
        <v>933</v>
      </c>
      <c r="H234" s="92" t="s">
        <v>126</v>
      </c>
      <c r="I234" s="74">
        <v>1223.7552250000003</v>
      </c>
      <c r="J234" s="103">
        <v>5147</v>
      </c>
      <c r="K234" s="74"/>
      <c r="L234" s="74">
        <v>233.05072129400006</v>
      </c>
      <c r="M234" s="94">
        <v>4.2056979834895819E-6</v>
      </c>
      <c r="N234" s="94">
        <f t="shared" si="4"/>
        <v>7.6479850175433385E-4</v>
      </c>
      <c r="O234" s="94">
        <f>L234/'סכום נכסי הקרן'!$C$42</f>
        <v>2.1259886177104931E-4</v>
      </c>
    </row>
    <row r="235" spans="2:15">
      <c r="B235" s="91" t="s">
        <v>1705</v>
      </c>
      <c r="C235" s="67" t="s">
        <v>1706</v>
      </c>
      <c r="D235" s="92" t="s">
        <v>26</v>
      </c>
      <c r="E235" s="92" t="s">
        <v>854</v>
      </c>
      <c r="F235" s="67"/>
      <c r="G235" s="92" t="s">
        <v>926</v>
      </c>
      <c r="H235" s="92" t="s">
        <v>128</v>
      </c>
      <c r="I235" s="74">
        <v>2132.8305350000005</v>
      </c>
      <c r="J235" s="103">
        <v>9558</v>
      </c>
      <c r="K235" s="74"/>
      <c r="L235" s="74">
        <v>819.1951050780001</v>
      </c>
      <c r="M235" s="94">
        <v>2.1763576887755107E-5</v>
      </c>
      <c r="N235" s="94">
        <f t="shared" si="4"/>
        <v>2.6883383390938617E-3</v>
      </c>
      <c r="O235" s="94">
        <f>L235/'סכום נכסי הקרן'!$C$42</f>
        <v>7.4730490401825561E-4</v>
      </c>
    </row>
    <row r="236" spans="2:15">
      <c r="B236" s="91" t="s">
        <v>1707</v>
      </c>
      <c r="C236" s="67" t="s">
        <v>1708</v>
      </c>
      <c r="D236" s="92" t="s">
        <v>1603</v>
      </c>
      <c r="E236" s="92" t="s">
        <v>854</v>
      </c>
      <c r="F236" s="67"/>
      <c r="G236" s="92" t="s">
        <v>926</v>
      </c>
      <c r="H236" s="92" t="s">
        <v>126</v>
      </c>
      <c r="I236" s="74">
        <v>1958.0083600000005</v>
      </c>
      <c r="J236" s="103">
        <v>9039</v>
      </c>
      <c r="K236" s="74"/>
      <c r="L236" s="74">
        <v>654.84218994300011</v>
      </c>
      <c r="M236" s="94">
        <v>3.4260863692038504E-6</v>
      </c>
      <c r="N236" s="94">
        <f t="shared" si="4"/>
        <v>2.1489842338747018E-3</v>
      </c>
      <c r="O236" s="94">
        <f>L236/'סכום נכסי הקרן'!$C$42</f>
        <v>5.9737512696180319E-4</v>
      </c>
    </row>
    <row r="237" spans="2:15">
      <c r="B237" s="91" t="s">
        <v>1599</v>
      </c>
      <c r="C237" s="67" t="s">
        <v>1600</v>
      </c>
      <c r="D237" s="92" t="s">
        <v>115</v>
      </c>
      <c r="E237" s="92" t="s">
        <v>854</v>
      </c>
      <c r="F237" s="67"/>
      <c r="G237" s="92" t="s">
        <v>121</v>
      </c>
      <c r="H237" s="92" t="s">
        <v>129</v>
      </c>
      <c r="I237" s="74">
        <v>30623.868674000005</v>
      </c>
      <c r="J237" s="103">
        <v>1024</v>
      </c>
      <c r="K237" s="74"/>
      <c r="L237" s="74">
        <v>1464.6774109740004</v>
      </c>
      <c r="M237" s="94">
        <v>1.7102674486869817E-4</v>
      </c>
      <c r="N237" s="94">
        <v>4.8066064041620777E-3</v>
      </c>
      <c r="O237" s="94">
        <v>1.3367482463301284E-3</v>
      </c>
    </row>
    <row r="238" spans="2:15">
      <c r="B238" s="91" t="s">
        <v>1709</v>
      </c>
      <c r="C238" s="67" t="s">
        <v>1710</v>
      </c>
      <c r="D238" s="92" t="s">
        <v>1587</v>
      </c>
      <c r="E238" s="92" t="s">
        <v>854</v>
      </c>
      <c r="F238" s="67"/>
      <c r="G238" s="92" t="s">
        <v>979</v>
      </c>
      <c r="H238" s="92" t="s">
        <v>126</v>
      </c>
      <c r="I238" s="74">
        <v>1391.0143050000001</v>
      </c>
      <c r="J238" s="103">
        <v>7559</v>
      </c>
      <c r="K238" s="74"/>
      <c r="L238" s="74">
        <v>389.04305379500005</v>
      </c>
      <c r="M238" s="94">
        <v>1.7715500766086919E-6</v>
      </c>
      <c r="N238" s="94">
        <f>IFERROR(L238/$L$11,0)</f>
        <v>1.2767158282466426E-3</v>
      </c>
      <c r="O238" s="94">
        <f>L238/'סכום נכסי הקרן'!$C$42</f>
        <v>3.5490175682575546E-4</v>
      </c>
    </row>
    <row r="239" spans="2:15">
      <c r="B239" s="91" t="s">
        <v>1711</v>
      </c>
      <c r="C239" s="67" t="s">
        <v>1712</v>
      </c>
      <c r="D239" s="92" t="s">
        <v>1603</v>
      </c>
      <c r="E239" s="92" t="s">
        <v>854</v>
      </c>
      <c r="F239" s="67"/>
      <c r="G239" s="92" t="s">
        <v>1608</v>
      </c>
      <c r="H239" s="92" t="s">
        <v>126</v>
      </c>
      <c r="I239" s="74">
        <v>419.57322000000005</v>
      </c>
      <c r="J239" s="103">
        <v>31064</v>
      </c>
      <c r="K239" s="74"/>
      <c r="L239" s="74">
        <v>482.24403272500007</v>
      </c>
      <c r="M239" s="94">
        <v>4.1732960180783292E-7</v>
      </c>
      <c r="N239" s="94">
        <f>IFERROR(L239/$L$11,0)</f>
        <v>1.582571861010341E-3</v>
      </c>
      <c r="O239" s="94">
        <f>L239/'סכום נכסי הקרן'!$C$42</f>
        <v>4.399236865003223E-4</v>
      </c>
    </row>
    <row r="240" spans="2:15">
      <c r="B240" s="91" t="s">
        <v>1713</v>
      </c>
      <c r="C240" s="67" t="s">
        <v>1714</v>
      </c>
      <c r="D240" s="92" t="s">
        <v>1603</v>
      </c>
      <c r="E240" s="92" t="s">
        <v>854</v>
      </c>
      <c r="F240" s="67"/>
      <c r="G240" s="92" t="s">
        <v>900</v>
      </c>
      <c r="H240" s="92" t="s">
        <v>126</v>
      </c>
      <c r="I240" s="74">
        <v>1293.6840950000003</v>
      </c>
      <c r="J240" s="103">
        <v>14544</v>
      </c>
      <c r="K240" s="74"/>
      <c r="L240" s="74">
        <v>696.16763467400006</v>
      </c>
      <c r="M240" s="94">
        <v>4.4269554187265917E-7</v>
      </c>
      <c r="N240" s="94">
        <f>IFERROR(L240/$L$11,0)</f>
        <v>2.2846012276308762E-3</v>
      </c>
      <c r="O240" s="94">
        <f>L240/'סכום נכסי הקרן'!$C$42</f>
        <v>6.3507396978541982E-4</v>
      </c>
    </row>
    <row r="241" spans="2:15">
      <c r="B241" s="91" t="s">
        <v>1622</v>
      </c>
      <c r="C241" s="67" t="s">
        <v>1623</v>
      </c>
      <c r="D241" s="92" t="s">
        <v>1587</v>
      </c>
      <c r="E241" s="92" t="s">
        <v>854</v>
      </c>
      <c r="F241" s="67"/>
      <c r="G241" s="92" t="s">
        <v>926</v>
      </c>
      <c r="H241" s="92" t="s">
        <v>126</v>
      </c>
      <c r="I241" s="74">
        <v>3968.592751000001</v>
      </c>
      <c r="J241" s="103">
        <v>1734</v>
      </c>
      <c r="K241" s="74"/>
      <c r="L241" s="74">
        <v>254.61697373200008</v>
      </c>
      <c r="M241" s="94">
        <v>1.5205336210727974E-5</v>
      </c>
      <c r="N241" s="94">
        <v>8.3557209756840011E-4</v>
      </c>
      <c r="O241" s="94">
        <v>2.3237799024687576E-4</v>
      </c>
    </row>
    <row r="242" spans="2:15">
      <c r="B242" s="91" t="s">
        <v>1715</v>
      </c>
      <c r="C242" s="67" t="s">
        <v>1716</v>
      </c>
      <c r="D242" s="92" t="s">
        <v>1603</v>
      </c>
      <c r="E242" s="92" t="s">
        <v>854</v>
      </c>
      <c r="F242" s="67"/>
      <c r="G242" s="92" t="s">
        <v>979</v>
      </c>
      <c r="H242" s="92" t="s">
        <v>126</v>
      </c>
      <c r="I242" s="74">
        <v>664.32426499999997</v>
      </c>
      <c r="J242" s="103">
        <v>39330</v>
      </c>
      <c r="K242" s="74"/>
      <c r="L242" s="74">
        <v>966.73131367100018</v>
      </c>
      <c r="M242" s="94">
        <v>7.0659228479100881E-7</v>
      </c>
      <c r="N242" s="94">
        <f t="shared" ref="N242:N247" si="5">IFERROR(L242/$L$11,0)</f>
        <v>3.172505350720898E-3</v>
      </c>
      <c r="O242" s="94">
        <f>L242/'סכום נכסי הקרן'!$C$42</f>
        <v>8.8189376022402037E-4</v>
      </c>
    </row>
    <row r="243" spans="2:15">
      <c r="B243" s="91" t="s">
        <v>1717</v>
      </c>
      <c r="C243" s="67" t="s">
        <v>1718</v>
      </c>
      <c r="D243" s="92" t="s">
        <v>1587</v>
      </c>
      <c r="E243" s="92" t="s">
        <v>854</v>
      </c>
      <c r="F243" s="67"/>
      <c r="G243" s="92" t="s">
        <v>1015</v>
      </c>
      <c r="H243" s="92" t="s">
        <v>126</v>
      </c>
      <c r="I243" s="74">
        <v>1104.8761460000001</v>
      </c>
      <c r="J243" s="103">
        <v>28698</v>
      </c>
      <c r="K243" s="74"/>
      <c r="L243" s="74">
        <v>1173.1862186030003</v>
      </c>
      <c r="M243" s="94">
        <v>4.9945733618341987E-7</v>
      </c>
      <c r="N243" s="94">
        <f t="shared" si="5"/>
        <v>3.8500248241433222E-3</v>
      </c>
      <c r="O243" s="94">
        <f>L243/'סכום נכסי הקרן'!$C$42</f>
        <v>1.0702307778135188E-3</v>
      </c>
    </row>
    <row r="244" spans="2:15">
      <c r="B244" s="91" t="s">
        <v>1719</v>
      </c>
      <c r="C244" s="67" t="s">
        <v>1720</v>
      </c>
      <c r="D244" s="92" t="s">
        <v>1587</v>
      </c>
      <c r="E244" s="92" t="s">
        <v>854</v>
      </c>
      <c r="F244" s="67"/>
      <c r="G244" s="92" t="s">
        <v>979</v>
      </c>
      <c r="H244" s="92" t="s">
        <v>126</v>
      </c>
      <c r="I244" s="74">
        <v>1132.8476940000003</v>
      </c>
      <c r="J244" s="103">
        <v>34054</v>
      </c>
      <c r="K244" s="74"/>
      <c r="L244" s="74">
        <v>1427.3858287450003</v>
      </c>
      <c r="M244" s="94">
        <v>1.5235688077926757E-7</v>
      </c>
      <c r="N244" s="94">
        <f t="shared" si="5"/>
        <v>4.6842272668720097E-3</v>
      </c>
      <c r="O244" s="94">
        <f>L244/'סכום נכסי הקרן'!$C$42</f>
        <v>1.3021225629097661E-3</v>
      </c>
    </row>
    <row r="245" spans="2:15">
      <c r="B245" s="91" t="s">
        <v>1721</v>
      </c>
      <c r="C245" s="67" t="s">
        <v>1722</v>
      </c>
      <c r="D245" s="92" t="s">
        <v>1603</v>
      </c>
      <c r="E245" s="92" t="s">
        <v>854</v>
      </c>
      <c r="F245" s="67"/>
      <c r="G245" s="92" t="s">
        <v>938</v>
      </c>
      <c r="H245" s="92" t="s">
        <v>126</v>
      </c>
      <c r="I245" s="74">
        <v>3840.283754000001</v>
      </c>
      <c r="J245" s="103">
        <v>8540</v>
      </c>
      <c r="K245" s="74"/>
      <c r="L245" s="74">
        <v>1213.452860523</v>
      </c>
      <c r="M245" s="94">
        <v>2.2994145696156686E-6</v>
      </c>
      <c r="N245" s="94">
        <f t="shared" si="5"/>
        <v>3.9821671631161517E-3</v>
      </c>
      <c r="O245" s="94">
        <f>L245/'סכום נכסי הקרן'!$C$42</f>
        <v>1.1069637353087881E-3</v>
      </c>
    </row>
    <row r="246" spans="2:15">
      <c r="B246" s="91" t="s">
        <v>1723</v>
      </c>
      <c r="C246" s="67" t="s">
        <v>1724</v>
      </c>
      <c r="D246" s="92" t="s">
        <v>1603</v>
      </c>
      <c r="E246" s="92" t="s">
        <v>854</v>
      </c>
      <c r="F246" s="67"/>
      <c r="G246" s="92" t="s">
        <v>933</v>
      </c>
      <c r="H246" s="92" t="s">
        <v>126</v>
      </c>
      <c r="I246" s="74">
        <v>769.21757000000014</v>
      </c>
      <c r="J246" s="103">
        <v>7640</v>
      </c>
      <c r="K246" s="74"/>
      <c r="L246" s="74">
        <v>217.44242268800002</v>
      </c>
      <c r="M246" s="94">
        <v>3.6210254569174783E-6</v>
      </c>
      <c r="N246" s="94">
        <f t="shared" si="5"/>
        <v>7.1357701948419764E-4</v>
      </c>
      <c r="O246" s="94">
        <f>L246/'סכום נכסי הקרן'!$C$42</f>
        <v>1.983603024591812E-4</v>
      </c>
    </row>
    <row r="247" spans="2:15">
      <c r="B247" s="91" t="s">
        <v>1725</v>
      </c>
      <c r="C247" s="67" t="s">
        <v>1726</v>
      </c>
      <c r="D247" s="92" t="s">
        <v>1587</v>
      </c>
      <c r="E247" s="92" t="s">
        <v>854</v>
      </c>
      <c r="F247" s="67"/>
      <c r="G247" s="92" t="s">
        <v>885</v>
      </c>
      <c r="H247" s="92" t="s">
        <v>126</v>
      </c>
      <c r="I247" s="74">
        <v>468.52342900000008</v>
      </c>
      <c r="J247" s="103">
        <v>42302</v>
      </c>
      <c r="K247" s="74"/>
      <c r="L247" s="74">
        <v>733.32068946200013</v>
      </c>
      <c r="M247" s="94">
        <v>1.8968559878542514E-7</v>
      </c>
      <c r="N247" s="94">
        <f t="shared" si="5"/>
        <v>2.4065257618253585E-3</v>
      </c>
      <c r="O247" s="94">
        <f>L247/'סכום נכסי הקרן'!$C$42</f>
        <v>6.6896657958035724E-4</v>
      </c>
    </row>
    <row r="248" spans="2:15">
      <c r="B248" s="91" t="s">
        <v>1634</v>
      </c>
      <c r="C248" s="67" t="s">
        <v>1635</v>
      </c>
      <c r="D248" s="92" t="s">
        <v>1603</v>
      </c>
      <c r="E248" s="92" t="s">
        <v>854</v>
      </c>
      <c r="F248" s="67"/>
      <c r="G248" s="92" t="s">
        <v>652</v>
      </c>
      <c r="H248" s="92" t="s">
        <v>126</v>
      </c>
      <c r="I248" s="74">
        <v>8670.406312000001</v>
      </c>
      <c r="J248" s="103">
        <v>8046</v>
      </c>
      <c r="K248" s="74"/>
      <c r="L248" s="74">
        <v>2581.1972999140007</v>
      </c>
      <c r="M248" s="94">
        <v>1.4521848524253224E-4</v>
      </c>
      <c r="N248" s="94">
        <v>8.4706703190855267E-3</v>
      </c>
      <c r="O248" s="94">
        <v>2.3557480563570674E-3</v>
      </c>
    </row>
    <row r="249" spans="2:15">
      <c r="B249" s="91" t="s">
        <v>1727</v>
      </c>
      <c r="C249" s="67" t="s">
        <v>1728</v>
      </c>
      <c r="D249" s="92" t="s">
        <v>1603</v>
      </c>
      <c r="E249" s="92" t="s">
        <v>854</v>
      </c>
      <c r="F249" s="67"/>
      <c r="G249" s="92" t="s">
        <v>979</v>
      </c>
      <c r="H249" s="92" t="s">
        <v>126</v>
      </c>
      <c r="I249" s="74">
        <v>1473.9735490000003</v>
      </c>
      <c r="J249" s="103">
        <v>25551</v>
      </c>
      <c r="K249" s="74"/>
      <c r="L249" s="74">
        <v>1393.4754315680002</v>
      </c>
      <c r="M249" s="94">
        <v>4.8191933994148817E-6</v>
      </c>
      <c r="N249" s="94">
        <f t="shared" ref="N249:N256" si="6">IFERROR(L249/$L$11,0)</f>
        <v>4.5729441058036226E-3</v>
      </c>
      <c r="O249" s="94">
        <f>L249/'סכום נכסי הקרן'!$C$42</f>
        <v>1.2711880444409747E-3</v>
      </c>
    </row>
    <row r="250" spans="2:15">
      <c r="B250" s="91" t="s">
        <v>1729</v>
      </c>
      <c r="C250" s="67" t="s">
        <v>1730</v>
      </c>
      <c r="D250" s="92" t="s">
        <v>1587</v>
      </c>
      <c r="E250" s="92" t="s">
        <v>854</v>
      </c>
      <c r="F250" s="67"/>
      <c r="G250" s="92" t="s">
        <v>124</v>
      </c>
      <c r="H250" s="92" t="s">
        <v>126</v>
      </c>
      <c r="I250" s="74">
        <v>9260.5668000000023</v>
      </c>
      <c r="J250" s="103">
        <v>481</v>
      </c>
      <c r="K250" s="74"/>
      <c r="L250" s="74">
        <v>164.81030734000004</v>
      </c>
      <c r="M250" s="94">
        <v>2.5744288977669071E-5</v>
      </c>
      <c r="N250" s="94">
        <f t="shared" si="6"/>
        <v>5.4085512126903856E-4</v>
      </c>
      <c r="O250" s="94">
        <f>L250/'סכום נכסי הקרן'!$C$42</f>
        <v>1.5034702983999257E-4</v>
      </c>
    </row>
    <row r="251" spans="2:15">
      <c r="B251" s="91" t="s">
        <v>1731</v>
      </c>
      <c r="C251" s="67" t="s">
        <v>1732</v>
      </c>
      <c r="D251" s="92" t="s">
        <v>1603</v>
      </c>
      <c r="E251" s="92" t="s">
        <v>854</v>
      </c>
      <c r="F251" s="67"/>
      <c r="G251" s="92" t="s">
        <v>1023</v>
      </c>
      <c r="H251" s="92" t="s">
        <v>126</v>
      </c>
      <c r="I251" s="74">
        <v>12496.289069000002</v>
      </c>
      <c r="J251" s="103">
        <v>3668</v>
      </c>
      <c r="K251" s="74"/>
      <c r="L251" s="74">
        <v>1695.9463672880001</v>
      </c>
      <c r="M251" s="94">
        <v>2.2135712060882742E-6</v>
      </c>
      <c r="N251" s="94">
        <f t="shared" si="6"/>
        <v>5.5655577187478144E-3</v>
      </c>
      <c r="O251" s="94">
        <f>L251/'סכום נכסי הקרן'!$C$42</f>
        <v>1.5471150027264789E-3</v>
      </c>
    </row>
    <row r="252" spans="2:15">
      <c r="B252" s="91" t="s">
        <v>1733</v>
      </c>
      <c r="C252" s="67" t="s">
        <v>1734</v>
      </c>
      <c r="D252" s="92" t="s">
        <v>1603</v>
      </c>
      <c r="E252" s="92" t="s">
        <v>854</v>
      </c>
      <c r="F252" s="67"/>
      <c r="G252" s="92" t="s">
        <v>909</v>
      </c>
      <c r="H252" s="92" t="s">
        <v>126</v>
      </c>
      <c r="I252" s="74">
        <v>1573.3995750000001</v>
      </c>
      <c r="J252" s="103">
        <v>3682</v>
      </c>
      <c r="K252" s="74"/>
      <c r="L252" s="74">
        <v>214.35051770100006</v>
      </c>
      <c r="M252" s="94">
        <v>5.1161999921881525E-6</v>
      </c>
      <c r="N252" s="94">
        <f t="shared" si="6"/>
        <v>7.0343036862427076E-4</v>
      </c>
      <c r="O252" s="94">
        <f>L252/'סכום נכסי הקרן'!$C$42</f>
        <v>1.9553973414130341E-4</v>
      </c>
    </row>
    <row r="253" spans="2:15">
      <c r="B253" s="91" t="s">
        <v>1735</v>
      </c>
      <c r="C253" s="67" t="s">
        <v>1736</v>
      </c>
      <c r="D253" s="92" t="s">
        <v>1587</v>
      </c>
      <c r="E253" s="92" t="s">
        <v>854</v>
      </c>
      <c r="F253" s="67"/>
      <c r="G253" s="92" t="s">
        <v>885</v>
      </c>
      <c r="H253" s="92" t="s">
        <v>126</v>
      </c>
      <c r="I253" s="74">
        <v>1888.0794900000003</v>
      </c>
      <c r="J253" s="103">
        <v>11904</v>
      </c>
      <c r="K253" s="74"/>
      <c r="L253" s="74">
        <v>831.60083521200011</v>
      </c>
      <c r="M253" s="94">
        <v>1.6948648922800721E-6</v>
      </c>
      <c r="N253" s="94">
        <f t="shared" si="6"/>
        <v>2.7290500080686276E-3</v>
      </c>
      <c r="O253" s="94">
        <f>L253/'סכום נכסי הקרן'!$C$42</f>
        <v>7.5862194303569761E-4</v>
      </c>
    </row>
    <row r="254" spans="2:15">
      <c r="B254" s="91" t="s">
        <v>1737</v>
      </c>
      <c r="C254" s="67" t="s">
        <v>1738</v>
      </c>
      <c r="D254" s="92" t="s">
        <v>1603</v>
      </c>
      <c r="E254" s="92" t="s">
        <v>854</v>
      </c>
      <c r="F254" s="67"/>
      <c r="G254" s="92" t="s">
        <v>926</v>
      </c>
      <c r="H254" s="92" t="s">
        <v>126</v>
      </c>
      <c r="I254" s="74">
        <v>2517.4393200000004</v>
      </c>
      <c r="J254" s="103">
        <v>9796</v>
      </c>
      <c r="K254" s="74"/>
      <c r="L254" s="74">
        <v>912.45091641300007</v>
      </c>
      <c r="M254" s="94">
        <v>1.7229258295451005E-6</v>
      </c>
      <c r="N254" s="94">
        <f t="shared" si="6"/>
        <v>2.9943743144080861E-3</v>
      </c>
      <c r="O254" s="94">
        <f>L254/'סכום נכסי הקרן'!$C$42</f>
        <v>8.3237685416401622E-4</v>
      </c>
    </row>
    <row r="255" spans="2:15">
      <c r="B255" s="91" t="s">
        <v>1739</v>
      </c>
      <c r="C255" s="67" t="s">
        <v>1740</v>
      </c>
      <c r="D255" s="92" t="s">
        <v>26</v>
      </c>
      <c r="E255" s="92" t="s">
        <v>854</v>
      </c>
      <c r="F255" s="67"/>
      <c r="G255" s="92" t="s">
        <v>120</v>
      </c>
      <c r="H255" s="92" t="s">
        <v>128</v>
      </c>
      <c r="I255" s="74">
        <v>1216.7623380000002</v>
      </c>
      <c r="J255" s="103">
        <v>14346</v>
      </c>
      <c r="K255" s="74"/>
      <c r="L255" s="74">
        <v>701.45619945100009</v>
      </c>
      <c r="M255" s="94">
        <v>2.8478228650653705E-6</v>
      </c>
      <c r="N255" s="94">
        <f t="shared" si="6"/>
        <v>2.3019566187466919E-3</v>
      </c>
      <c r="O255" s="94">
        <f>L255/'סכום נכסי הקרן'!$C$42</f>
        <v>6.3989842536208493E-4</v>
      </c>
    </row>
    <row r="256" spans="2:15">
      <c r="B256" s="91" t="s">
        <v>1741</v>
      </c>
      <c r="C256" s="67" t="s">
        <v>1742</v>
      </c>
      <c r="D256" s="92" t="s">
        <v>26</v>
      </c>
      <c r="E256" s="92" t="s">
        <v>854</v>
      </c>
      <c r="F256" s="67"/>
      <c r="G256" s="92" t="s">
        <v>933</v>
      </c>
      <c r="H256" s="92" t="s">
        <v>126</v>
      </c>
      <c r="I256" s="74">
        <v>255.93966400000002</v>
      </c>
      <c r="J256" s="103">
        <v>138600</v>
      </c>
      <c r="K256" s="74"/>
      <c r="L256" s="74">
        <v>1312.5097859500002</v>
      </c>
      <c r="M256" s="94">
        <v>1.071813176846785E-6</v>
      </c>
      <c r="N256" s="94">
        <f t="shared" si="6"/>
        <v>4.3072405537253524E-3</v>
      </c>
      <c r="O256" s="94">
        <f>L256/'סכום נכסי הקרן'!$C$42</f>
        <v>1.1973277104957731E-3</v>
      </c>
    </row>
    <row r="257" spans="2:15">
      <c r="B257" s="91" t="s">
        <v>1641</v>
      </c>
      <c r="C257" s="67" t="s">
        <v>1642</v>
      </c>
      <c r="D257" s="92" t="s">
        <v>1587</v>
      </c>
      <c r="E257" s="92" t="s">
        <v>854</v>
      </c>
      <c r="F257" s="67"/>
      <c r="G257" s="92" t="s">
        <v>151</v>
      </c>
      <c r="H257" s="92" t="s">
        <v>126</v>
      </c>
      <c r="I257" s="74">
        <v>359.81160600000004</v>
      </c>
      <c r="J257" s="103">
        <v>2660</v>
      </c>
      <c r="K257" s="74"/>
      <c r="L257" s="74">
        <v>35.412658250000007</v>
      </c>
      <c r="M257" s="94">
        <v>6.5233372295025837E-6</v>
      </c>
      <c r="N257" s="94">
        <v>1.1621310512303283E-4</v>
      </c>
      <c r="O257" s="94">
        <v>3.2319614175039643E-5</v>
      </c>
    </row>
    <row r="258" spans="2:15">
      <c r="B258" s="91" t="s">
        <v>1743</v>
      </c>
      <c r="C258" s="67" t="s">
        <v>1744</v>
      </c>
      <c r="D258" s="92" t="s">
        <v>1587</v>
      </c>
      <c r="E258" s="92" t="s">
        <v>854</v>
      </c>
      <c r="F258" s="67"/>
      <c r="G258" s="92" t="s">
        <v>979</v>
      </c>
      <c r="H258" s="92" t="s">
        <v>126</v>
      </c>
      <c r="I258" s="74">
        <v>5347.9773270000005</v>
      </c>
      <c r="J258" s="103">
        <v>1510</v>
      </c>
      <c r="K258" s="74"/>
      <c r="L258" s="74">
        <v>298.79149325900005</v>
      </c>
      <c r="M258" s="94">
        <v>2.2423786860650075E-5</v>
      </c>
      <c r="N258" s="94">
        <f t="shared" ref="N258:N264" si="7">IFERROR(L258/$L$11,0)</f>
        <v>9.8053885056697556E-4</v>
      </c>
      <c r="O258" s="94">
        <f>L258/'סכום נכסי הקרן'!$C$42</f>
        <v>2.7257041308874493E-4</v>
      </c>
    </row>
    <row r="259" spans="2:15">
      <c r="B259" s="91" t="s">
        <v>1745</v>
      </c>
      <c r="C259" s="67" t="s">
        <v>1746</v>
      </c>
      <c r="D259" s="92" t="s">
        <v>1603</v>
      </c>
      <c r="E259" s="92" t="s">
        <v>854</v>
      </c>
      <c r="F259" s="67"/>
      <c r="G259" s="92" t="s">
        <v>1015</v>
      </c>
      <c r="H259" s="92" t="s">
        <v>126</v>
      </c>
      <c r="I259" s="74">
        <v>23639.410285000005</v>
      </c>
      <c r="J259" s="103">
        <v>311</v>
      </c>
      <c r="K259" s="74"/>
      <c r="L259" s="74">
        <v>272.01869418400003</v>
      </c>
      <c r="M259" s="94">
        <v>7.9339466638541414E-5</v>
      </c>
      <c r="N259" s="94">
        <f t="shared" si="7"/>
        <v>8.9267902114169328E-4</v>
      </c>
      <c r="O259" s="94">
        <f>L259/'סכום נכסי הקרן'!$C$42</f>
        <v>2.4814711768692742E-4</v>
      </c>
    </row>
    <row r="260" spans="2:15">
      <c r="B260" s="91" t="s">
        <v>1747</v>
      </c>
      <c r="C260" s="67" t="s">
        <v>1748</v>
      </c>
      <c r="D260" s="92" t="s">
        <v>1603</v>
      </c>
      <c r="E260" s="92" t="s">
        <v>854</v>
      </c>
      <c r="F260" s="67"/>
      <c r="G260" s="92" t="s">
        <v>885</v>
      </c>
      <c r="H260" s="92" t="s">
        <v>126</v>
      </c>
      <c r="I260" s="74">
        <v>3811.1234150000005</v>
      </c>
      <c r="J260" s="103">
        <v>10092</v>
      </c>
      <c r="K260" s="74">
        <v>6.3109304500000007</v>
      </c>
      <c r="L260" s="74">
        <v>1429.3996581050001</v>
      </c>
      <c r="M260" s="94">
        <v>7.3482820104681515E-7</v>
      </c>
      <c r="N260" s="94">
        <f t="shared" si="7"/>
        <v>4.690836015683277E-3</v>
      </c>
      <c r="O260" s="94">
        <f>L260/'סכום נכסי הקרן'!$C$42</f>
        <v>1.3039596644100742E-3</v>
      </c>
    </row>
    <row r="261" spans="2:15">
      <c r="B261" s="91" t="s">
        <v>1749</v>
      </c>
      <c r="C261" s="67" t="s">
        <v>1750</v>
      </c>
      <c r="D261" s="92" t="s">
        <v>1587</v>
      </c>
      <c r="E261" s="92" t="s">
        <v>854</v>
      </c>
      <c r="F261" s="67"/>
      <c r="G261" s="92" t="s">
        <v>1612</v>
      </c>
      <c r="H261" s="92" t="s">
        <v>126</v>
      </c>
      <c r="I261" s="74">
        <v>15434.278000000002</v>
      </c>
      <c r="J261" s="103">
        <v>127</v>
      </c>
      <c r="K261" s="74"/>
      <c r="L261" s="74">
        <v>72.525672322000005</v>
      </c>
      <c r="M261" s="94">
        <v>9.4307233035293472E-5</v>
      </c>
      <c r="N261" s="94">
        <f t="shared" si="7"/>
        <v>2.380062383957075E-4</v>
      </c>
      <c r="O261" s="94">
        <f>L261/'סכום נכסי הקרן'!$C$42</f>
        <v>6.6161028377105725E-5</v>
      </c>
    </row>
    <row r="262" spans="2:15">
      <c r="B262" s="91" t="s">
        <v>1751</v>
      </c>
      <c r="C262" s="67" t="s">
        <v>1752</v>
      </c>
      <c r="D262" s="92" t="s">
        <v>1587</v>
      </c>
      <c r="E262" s="92" t="s">
        <v>854</v>
      </c>
      <c r="F262" s="67"/>
      <c r="G262" s="92" t="s">
        <v>943</v>
      </c>
      <c r="H262" s="92" t="s">
        <v>126</v>
      </c>
      <c r="I262" s="74">
        <v>559.43096000000014</v>
      </c>
      <c r="J262" s="103">
        <v>26177</v>
      </c>
      <c r="K262" s="74"/>
      <c r="L262" s="74">
        <v>541.83629687700011</v>
      </c>
      <c r="M262" s="94">
        <v>1.7650424384137793E-7</v>
      </c>
      <c r="N262" s="94">
        <f t="shared" si="7"/>
        <v>1.7781347585913471E-3</v>
      </c>
      <c r="O262" s="94">
        <f>L262/'סכום נכסי הקרן'!$C$42</f>
        <v>4.9428630532737279E-4</v>
      </c>
    </row>
    <row r="263" spans="2:15">
      <c r="B263" s="91" t="s">
        <v>1753</v>
      </c>
      <c r="C263" s="67" t="s">
        <v>1754</v>
      </c>
      <c r="D263" s="92" t="s">
        <v>26</v>
      </c>
      <c r="E263" s="92" t="s">
        <v>854</v>
      </c>
      <c r="F263" s="67"/>
      <c r="G263" s="92" t="s">
        <v>926</v>
      </c>
      <c r="H263" s="92" t="s">
        <v>128</v>
      </c>
      <c r="I263" s="74">
        <v>4685.2342900000012</v>
      </c>
      <c r="J263" s="103">
        <v>10638</v>
      </c>
      <c r="K263" s="74"/>
      <c r="L263" s="74">
        <v>2002.8815767210006</v>
      </c>
      <c r="M263" s="94">
        <v>7.8554421605178266E-6</v>
      </c>
      <c r="N263" s="94">
        <f t="shared" si="7"/>
        <v>6.5728216611489016E-3</v>
      </c>
      <c r="O263" s="94">
        <f>L263/'סכום נכסי הקרן'!$C$42</f>
        <v>1.827114462932374E-3</v>
      </c>
    </row>
    <row r="264" spans="2:15">
      <c r="B264" s="91" t="s">
        <v>1755</v>
      </c>
      <c r="C264" s="67" t="s">
        <v>1756</v>
      </c>
      <c r="D264" s="92" t="s">
        <v>1603</v>
      </c>
      <c r="E264" s="92" t="s">
        <v>854</v>
      </c>
      <c r="F264" s="67"/>
      <c r="G264" s="92" t="s">
        <v>979</v>
      </c>
      <c r="H264" s="92" t="s">
        <v>126</v>
      </c>
      <c r="I264" s="74">
        <v>1083.8974850000002</v>
      </c>
      <c r="J264" s="103">
        <v>23748</v>
      </c>
      <c r="K264" s="74"/>
      <c r="L264" s="74">
        <v>952.39470653000012</v>
      </c>
      <c r="M264" s="94">
        <v>6.6980708001037243E-7</v>
      </c>
      <c r="N264" s="94">
        <f t="shared" si="7"/>
        <v>3.1254571562300292E-3</v>
      </c>
      <c r="O264" s="94">
        <f>L264/'סכום נכסי הקרן'!$C$42</f>
        <v>8.6881529239988414E-4</v>
      </c>
    </row>
    <row r="265" spans="2:15">
      <c r="E265" s="1"/>
      <c r="F265" s="1"/>
      <c r="G265" s="1"/>
    </row>
    <row r="266" spans="2:15">
      <c r="E266" s="1"/>
      <c r="F266" s="1"/>
      <c r="G266" s="1"/>
    </row>
    <row r="267" spans="2:15">
      <c r="E267" s="1"/>
      <c r="F267" s="1"/>
      <c r="G267" s="1"/>
    </row>
    <row r="268" spans="2:15">
      <c r="B268" s="109" t="s">
        <v>212</v>
      </c>
      <c r="E268" s="1"/>
      <c r="F268" s="1"/>
      <c r="G268" s="1"/>
    </row>
    <row r="269" spans="2:15">
      <c r="B269" s="109" t="s">
        <v>106</v>
      </c>
      <c r="E269" s="1"/>
      <c r="F269" s="1"/>
      <c r="G269" s="1"/>
    </row>
    <row r="270" spans="2:15">
      <c r="B270" s="109" t="s">
        <v>195</v>
      </c>
      <c r="E270" s="1"/>
      <c r="F270" s="1"/>
      <c r="G270" s="1"/>
    </row>
    <row r="271" spans="2:15">
      <c r="B271" s="109" t="s">
        <v>203</v>
      </c>
      <c r="E271" s="1"/>
      <c r="F271" s="1"/>
      <c r="G271" s="1"/>
    </row>
    <row r="272" spans="2:15">
      <c r="B272" s="109" t="s">
        <v>209</v>
      </c>
      <c r="E272" s="1"/>
      <c r="F272" s="1"/>
      <c r="G272" s="1"/>
    </row>
    <row r="273" spans="2:7">
      <c r="B273" s="41"/>
      <c r="E273" s="1"/>
      <c r="F273" s="1"/>
      <c r="G273" s="1"/>
    </row>
    <row r="274" spans="2:7">
      <c r="B274" s="3"/>
      <c r="E274" s="1"/>
      <c r="F274" s="1"/>
      <c r="G274" s="1"/>
    </row>
    <row r="275" spans="2:7"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B293" s="41"/>
      <c r="E293" s="1"/>
      <c r="F293" s="1"/>
      <c r="G293" s="1"/>
    </row>
    <row r="294" spans="2:7">
      <c r="B294" s="41"/>
      <c r="E294" s="1"/>
      <c r="F294" s="1"/>
      <c r="G294" s="1"/>
    </row>
    <row r="295" spans="2:7">
      <c r="B295" s="3"/>
      <c r="E295" s="1"/>
      <c r="F295" s="1"/>
      <c r="G295" s="1"/>
    </row>
    <row r="296" spans="2:7"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B360" s="41"/>
      <c r="E360" s="1"/>
      <c r="F360" s="1"/>
      <c r="G360" s="1"/>
    </row>
    <row r="361" spans="2:7">
      <c r="B361" s="41"/>
      <c r="E361" s="1"/>
      <c r="F361" s="1"/>
      <c r="G361" s="1"/>
    </row>
    <row r="362" spans="2:7">
      <c r="B362" s="3"/>
    </row>
  </sheetData>
  <sheetProtection sheet="1" objects="1" scenarios="1"/>
  <mergeCells count="2">
    <mergeCell ref="B6:O6"/>
    <mergeCell ref="B7:O7"/>
  </mergeCells>
  <phoneticPr fontId="3" type="noConversion"/>
  <dataValidations count="3">
    <dataValidation allowBlank="1" showInputMessage="1" showErrorMessage="1" sqref="A1 B34 K9 B36:I36 B270 B272" xr:uid="{00000000-0002-0000-0500-000000000000}"/>
    <dataValidation type="list" allowBlank="1" showInputMessage="1" showErrorMessage="1" sqref="E12:E35 E37:E356" xr:uid="{00000000-0002-0000-0500-000001000000}">
      <formula1>#REF!</formula1>
    </dataValidation>
    <dataValidation type="list" allowBlank="1" showInputMessage="1" showErrorMessage="1" sqref="H37:H356 G12:H35 G37:G362" xr:uid="{00000000-0002-0000-0500-000002000000}">
      <formula1>#REF!</formula1>
    </dataValidation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N255"/>
  <sheetViews>
    <sheetView rightToLeft="1" workbookViewId="0"/>
  </sheetViews>
  <sheetFormatPr defaultColWidth="9.140625" defaultRowHeight="18"/>
  <cols>
    <col min="1" max="1" width="6.28515625" style="1" customWidth="1"/>
    <col min="2" max="2" width="54.140625" style="2" bestFit="1" customWidth="1"/>
    <col min="3" max="3" width="17" style="2" bestFit="1" customWidth="1"/>
    <col min="4" max="4" width="9.7109375" style="2" bestFit="1" customWidth="1"/>
    <col min="5" max="5" width="11.28515625" style="2" bestFit="1" customWidth="1"/>
    <col min="6" max="6" width="6.140625" style="2" bestFit="1" customWidth="1"/>
    <col min="7" max="7" width="12.28515625" style="2" bestFit="1" customWidth="1"/>
    <col min="8" max="8" width="11.28515625" style="1" bestFit="1" customWidth="1"/>
    <col min="9" max="9" width="10.7109375" style="1" bestFit="1" customWidth="1"/>
    <col min="10" max="10" width="9.7109375" style="1" bestFit="1" customWidth="1"/>
    <col min="11" max="12" width="11.28515625" style="1" bestFit="1" customWidth="1"/>
    <col min="13" max="13" width="11.85546875" style="1" bestFit="1" customWidth="1"/>
    <col min="14" max="14" width="10.42578125" style="1" bestFit="1" customWidth="1"/>
    <col min="15" max="16384" width="9.140625" style="1"/>
  </cols>
  <sheetData>
    <row r="1" spans="2:14">
      <c r="B1" s="46" t="s">
        <v>140</v>
      </c>
      <c r="C1" s="46" t="s" vm="1">
        <v>221</v>
      </c>
    </row>
    <row r="2" spans="2:14">
      <c r="B2" s="46" t="s">
        <v>139</v>
      </c>
      <c r="C2" s="46" t="s">
        <v>2902</v>
      </c>
    </row>
    <row r="3" spans="2:14">
      <c r="B3" s="46" t="s">
        <v>141</v>
      </c>
      <c r="C3" s="46" t="s">
        <v>2903</v>
      </c>
    </row>
    <row r="4" spans="2:14">
      <c r="B4" s="46" t="s">
        <v>142</v>
      </c>
      <c r="C4" s="46" t="s">
        <v>2904</v>
      </c>
    </row>
    <row r="6" spans="2:14" ht="26.25" customHeight="1">
      <c r="B6" s="131" t="s">
        <v>167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3"/>
    </row>
    <row r="7" spans="2:14" ht="26.25" customHeight="1">
      <c r="B7" s="131" t="s">
        <v>219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3"/>
    </row>
    <row r="8" spans="2:14" s="3" customFormat="1" ht="74.25" customHeight="1">
      <c r="B8" s="21" t="s">
        <v>109</v>
      </c>
      <c r="C8" s="29" t="s">
        <v>43</v>
      </c>
      <c r="D8" s="29" t="s">
        <v>113</v>
      </c>
      <c r="E8" s="29" t="s">
        <v>111</v>
      </c>
      <c r="F8" s="29" t="s">
        <v>63</v>
      </c>
      <c r="G8" s="29" t="s">
        <v>97</v>
      </c>
      <c r="H8" s="29" t="s">
        <v>197</v>
      </c>
      <c r="I8" s="29" t="s">
        <v>196</v>
      </c>
      <c r="J8" s="29" t="s">
        <v>211</v>
      </c>
      <c r="K8" s="29" t="s">
        <v>59</v>
      </c>
      <c r="L8" s="29" t="s">
        <v>56</v>
      </c>
      <c r="M8" s="29" t="s">
        <v>143</v>
      </c>
      <c r="N8" s="13" t="s">
        <v>145</v>
      </c>
    </row>
    <row r="9" spans="2:14" s="3" customFormat="1" ht="26.25" customHeight="1">
      <c r="B9" s="14"/>
      <c r="C9" s="15"/>
      <c r="D9" s="15"/>
      <c r="E9" s="15"/>
      <c r="F9" s="15"/>
      <c r="G9" s="15"/>
      <c r="H9" s="31" t="s">
        <v>204</v>
      </c>
      <c r="I9" s="31"/>
      <c r="J9" s="15" t="s">
        <v>200</v>
      </c>
      <c r="K9" s="15" t="s">
        <v>200</v>
      </c>
      <c r="L9" s="15" t="s">
        <v>19</v>
      </c>
      <c r="M9" s="15" t="s">
        <v>19</v>
      </c>
      <c r="N9" s="16" t="s">
        <v>19</v>
      </c>
    </row>
    <row r="10" spans="2:14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9" t="s">
        <v>11</v>
      </c>
    </row>
    <row r="11" spans="2:14" s="4" customFormat="1" ht="18" customHeight="1">
      <c r="B11" s="79" t="s">
        <v>214</v>
      </c>
      <c r="C11" s="79"/>
      <c r="D11" s="80"/>
      <c r="E11" s="79"/>
      <c r="F11" s="80"/>
      <c r="G11" s="80"/>
      <c r="H11" s="82"/>
      <c r="I11" s="99"/>
      <c r="J11" s="82"/>
      <c r="K11" s="82">
        <v>207082.14468300002</v>
      </c>
      <c r="L11" s="83"/>
      <c r="M11" s="83">
        <f>IFERROR(K11/$K$11,0)</f>
        <v>1</v>
      </c>
      <c r="N11" s="83">
        <f>K11/'סכום נכסי הקרן'!$C$42</f>
        <v>0.18890921258799381</v>
      </c>
    </row>
    <row r="12" spans="2:14">
      <c r="B12" s="84" t="s">
        <v>191</v>
      </c>
      <c r="C12" s="85"/>
      <c r="D12" s="86"/>
      <c r="E12" s="85"/>
      <c r="F12" s="86"/>
      <c r="G12" s="86"/>
      <c r="H12" s="88"/>
      <c r="I12" s="101"/>
      <c r="J12" s="88"/>
      <c r="K12" s="88">
        <v>34927.940708751004</v>
      </c>
      <c r="L12" s="89"/>
      <c r="M12" s="89">
        <f t="shared" ref="M12:M73" si="0">IFERROR(K12/$K$11,0)</f>
        <v>0.16866708021697605</v>
      </c>
      <c r="N12" s="89">
        <f>K12/'סכום נכסי הקרן'!$C$42</f>
        <v>3.1862765313304932E-2</v>
      </c>
    </row>
    <row r="13" spans="2:14">
      <c r="B13" s="90" t="s">
        <v>215</v>
      </c>
      <c r="C13" s="85"/>
      <c r="D13" s="86"/>
      <c r="E13" s="85"/>
      <c r="F13" s="86"/>
      <c r="G13" s="86"/>
      <c r="H13" s="88"/>
      <c r="I13" s="101"/>
      <c r="J13" s="88"/>
      <c r="K13" s="88">
        <v>34006.917133099007</v>
      </c>
      <c r="L13" s="89"/>
      <c r="M13" s="89">
        <f t="shared" si="0"/>
        <v>0.16421945593212089</v>
      </c>
      <c r="N13" s="89">
        <f>K13/'סכום נכסי הקרן'!$C$42</f>
        <v>3.1022568111765708E-2</v>
      </c>
    </row>
    <row r="14" spans="2:14">
      <c r="B14" s="91" t="s">
        <v>1757</v>
      </c>
      <c r="C14" s="67" t="s">
        <v>1758</v>
      </c>
      <c r="D14" s="92" t="s">
        <v>114</v>
      </c>
      <c r="E14" s="67" t="s">
        <v>1759</v>
      </c>
      <c r="F14" s="92" t="s">
        <v>1760</v>
      </c>
      <c r="G14" s="92" t="s">
        <v>127</v>
      </c>
      <c r="H14" s="74">
        <v>273094.11493200005</v>
      </c>
      <c r="I14" s="103">
        <v>1753</v>
      </c>
      <c r="J14" s="74"/>
      <c r="K14" s="74">
        <v>4787.3398347580014</v>
      </c>
      <c r="L14" s="94">
        <v>2.8049877200517154E-3</v>
      </c>
      <c r="M14" s="94">
        <f t="shared" si="0"/>
        <v>2.3118071536715201E-2</v>
      </c>
      <c r="N14" s="94">
        <f>K14/'סכום נכסי הקרן'!$C$42</f>
        <v>4.3672166905537801E-3</v>
      </c>
    </row>
    <row r="15" spans="2:14">
      <c r="B15" s="91" t="s">
        <v>1761</v>
      </c>
      <c r="C15" s="67" t="s">
        <v>1762</v>
      </c>
      <c r="D15" s="92" t="s">
        <v>114</v>
      </c>
      <c r="E15" s="67" t="s">
        <v>1759</v>
      </c>
      <c r="F15" s="92" t="s">
        <v>1760</v>
      </c>
      <c r="G15" s="92" t="s">
        <v>127</v>
      </c>
      <c r="H15" s="74">
        <v>139747.94151199999</v>
      </c>
      <c r="I15" s="103">
        <v>3159</v>
      </c>
      <c r="J15" s="74"/>
      <c r="K15" s="74">
        <v>4414.6374723600011</v>
      </c>
      <c r="L15" s="94">
        <v>2.0615064565194297E-3</v>
      </c>
      <c r="M15" s="94">
        <f t="shared" si="0"/>
        <v>2.1318291246779867E-2</v>
      </c>
      <c r="N15" s="94">
        <f>K15/'סכום נכסי הקרן'!$C$42</f>
        <v>4.0272216131507057E-3</v>
      </c>
    </row>
    <row r="16" spans="2:14">
      <c r="B16" s="91" t="s">
        <v>1763</v>
      </c>
      <c r="C16" s="67" t="s">
        <v>1764</v>
      </c>
      <c r="D16" s="92" t="s">
        <v>114</v>
      </c>
      <c r="E16" s="67" t="s">
        <v>1765</v>
      </c>
      <c r="F16" s="92" t="s">
        <v>1760</v>
      </c>
      <c r="G16" s="92" t="s">
        <v>127</v>
      </c>
      <c r="H16" s="74">
        <v>63702.219709000012</v>
      </c>
      <c r="I16" s="103">
        <v>3114</v>
      </c>
      <c r="J16" s="74"/>
      <c r="K16" s="74">
        <v>1983.6871217460002</v>
      </c>
      <c r="L16" s="94">
        <v>7.4669929338568811E-4</v>
      </c>
      <c r="M16" s="94">
        <f t="shared" si="0"/>
        <v>9.5792282081229915E-3</v>
      </c>
      <c r="N16" s="94">
        <f>K16/'סכום נכסי הקרן'!$C$42</f>
        <v>1.8096044579972131E-3</v>
      </c>
    </row>
    <row r="17" spans="2:14">
      <c r="B17" s="91" t="s">
        <v>1766</v>
      </c>
      <c r="C17" s="67" t="s">
        <v>1767</v>
      </c>
      <c r="D17" s="92" t="s">
        <v>114</v>
      </c>
      <c r="E17" s="67" t="s">
        <v>1768</v>
      </c>
      <c r="F17" s="92" t="s">
        <v>1760</v>
      </c>
      <c r="G17" s="92" t="s">
        <v>127</v>
      </c>
      <c r="H17" s="74">
        <v>6847.4174350000012</v>
      </c>
      <c r="I17" s="103">
        <v>17260</v>
      </c>
      <c r="J17" s="74"/>
      <c r="K17" s="74">
        <v>1181.8642492290001</v>
      </c>
      <c r="L17" s="94">
        <v>9.3012891083341933E-4</v>
      </c>
      <c r="M17" s="94">
        <f t="shared" si="0"/>
        <v>5.7072243048196646E-3</v>
      </c>
      <c r="N17" s="94">
        <f>K17/'סכום נכסי הקרן'!$C$42</f>
        <v>1.0781472494865432E-3</v>
      </c>
    </row>
    <row r="18" spans="2:14">
      <c r="B18" s="91" t="s">
        <v>1769</v>
      </c>
      <c r="C18" s="67" t="s">
        <v>1770</v>
      </c>
      <c r="D18" s="92" t="s">
        <v>114</v>
      </c>
      <c r="E18" s="67" t="s">
        <v>1768</v>
      </c>
      <c r="F18" s="92" t="s">
        <v>1760</v>
      </c>
      <c r="G18" s="92" t="s">
        <v>127</v>
      </c>
      <c r="H18" s="74">
        <v>9232.2449000000015</v>
      </c>
      <c r="I18" s="103">
        <v>30560</v>
      </c>
      <c r="J18" s="74"/>
      <c r="K18" s="74">
        <v>2821.3740414000004</v>
      </c>
      <c r="L18" s="94">
        <v>1.2107814526631372E-3</v>
      </c>
      <c r="M18" s="94">
        <f t="shared" si="0"/>
        <v>1.3624419651046889E-2</v>
      </c>
      <c r="N18" s="94">
        <f>K18/'סכום נכסי הקרן'!$C$42</f>
        <v>2.5737783882476572E-3</v>
      </c>
    </row>
    <row r="19" spans="2:14">
      <c r="B19" s="91" t="s">
        <v>1771</v>
      </c>
      <c r="C19" s="67" t="s">
        <v>1772</v>
      </c>
      <c r="D19" s="92" t="s">
        <v>114</v>
      </c>
      <c r="E19" s="67" t="s">
        <v>1768</v>
      </c>
      <c r="F19" s="92" t="s">
        <v>1760</v>
      </c>
      <c r="G19" s="92" t="s">
        <v>127</v>
      </c>
      <c r="H19" s="74">
        <v>27492.307688000008</v>
      </c>
      <c r="I19" s="103">
        <v>17510</v>
      </c>
      <c r="J19" s="74"/>
      <c r="K19" s="74">
        <v>4813.903076081001</v>
      </c>
      <c r="L19" s="94">
        <v>8.9753603090842902E-4</v>
      </c>
      <c r="M19" s="94">
        <f t="shared" si="0"/>
        <v>2.3246345470538235E-2</v>
      </c>
      <c r="N19" s="94">
        <f>K19/'סכום נכסי הקרן'!$C$42</f>
        <v>4.3914488183878549E-3</v>
      </c>
    </row>
    <row r="20" spans="2:14">
      <c r="B20" s="91" t="s">
        <v>1773</v>
      </c>
      <c r="C20" s="67" t="s">
        <v>1774</v>
      </c>
      <c r="D20" s="92" t="s">
        <v>114</v>
      </c>
      <c r="E20" s="67" t="s">
        <v>1775</v>
      </c>
      <c r="F20" s="92" t="s">
        <v>1760</v>
      </c>
      <c r="G20" s="92" t="s">
        <v>127</v>
      </c>
      <c r="H20" s="74">
        <v>267005.29226100002</v>
      </c>
      <c r="I20" s="103">
        <v>1757</v>
      </c>
      <c r="J20" s="74"/>
      <c r="K20" s="74">
        <v>4691.2829850260014</v>
      </c>
      <c r="L20" s="94">
        <v>1.4704147769030967E-3</v>
      </c>
      <c r="M20" s="94">
        <f t="shared" si="0"/>
        <v>2.2654212859381895E-2</v>
      </c>
      <c r="N20" s="94">
        <f>K20/'סכום נכסי הקרן'!$C$42</f>
        <v>4.2795895130666381E-3</v>
      </c>
    </row>
    <row r="21" spans="2:14">
      <c r="B21" s="91" t="s">
        <v>1776</v>
      </c>
      <c r="C21" s="67" t="s">
        <v>1777</v>
      </c>
      <c r="D21" s="92" t="s">
        <v>114</v>
      </c>
      <c r="E21" s="67" t="s">
        <v>1775</v>
      </c>
      <c r="F21" s="92" t="s">
        <v>1760</v>
      </c>
      <c r="G21" s="92" t="s">
        <v>127</v>
      </c>
      <c r="H21" s="74">
        <v>63801.464895000012</v>
      </c>
      <c r="I21" s="103">
        <v>1732</v>
      </c>
      <c r="J21" s="74"/>
      <c r="K21" s="74">
        <v>1105.0413720180004</v>
      </c>
      <c r="L21" s="94">
        <v>7.5488724308185996E-4</v>
      </c>
      <c r="M21" s="94">
        <f t="shared" si="0"/>
        <v>5.3362465108210584E-3</v>
      </c>
      <c r="N21" s="94">
        <f>K21/'סכום נכסי הקרן'!$C$42</f>
        <v>1.0080661265346356E-3</v>
      </c>
    </row>
    <row r="22" spans="2:14">
      <c r="B22" s="91" t="s">
        <v>1778</v>
      </c>
      <c r="C22" s="67" t="s">
        <v>1779</v>
      </c>
      <c r="D22" s="92" t="s">
        <v>114</v>
      </c>
      <c r="E22" s="67" t="s">
        <v>1775</v>
      </c>
      <c r="F22" s="92" t="s">
        <v>1760</v>
      </c>
      <c r="G22" s="92" t="s">
        <v>127</v>
      </c>
      <c r="H22" s="74">
        <v>264767.32195100008</v>
      </c>
      <c r="I22" s="103">
        <v>3100</v>
      </c>
      <c r="J22" s="74"/>
      <c r="K22" s="74">
        <v>8207.7869804810016</v>
      </c>
      <c r="L22" s="94">
        <v>1.7952814867787886E-3</v>
      </c>
      <c r="M22" s="94">
        <f t="shared" si="0"/>
        <v>3.9635416143895111E-2</v>
      </c>
      <c r="N22" s="94">
        <f>K22/'סכום נכסי הקרן'!$C$42</f>
        <v>7.4874952543406833E-3</v>
      </c>
    </row>
    <row r="23" spans="2:14">
      <c r="B23" s="95"/>
      <c r="C23" s="67"/>
      <c r="D23" s="67"/>
      <c r="E23" s="67"/>
      <c r="F23" s="67"/>
      <c r="G23" s="67"/>
      <c r="H23" s="74"/>
      <c r="I23" s="103"/>
      <c r="J23" s="67"/>
      <c r="K23" s="67"/>
      <c r="L23" s="67"/>
      <c r="M23" s="94"/>
      <c r="N23" s="67"/>
    </row>
    <row r="24" spans="2:14">
      <c r="B24" s="90" t="s">
        <v>216</v>
      </c>
      <c r="C24" s="85"/>
      <c r="D24" s="86"/>
      <c r="E24" s="85"/>
      <c r="F24" s="86"/>
      <c r="G24" s="86"/>
      <c r="H24" s="88"/>
      <c r="I24" s="101"/>
      <c r="J24" s="88"/>
      <c r="K24" s="88">
        <v>921.02357565199998</v>
      </c>
      <c r="L24" s="89"/>
      <c r="M24" s="89">
        <f t="shared" si="0"/>
        <v>4.4476242848551567E-3</v>
      </c>
      <c r="N24" s="89">
        <f>K24/'סכום נכסי הקרן'!$C$42</f>
        <v>8.4019720153922671E-4</v>
      </c>
    </row>
    <row r="25" spans="2:14">
      <c r="B25" s="91" t="s">
        <v>1780</v>
      </c>
      <c r="C25" s="67" t="s">
        <v>1781</v>
      </c>
      <c r="D25" s="92" t="s">
        <v>114</v>
      </c>
      <c r="E25" s="67" t="s">
        <v>1759</v>
      </c>
      <c r="F25" s="92" t="s">
        <v>1782</v>
      </c>
      <c r="G25" s="92" t="s">
        <v>127</v>
      </c>
      <c r="H25" s="74">
        <v>78760.640000000014</v>
      </c>
      <c r="I25" s="103">
        <v>359.86</v>
      </c>
      <c r="J25" s="74"/>
      <c r="K25" s="74">
        <v>283.42803910400011</v>
      </c>
      <c r="L25" s="94">
        <v>1.1753477790897781E-3</v>
      </c>
      <c r="M25" s="94">
        <f t="shared" si="0"/>
        <v>1.3686744433609661E-3</v>
      </c>
      <c r="N25" s="94">
        <f>K25/'סכום נכסי הקרן'!$C$42</f>
        <v>2.5855521138463088E-4</v>
      </c>
    </row>
    <row r="26" spans="2:14">
      <c r="B26" s="91" t="s">
        <v>1783</v>
      </c>
      <c r="C26" s="67" t="s">
        <v>1784</v>
      </c>
      <c r="D26" s="92" t="s">
        <v>114</v>
      </c>
      <c r="E26" s="67" t="s">
        <v>1759</v>
      </c>
      <c r="F26" s="92" t="s">
        <v>1782</v>
      </c>
      <c r="G26" s="92" t="s">
        <v>127</v>
      </c>
      <c r="H26" s="74">
        <v>290.52831100000003</v>
      </c>
      <c r="I26" s="103">
        <v>345.2</v>
      </c>
      <c r="J26" s="74"/>
      <c r="K26" s="74">
        <v>1.002903729</v>
      </c>
      <c r="L26" s="94">
        <v>1.7136674595543551E-6</v>
      </c>
      <c r="M26" s="94">
        <f t="shared" si="0"/>
        <v>4.8430236732154689E-6</v>
      </c>
      <c r="N26" s="94">
        <f>K26/'סכום נכסי הקרן'!$C$42</f>
        <v>9.148917886521478E-7</v>
      </c>
    </row>
    <row r="27" spans="2:14">
      <c r="B27" s="91" t="s">
        <v>1785</v>
      </c>
      <c r="C27" s="67" t="s">
        <v>1786</v>
      </c>
      <c r="D27" s="92" t="s">
        <v>114</v>
      </c>
      <c r="E27" s="67" t="s">
        <v>1768</v>
      </c>
      <c r="F27" s="92" t="s">
        <v>1782</v>
      </c>
      <c r="G27" s="92" t="s">
        <v>127</v>
      </c>
      <c r="H27" s="74">
        <v>9362.5923190000012</v>
      </c>
      <c r="I27" s="103">
        <v>3608</v>
      </c>
      <c r="J27" s="74"/>
      <c r="K27" s="74">
        <v>337.80233088300002</v>
      </c>
      <c r="L27" s="94">
        <v>1.4986427623031157E-3</v>
      </c>
      <c r="M27" s="94">
        <f t="shared" si="0"/>
        <v>1.6312479832585548E-3</v>
      </c>
      <c r="N27" s="94">
        <f>K27/'סכום נכסי הקרן'!$C$42</f>
        <v>3.0815777205312649E-4</v>
      </c>
    </row>
    <row r="28" spans="2:14">
      <c r="B28" s="91" t="s">
        <v>1787</v>
      </c>
      <c r="C28" s="67" t="s">
        <v>1788</v>
      </c>
      <c r="D28" s="92" t="s">
        <v>114</v>
      </c>
      <c r="E28" s="67" t="s">
        <v>1775</v>
      </c>
      <c r="F28" s="92" t="s">
        <v>1782</v>
      </c>
      <c r="G28" s="92" t="s">
        <v>127</v>
      </c>
      <c r="H28" s="74">
        <v>8269.8672000000024</v>
      </c>
      <c r="I28" s="103">
        <v>3613</v>
      </c>
      <c r="J28" s="74"/>
      <c r="K28" s="74">
        <v>298.79030193600005</v>
      </c>
      <c r="L28" s="94">
        <v>8.1876063193098961E-4</v>
      </c>
      <c r="M28" s="94">
        <f t="shared" si="0"/>
        <v>1.4428588345624209E-3</v>
      </c>
      <c r="N28" s="94">
        <f>K28/'סכום נכסי הקרן'!$C$42</f>
        <v>2.7256932631281738E-4</v>
      </c>
    </row>
    <row r="29" spans="2:14">
      <c r="B29" s="95"/>
      <c r="C29" s="67"/>
      <c r="D29" s="67"/>
      <c r="E29" s="67"/>
      <c r="F29" s="67"/>
      <c r="G29" s="67"/>
      <c r="H29" s="74"/>
      <c r="I29" s="103"/>
      <c r="J29" s="67"/>
      <c r="K29" s="67"/>
      <c r="L29" s="67"/>
      <c r="M29" s="94"/>
      <c r="N29" s="67"/>
    </row>
    <row r="30" spans="2:14">
      <c r="B30" s="84" t="s">
        <v>190</v>
      </c>
      <c r="C30" s="85"/>
      <c r="D30" s="86"/>
      <c r="E30" s="85"/>
      <c r="F30" s="86"/>
      <c r="G30" s="86"/>
      <c r="H30" s="88"/>
      <c r="I30" s="101"/>
      <c r="J30" s="88"/>
      <c r="K30" s="88">
        <v>172154.20397424902</v>
      </c>
      <c r="L30" s="89"/>
      <c r="M30" s="89">
        <f t="shared" si="0"/>
        <v>0.83133291978302393</v>
      </c>
      <c r="N30" s="89">
        <f>K30/'סכום נכסי הקרן'!$C$42</f>
        <v>0.15704644727468889</v>
      </c>
    </row>
    <row r="31" spans="2:14">
      <c r="B31" s="90" t="s">
        <v>217</v>
      </c>
      <c r="C31" s="85"/>
      <c r="D31" s="86"/>
      <c r="E31" s="85"/>
      <c r="F31" s="86"/>
      <c r="G31" s="86"/>
      <c r="H31" s="88"/>
      <c r="I31" s="101"/>
      <c r="J31" s="88"/>
      <c r="K31" s="88">
        <v>169582.17078935399</v>
      </c>
      <c r="L31" s="89"/>
      <c r="M31" s="89">
        <f t="shared" si="0"/>
        <v>0.81891256751734565</v>
      </c>
      <c r="N31" s="89">
        <f>K31/'סכום נכסי הקרן'!$C$42</f>
        <v>0.15470012830811408</v>
      </c>
    </row>
    <row r="32" spans="2:14">
      <c r="B32" s="91" t="s">
        <v>1789</v>
      </c>
      <c r="C32" s="67" t="s">
        <v>1790</v>
      </c>
      <c r="D32" s="92" t="s">
        <v>26</v>
      </c>
      <c r="E32" s="67"/>
      <c r="F32" s="92" t="s">
        <v>1760</v>
      </c>
      <c r="G32" s="92" t="s">
        <v>126</v>
      </c>
      <c r="H32" s="74">
        <v>47606.602683000005</v>
      </c>
      <c r="I32" s="103">
        <v>6351.4</v>
      </c>
      <c r="J32" s="74"/>
      <c r="K32" s="74">
        <v>11187.637322723</v>
      </c>
      <c r="L32" s="94">
        <v>1.0770535251676686E-3</v>
      </c>
      <c r="M32" s="94">
        <f t="shared" si="0"/>
        <v>5.402511809914351E-2</v>
      </c>
      <c r="N32" s="94">
        <f>K32/'סכום נכסי הקרן'!$C$42</f>
        <v>1.0205842520082574E-2</v>
      </c>
    </row>
    <row r="33" spans="2:14">
      <c r="B33" s="91" t="s">
        <v>1791</v>
      </c>
      <c r="C33" s="67" t="s">
        <v>1792</v>
      </c>
      <c r="D33" s="92" t="s">
        <v>1603</v>
      </c>
      <c r="E33" s="67"/>
      <c r="F33" s="92" t="s">
        <v>1760</v>
      </c>
      <c r="G33" s="92" t="s">
        <v>126</v>
      </c>
      <c r="H33" s="74">
        <v>33335.602809999997</v>
      </c>
      <c r="I33" s="103">
        <v>6508</v>
      </c>
      <c r="J33" s="74"/>
      <c r="K33" s="74">
        <v>8027.0798141210007</v>
      </c>
      <c r="L33" s="94">
        <v>1.6580752454613279E-4</v>
      </c>
      <c r="M33" s="94">
        <f t="shared" si="0"/>
        <v>3.8762780955397202E-2</v>
      </c>
      <c r="N33" s="94">
        <f>K33/'סכום נכסי הקרן'!$C$42</f>
        <v>7.3226464280049678E-3</v>
      </c>
    </row>
    <row r="34" spans="2:14">
      <c r="B34" s="91" t="s">
        <v>1793</v>
      </c>
      <c r="C34" s="67" t="s">
        <v>1794</v>
      </c>
      <c r="D34" s="92" t="s">
        <v>1603</v>
      </c>
      <c r="E34" s="67"/>
      <c r="F34" s="92" t="s">
        <v>1760</v>
      </c>
      <c r="G34" s="92" t="s">
        <v>126</v>
      </c>
      <c r="H34" s="74">
        <v>2202.1580170000002</v>
      </c>
      <c r="I34" s="103">
        <v>16981</v>
      </c>
      <c r="J34" s="74"/>
      <c r="K34" s="74">
        <v>1383.6092753739999</v>
      </c>
      <c r="L34" s="94">
        <v>2.1706135324277238E-5</v>
      </c>
      <c r="M34" s="94">
        <f t="shared" si="0"/>
        <v>6.6814513510666017E-3</v>
      </c>
      <c r="N34" s="94">
        <f>K34/'סכום נכסי הקרן'!$C$42</f>
        <v>1.262187713674979E-3</v>
      </c>
    </row>
    <row r="35" spans="2:14">
      <c r="B35" s="91" t="s">
        <v>1795</v>
      </c>
      <c r="C35" s="67" t="s">
        <v>1796</v>
      </c>
      <c r="D35" s="92" t="s">
        <v>1603</v>
      </c>
      <c r="E35" s="67"/>
      <c r="F35" s="92" t="s">
        <v>1760</v>
      </c>
      <c r="G35" s="92" t="s">
        <v>126</v>
      </c>
      <c r="H35" s="74">
        <v>11835.894806000002</v>
      </c>
      <c r="I35" s="103">
        <v>7417</v>
      </c>
      <c r="J35" s="74"/>
      <c r="K35" s="74">
        <v>3248.1127758650005</v>
      </c>
      <c r="L35" s="94">
        <v>5.0392998871993197E-5</v>
      </c>
      <c r="M35" s="94">
        <f t="shared" si="0"/>
        <v>1.5685141666062954E-2</v>
      </c>
      <c r="N35" s="94">
        <f>K35/'סכום נכסי הקרן'!$C$42</f>
        <v>2.9630677614670858E-3</v>
      </c>
    </row>
    <row r="36" spans="2:14">
      <c r="B36" s="91" t="s">
        <v>1797</v>
      </c>
      <c r="C36" s="67" t="s">
        <v>1798</v>
      </c>
      <c r="D36" s="92" t="s">
        <v>1603</v>
      </c>
      <c r="E36" s="67"/>
      <c r="F36" s="92" t="s">
        <v>1760</v>
      </c>
      <c r="G36" s="92" t="s">
        <v>126</v>
      </c>
      <c r="H36" s="74">
        <v>3680.7340440000007</v>
      </c>
      <c r="I36" s="103">
        <v>8117</v>
      </c>
      <c r="J36" s="74"/>
      <c r="K36" s="74">
        <v>1105.4311747280001</v>
      </c>
      <c r="L36" s="94">
        <v>8.9062758914057555E-6</v>
      </c>
      <c r="M36" s="94">
        <f t="shared" si="0"/>
        <v>5.3381288687162614E-3</v>
      </c>
      <c r="N36" s="94">
        <f>K36/'סכום נכסי הקרן'!$C$42</f>
        <v>1.0084217212824272E-3</v>
      </c>
    </row>
    <row r="37" spans="2:14">
      <c r="B37" s="91" t="s">
        <v>1799</v>
      </c>
      <c r="C37" s="67" t="s">
        <v>1800</v>
      </c>
      <c r="D37" s="92" t="s">
        <v>1603</v>
      </c>
      <c r="E37" s="67"/>
      <c r="F37" s="92" t="s">
        <v>1760</v>
      </c>
      <c r="G37" s="92" t="s">
        <v>126</v>
      </c>
      <c r="H37" s="74">
        <v>31450.886898000004</v>
      </c>
      <c r="I37" s="103">
        <v>3371</v>
      </c>
      <c r="J37" s="74"/>
      <c r="K37" s="74">
        <v>3922.7747701900007</v>
      </c>
      <c r="L37" s="94">
        <v>3.2615406044023483E-5</v>
      </c>
      <c r="M37" s="94">
        <f t="shared" si="0"/>
        <v>1.8943085490035649E-2</v>
      </c>
      <c r="N37" s="94">
        <f>K37/'סכום נכסי הקרן'!$C$42</f>
        <v>3.5785233639096855E-3</v>
      </c>
    </row>
    <row r="38" spans="2:14">
      <c r="B38" s="91" t="s">
        <v>1801</v>
      </c>
      <c r="C38" s="67" t="s">
        <v>1802</v>
      </c>
      <c r="D38" s="92" t="s">
        <v>1587</v>
      </c>
      <c r="E38" s="67"/>
      <c r="F38" s="92" t="s">
        <v>1760</v>
      </c>
      <c r="G38" s="92" t="s">
        <v>126</v>
      </c>
      <c r="H38" s="74">
        <v>12335.452668000002</v>
      </c>
      <c r="I38" s="103">
        <v>2426</v>
      </c>
      <c r="J38" s="74"/>
      <c r="K38" s="74">
        <v>1107.2549023849999</v>
      </c>
      <c r="L38" s="94">
        <v>4.1617586599190288E-4</v>
      </c>
      <c r="M38" s="94">
        <f t="shared" si="0"/>
        <v>5.3469356524193743E-3</v>
      </c>
      <c r="N38" s="94">
        <f>K38/'סכום נכסי הקרן'!$C$42</f>
        <v>1.010085403857215E-3</v>
      </c>
    </row>
    <row r="39" spans="2:14">
      <c r="B39" s="91" t="s">
        <v>1803</v>
      </c>
      <c r="C39" s="67" t="s">
        <v>1804</v>
      </c>
      <c r="D39" s="92" t="s">
        <v>26</v>
      </c>
      <c r="E39" s="67"/>
      <c r="F39" s="92" t="s">
        <v>1760</v>
      </c>
      <c r="G39" s="92" t="s">
        <v>134</v>
      </c>
      <c r="H39" s="74">
        <v>44149.557110000009</v>
      </c>
      <c r="I39" s="103">
        <v>5040</v>
      </c>
      <c r="J39" s="74"/>
      <c r="K39" s="74">
        <v>6207.6890950500001</v>
      </c>
      <c r="L39" s="94">
        <v>6.422026335605053E-4</v>
      </c>
      <c r="M39" s="94">
        <f t="shared" si="0"/>
        <v>2.9976940332314451E-2</v>
      </c>
      <c r="N39" s="94">
        <f>K39/'סכום נכסי הקרן'!$C$42</f>
        <v>5.6629201939747964E-3</v>
      </c>
    </row>
    <row r="40" spans="2:14">
      <c r="B40" s="91" t="s">
        <v>1805</v>
      </c>
      <c r="C40" s="67" t="s">
        <v>1806</v>
      </c>
      <c r="D40" s="92" t="s">
        <v>115</v>
      </c>
      <c r="E40" s="67"/>
      <c r="F40" s="92" t="s">
        <v>1760</v>
      </c>
      <c r="G40" s="92" t="s">
        <v>126</v>
      </c>
      <c r="H40" s="74">
        <v>65383.689600000027</v>
      </c>
      <c r="I40" s="103">
        <v>1003</v>
      </c>
      <c r="J40" s="74"/>
      <c r="K40" s="74">
        <v>2426.4541047660005</v>
      </c>
      <c r="L40" s="94">
        <v>2.8639654960077674E-4</v>
      </c>
      <c r="M40" s="94">
        <f t="shared" si="0"/>
        <v>1.1717350660436708E-2</v>
      </c>
      <c r="N40" s="94">
        <f>K40/'סכום נכסי הקרן'!$C$42</f>
        <v>2.2135154868805082E-3</v>
      </c>
    </row>
    <row r="41" spans="2:14">
      <c r="B41" s="91" t="s">
        <v>1807</v>
      </c>
      <c r="C41" s="67" t="s">
        <v>1808</v>
      </c>
      <c r="D41" s="92" t="s">
        <v>115</v>
      </c>
      <c r="E41" s="67"/>
      <c r="F41" s="92" t="s">
        <v>1760</v>
      </c>
      <c r="G41" s="92" t="s">
        <v>126</v>
      </c>
      <c r="H41" s="74">
        <v>74264.459940000015</v>
      </c>
      <c r="I41" s="103">
        <v>446</v>
      </c>
      <c r="J41" s="74"/>
      <c r="K41" s="74">
        <v>1225.5121179300002</v>
      </c>
      <c r="L41" s="94">
        <v>1.2432404565831565E-4</v>
      </c>
      <c r="M41" s="94">
        <f t="shared" si="0"/>
        <v>5.917999930925991E-3</v>
      </c>
      <c r="N41" s="94">
        <f>K41/'סכום נכסי הקרן'!$C$42</f>
        <v>1.1179647070470307E-3</v>
      </c>
    </row>
    <row r="42" spans="2:14">
      <c r="B42" s="91" t="s">
        <v>1809</v>
      </c>
      <c r="C42" s="67" t="s">
        <v>1810</v>
      </c>
      <c r="D42" s="92" t="s">
        <v>1603</v>
      </c>
      <c r="E42" s="67"/>
      <c r="F42" s="92" t="s">
        <v>1760</v>
      </c>
      <c r="G42" s="92" t="s">
        <v>126</v>
      </c>
      <c r="H42" s="74">
        <v>17489.210387000003</v>
      </c>
      <c r="I42" s="103">
        <v>10732</v>
      </c>
      <c r="J42" s="74"/>
      <c r="K42" s="74">
        <v>6944.6856173120013</v>
      </c>
      <c r="L42" s="94">
        <v>1.2629777280539589E-4</v>
      </c>
      <c r="M42" s="94">
        <f t="shared" si="0"/>
        <v>3.3535897689020364E-2</v>
      </c>
      <c r="N42" s="94">
        <f>K42/'סכום נכסי הקרן'!$C$42</f>
        <v>6.3352400258643591E-3</v>
      </c>
    </row>
    <row r="43" spans="2:14">
      <c r="B43" s="91" t="s">
        <v>1811</v>
      </c>
      <c r="C43" s="67" t="s">
        <v>1812</v>
      </c>
      <c r="D43" s="92" t="s">
        <v>26</v>
      </c>
      <c r="E43" s="67"/>
      <c r="F43" s="92" t="s">
        <v>1760</v>
      </c>
      <c r="G43" s="92" t="s">
        <v>126</v>
      </c>
      <c r="H43" s="74">
        <v>9265.5752750000011</v>
      </c>
      <c r="I43" s="103">
        <v>4648</v>
      </c>
      <c r="J43" s="74"/>
      <c r="K43" s="74">
        <v>1593.4565734959997</v>
      </c>
      <c r="L43" s="94">
        <v>9.8863184248940941E-4</v>
      </c>
      <c r="M43" s="94">
        <f t="shared" si="0"/>
        <v>7.6948042813408781E-3</v>
      </c>
      <c r="N43" s="94">
        <f>K43/'סכום נכסי הקרן'!$C$42</f>
        <v>1.4536194178068288E-3</v>
      </c>
    </row>
    <row r="44" spans="2:14">
      <c r="B44" s="91" t="s">
        <v>1813</v>
      </c>
      <c r="C44" s="67" t="s">
        <v>1814</v>
      </c>
      <c r="D44" s="92" t="s">
        <v>1603</v>
      </c>
      <c r="E44" s="67"/>
      <c r="F44" s="92" t="s">
        <v>1760</v>
      </c>
      <c r="G44" s="92" t="s">
        <v>126</v>
      </c>
      <c r="H44" s="74">
        <v>26181.368928000004</v>
      </c>
      <c r="I44" s="103">
        <v>6014.5</v>
      </c>
      <c r="J44" s="74"/>
      <c r="K44" s="74">
        <v>5826.3102064460018</v>
      </c>
      <c r="L44" s="94">
        <v>7.7852499434126975E-4</v>
      </c>
      <c r="M44" s="94">
        <f t="shared" si="0"/>
        <v>2.813526108378334E-2</v>
      </c>
      <c r="N44" s="94">
        <f>K44/'סכום נכסי הקרן'!$C$42</f>
        <v>5.315010017295136E-3</v>
      </c>
    </row>
    <row r="45" spans="2:14">
      <c r="B45" s="91" t="s">
        <v>1815</v>
      </c>
      <c r="C45" s="67" t="s">
        <v>1816</v>
      </c>
      <c r="D45" s="92" t="s">
        <v>115</v>
      </c>
      <c r="E45" s="67"/>
      <c r="F45" s="92" t="s">
        <v>1760</v>
      </c>
      <c r="G45" s="92" t="s">
        <v>126</v>
      </c>
      <c r="H45" s="74">
        <v>358286.50939900003</v>
      </c>
      <c r="I45" s="103">
        <v>792</v>
      </c>
      <c r="J45" s="74"/>
      <c r="K45" s="74">
        <v>10499.227871427001</v>
      </c>
      <c r="L45" s="94">
        <v>4.1688773648890909E-4</v>
      </c>
      <c r="M45" s="94">
        <f t="shared" si="0"/>
        <v>5.0700787783993402E-2</v>
      </c>
      <c r="N45" s="94">
        <f>K45/'סכום נכסי הקרן'!$C$42</f>
        <v>9.5778458978651691E-3</v>
      </c>
    </row>
    <row r="46" spans="2:14">
      <c r="B46" s="91" t="s">
        <v>1817</v>
      </c>
      <c r="C46" s="67" t="s">
        <v>1818</v>
      </c>
      <c r="D46" s="92" t="s">
        <v>1819</v>
      </c>
      <c r="E46" s="67"/>
      <c r="F46" s="92" t="s">
        <v>1760</v>
      </c>
      <c r="G46" s="92" t="s">
        <v>131</v>
      </c>
      <c r="H46" s="74">
        <v>86944.361243000007</v>
      </c>
      <c r="I46" s="103">
        <v>1929</v>
      </c>
      <c r="J46" s="74"/>
      <c r="K46" s="74">
        <v>791.93663554100021</v>
      </c>
      <c r="L46" s="94">
        <v>3.3896609059603849E-4</v>
      </c>
      <c r="M46" s="94">
        <f t="shared" si="0"/>
        <v>3.8242632495104375E-3</v>
      </c>
      <c r="N46" s="94">
        <f>K46/'סכום נכסי הקרן'!$C$42</f>
        <v>7.224385591942193E-4</v>
      </c>
    </row>
    <row r="47" spans="2:14">
      <c r="B47" s="91" t="s">
        <v>1820</v>
      </c>
      <c r="C47" s="67" t="s">
        <v>1821</v>
      </c>
      <c r="D47" s="92" t="s">
        <v>26</v>
      </c>
      <c r="E47" s="67"/>
      <c r="F47" s="92" t="s">
        <v>1760</v>
      </c>
      <c r="G47" s="92" t="s">
        <v>128</v>
      </c>
      <c r="H47" s="74">
        <v>126916.97604000004</v>
      </c>
      <c r="I47" s="103">
        <v>2899</v>
      </c>
      <c r="J47" s="74"/>
      <c r="K47" s="74">
        <v>14785.360019667003</v>
      </c>
      <c r="L47" s="94">
        <v>5.2319567800722118E-4</v>
      </c>
      <c r="M47" s="94">
        <f t="shared" si="0"/>
        <v>7.1398526619957187E-2</v>
      </c>
      <c r="N47" s="94">
        <f>K47/'סכום נכסי הקרן'!$C$42</f>
        <v>1.3487839443719028E-2</v>
      </c>
    </row>
    <row r="48" spans="2:14">
      <c r="B48" s="91" t="s">
        <v>1822</v>
      </c>
      <c r="C48" s="67" t="s">
        <v>1823</v>
      </c>
      <c r="D48" s="92" t="s">
        <v>26</v>
      </c>
      <c r="E48" s="67"/>
      <c r="F48" s="92" t="s">
        <v>1760</v>
      </c>
      <c r="G48" s="92" t="s">
        <v>126</v>
      </c>
      <c r="H48" s="74">
        <v>11970.284109000002</v>
      </c>
      <c r="I48" s="103">
        <v>3805</v>
      </c>
      <c r="J48" s="74"/>
      <c r="K48" s="74">
        <v>1685.2364482660003</v>
      </c>
      <c r="L48" s="94">
        <v>1.9097453907147418E-4</v>
      </c>
      <c r="M48" s="94">
        <f t="shared" si="0"/>
        <v>8.1380094399048693E-3</v>
      </c>
      <c r="N48" s="94">
        <f>K48/'סכום נכסי הקרן'!$C$42</f>
        <v>1.5373449553260897E-3</v>
      </c>
    </row>
    <row r="49" spans="2:14">
      <c r="B49" s="91" t="s">
        <v>1824</v>
      </c>
      <c r="C49" s="67" t="s">
        <v>1825</v>
      </c>
      <c r="D49" s="92" t="s">
        <v>115</v>
      </c>
      <c r="E49" s="67"/>
      <c r="F49" s="92" t="s">
        <v>1760</v>
      </c>
      <c r="G49" s="92" t="s">
        <v>126</v>
      </c>
      <c r="H49" s="74">
        <v>114090.94437599998</v>
      </c>
      <c r="I49" s="103">
        <v>483.55</v>
      </c>
      <c r="J49" s="74"/>
      <c r="K49" s="74">
        <v>2041.241017733</v>
      </c>
      <c r="L49" s="94">
        <v>1.0558667179063341E-3</v>
      </c>
      <c r="M49" s="94">
        <f t="shared" si="0"/>
        <v>9.8571560617054573E-3</v>
      </c>
      <c r="N49" s="94">
        <f>K49/'סכום נכסי הקרן'!$C$42</f>
        <v>1.862107589973748E-3</v>
      </c>
    </row>
    <row r="50" spans="2:14">
      <c r="B50" s="91" t="s">
        <v>1826</v>
      </c>
      <c r="C50" s="67" t="s">
        <v>1827</v>
      </c>
      <c r="D50" s="92" t="s">
        <v>115</v>
      </c>
      <c r="E50" s="67"/>
      <c r="F50" s="92" t="s">
        <v>1760</v>
      </c>
      <c r="G50" s="92" t="s">
        <v>126</v>
      </c>
      <c r="H50" s="74">
        <v>13328.442624000003</v>
      </c>
      <c r="I50" s="103">
        <v>3885.75</v>
      </c>
      <c r="J50" s="74"/>
      <c r="K50" s="74">
        <v>1916.2668489840007</v>
      </c>
      <c r="L50" s="94">
        <v>1.3285512085955687E-4</v>
      </c>
      <c r="M50" s="94">
        <f t="shared" si="0"/>
        <v>9.253655605689276E-3</v>
      </c>
      <c r="N50" s="94">
        <f>K50/'סכום נכסי הקרן'!$C$42</f>
        <v>1.748100794031236E-3</v>
      </c>
    </row>
    <row r="51" spans="2:14">
      <c r="B51" s="91" t="s">
        <v>1828</v>
      </c>
      <c r="C51" s="67" t="s">
        <v>1829</v>
      </c>
      <c r="D51" s="92" t="s">
        <v>26</v>
      </c>
      <c r="E51" s="67"/>
      <c r="F51" s="92" t="s">
        <v>1760</v>
      </c>
      <c r="G51" s="92" t="s">
        <v>128</v>
      </c>
      <c r="H51" s="74">
        <v>101396.86150100002</v>
      </c>
      <c r="I51" s="103">
        <v>658.2</v>
      </c>
      <c r="J51" s="74"/>
      <c r="K51" s="74">
        <v>2681.9233612070002</v>
      </c>
      <c r="L51" s="94">
        <v>4.8044475996890726E-4</v>
      </c>
      <c r="M51" s="94">
        <f t="shared" si="0"/>
        <v>1.2951012098664859E-2</v>
      </c>
      <c r="N51" s="94">
        <f>K51/'סכום נכסי הקרן'!$C$42</f>
        <v>2.44656549777636E-3</v>
      </c>
    </row>
    <row r="52" spans="2:14">
      <c r="B52" s="91" t="s">
        <v>1830</v>
      </c>
      <c r="C52" s="67" t="s">
        <v>1831</v>
      </c>
      <c r="D52" s="92" t="s">
        <v>115</v>
      </c>
      <c r="E52" s="67"/>
      <c r="F52" s="92" t="s">
        <v>1760</v>
      </c>
      <c r="G52" s="92" t="s">
        <v>126</v>
      </c>
      <c r="H52" s="74">
        <v>163878.32782400004</v>
      </c>
      <c r="I52" s="103">
        <v>1024</v>
      </c>
      <c r="J52" s="74"/>
      <c r="K52" s="74">
        <v>6209.0220846250013</v>
      </c>
      <c r="L52" s="94">
        <v>7.0685951279180772E-4</v>
      </c>
      <c r="M52" s="94">
        <f t="shared" si="0"/>
        <v>2.9983377341053385E-2</v>
      </c>
      <c r="N52" s="94">
        <f>K52/'סכום נכסי הקרן'!$C$42</f>
        <v>5.6641362042270903E-3</v>
      </c>
    </row>
    <row r="53" spans="2:14">
      <c r="B53" s="91" t="s">
        <v>1832</v>
      </c>
      <c r="C53" s="67" t="s">
        <v>1833</v>
      </c>
      <c r="D53" s="92" t="s">
        <v>1603</v>
      </c>
      <c r="E53" s="67"/>
      <c r="F53" s="92" t="s">
        <v>1760</v>
      </c>
      <c r="G53" s="92" t="s">
        <v>126</v>
      </c>
      <c r="H53" s="74">
        <v>5386.5439340000003</v>
      </c>
      <c r="I53" s="103">
        <v>34591</v>
      </c>
      <c r="J53" s="74"/>
      <c r="K53" s="74">
        <v>6894.0598255950008</v>
      </c>
      <c r="L53" s="94">
        <v>2.9354462855585832E-4</v>
      </c>
      <c r="M53" s="94">
        <f t="shared" si="0"/>
        <v>3.3291425661774857E-2</v>
      </c>
      <c r="N53" s="94">
        <f>K53/'סכום נכסי הקרן'!$C$42</f>
        <v>6.2890570076976193E-3</v>
      </c>
    </row>
    <row r="54" spans="2:14">
      <c r="B54" s="91" t="s">
        <v>1834</v>
      </c>
      <c r="C54" s="67" t="s">
        <v>1835</v>
      </c>
      <c r="D54" s="92" t="s">
        <v>26</v>
      </c>
      <c r="E54" s="67"/>
      <c r="F54" s="92" t="s">
        <v>1760</v>
      </c>
      <c r="G54" s="92" t="s">
        <v>126</v>
      </c>
      <c r="H54" s="74">
        <v>35333.603491000009</v>
      </c>
      <c r="I54" s="103">
        <v>715.79</v>
      </c>
      <c r="J54" s="74"/>
      <c r="K54" s="74">
        <v>935.78328171000021</v>
      </c>
      <c r="L54" s="94">
        <v>9.6287135468685187E-5</v>
      </c>
      <c r="M54" s="94">
        <f t="shared" si="0"/>
        <v>4.5188989284541698E-3</v>
      </c>
      <c r="N54" s="94">
        <f>K54/'סכום נכסי הקרן'!$C$42</f>
        <v>8.5366163833900624E-4</v>
      </c>
    </row>
    <row r="55" spans="2:14">
      <c r="B55" s="91" t="s">
        <v>1836</v>
      </c>
      <c r="C55" s="67" t="s">
        <v>1837</v>
      </c>
      <c r="D55" s="92" t="s">
        <v>26</v>
      </c>
      <c r="E55" s="67"/>
      <c r="F55" s="92" t="s">
        <v>1760</v>
      </c>
      <c r="G55" s="92" t="s">
        <v>128</v>
      </c>
      <c r="H55" s="74">
        <v>2734.2188170000009</v>
      </c>
      <c r="I55" s="103">
        <v>7477</v>
      </c>
      <c r="J55" s="74"/>
      <c r="K55" s="74">
        <v>821.53225833099987</v>
      </c>
      <c r="L55" s="94">
        <v>8.0536636730486031E-4</v>
      </c>
      <c r="M55" s="94">
        <f t="shared" si="0"/>
        <v>3.9671805581721975E-3</v>
      </c>
      <c r="N55" s="94">
        <f>K55/'סכום נכסי הקרן'!$C$42</f>
        <v>7.4943695543870767E-4</v>
      </c>
    </row>
    <row r="56" spans="2:14">
      <c r="B56" s="91" t="s">
        <v>1838</v>
      </c>
      <c r="C56" s="67" t="s">
        <v>1839</v>
      </c>
      <c r="D56" s="92" t="s">
        <v>26</v>
      </c>
      <c r="E56" s="67"/>
      <c r="F56" s="92" t="s">
        <v>1760</v>
      </c>
      <c r="G56" s="92" t="s">
        <v>128</v>
      </c>
      <c r="H56" s="74">
        <v>27596.862121000006</v>
      </c>
      <c r="I56" s="103">
        <v>20830</v>
      </c>
      <c r="J56" s="74"/>
      <c r="K56" s="74">
        <v>23100.051407809005</v>
      </c>
      <c r="L56" s="94">
        <v>9.7913628235171582E-4</v>
      </c>
      <c r="M56" s="94">
        <f t="shared" si="0"/>
        <v>0.11155018431536148</v>
      </c>
      <c r="N56" s="94">
        <f>K56/'סכום נכסי הקרן'!$C$42</f>
        <v>2.1072857483060516E-2</v>
      </c>
    </row>
    <row r="57" spans="2:14">
      <c r="B57" s="91" t="s">
        <v>1840</v>
      </c>
      <c r="C57" s="67" t="s">
        <v>1841</v>
      </c>
      <c r="D57" s="92" t="s">
        <v>26</v>
      </c>
      <c r="E57" s="67"/>
      <c r="F57" s="92" t="s">
        <v>1760</v>
      </c>
      <c r="G57" s="92" t="s">
        <v>128</v>
      </c>
      <c r="H57" s="74">
        <v>3191.5955840000006</v>
      </c>
      <c r="I57" s="103">
        <v>5352.9</v>
      </c>
      <c r="J57" s="74"/>
      <c r="K57" s="74">
        <v>686.53227399600019</v>
      </c>
      <c r="L57" s="94">
        <v>6.1510268120075864E-4</v>
      </c>
      <c r="M57" s="94">
        <f t="shared" si="0"/>
        <v>3.3152654230375065E-3</v>
      </c>
      <c r="N57" s="94">
        <f>K57/'סכום נכסי הקרן'!$C$42</f>
        <v>6.2628418058621759E-4</v>
      </c>
    </row>
    <row r="58" spans="2:14">
      <c r="B58" s="91" t="s">
        <v>1842</v>
      </c>
      <c r="C58" s="67" t="s">
        <v>1843</v>
      </c>
      <c r="D58" s="92" t="s">
        <v>26</v>
      </c>
      <c r="E58" s="67"/>
      <c r="F58" s="92" t="s">
        <v>1760</v>
      </c>
      <c r="G58" s="92" t="s">
        <v>128</v>
      </c>
      <c r="H58" s="74">
        <v>13950.809564000003</v>
      </c>
      <c r="I58" s="103">
        <v>8269.7999999999993</v>
      </c>
      <c r="J58" s="74"/>
      <c r="K58" s="74">
        <v>4636.1597225750011</v>
      </c>
      <c r="L58" s="94">
        <v>2.4706579137841788E-3</v>
      </c>
      <c r="M58" s="94">
        <f t="shared" si="0"/>
        <v>2.238802253893982E-2</v>
      </c>
      <c r="N58" s="94">
        <f>K58/'סכום נכסי הקרן'!$C$42</f>
        <v>4.2293037092333797E-3</v>
      </c>
    </row>
    <row r="59" spans="2:14">
      <c r="B59" s="91" t="s">
        <v>1844</v>
      </c>
      <c r="C59" s="67" t="s">
        <v>1845</v>
      </c>
      <c r="D59" s="92" t="s">
        <v>26</v>
      </c>
      <c r="E59" s="67"/>
      <c r="F59" s="92" t="s">
        <v>1760</v>
      </c>
      <c r="G59" s="92" t="s">
        <v>128</v>
      </c>
      <c r="H59" s="74">
        <v>21794.024632000004</v>
      </c>
      <c r="I59" s="103">
        <v>2323.1999999999998</v>
      </c>
      <c r="J59" s="74"/>
      <c r="K59" s="74">
        <v>2034.6420184459998</v>
      </c>
      <c r="L59" s="94">
        <v>7.4733479405332873E-4</v>
      </c>
      <c r="M59" s="94">
        <f t="shared" si="0"/>
        <v>9.8252894838452461E-3</v>
      </c>
      <c r="N59" s="94">
        <f>K59/'סכום נכסי הקרן'!$C$42</f>
        <v>1.8560876998423017E-3</v>
      </c>
    </row>
    <row r="60" spans="2:14">
      <c r="B60" s="91" t="s">
        <v>1846</v>
      </c>
      <c r="C60" s="67" t="s">
        <v>1847</v>
      </c>
      <c r="D60" s="92" t="s">
        <v>116</v>
      </c>
      <c r="E60" s="67"/>
      <c r="F60" s="92" t="s">
        <v>1760</v>
      </c>
      <c r="G60" s="92" t="s">
        <v>135</v>
      </c>
      <c r="H60" s="74">
        <v>117724.26664800002</v>
      </c>
      <c r="I60" s="103">
        <v>241950</v>
      </c>
      <c r="J60" s="74"/>
      <c r="K60" s="74">
        <v>7286.6198873030025</v>
      </c>
      <c r="L60" s="94">
        <v>1.4657027847632958E-5</v>
      </c>
      <c r="M60" s="94">
        <f t="shared" si="0"/>
        <v>3.5187098812682824E-2</v>
      </c>
      <c r="N60" s="94">
        <f>K60/'סכום נכסי הקרן'!$C$42</f>
        <v>6.6471671299598439E-3</v>
      </c>
    </row>
    <row r="61" spans="2:14">
      <c r="B61" s="91" t="s">
        <v>1848</v>
      </c>
      <c r="C61" s="67" t="s">
        <v>1849</v>
      </c>
      <c r="D61" s="92" t="s">
        <v>116</v>
      </c>
      <c r="E61" s="67"/>
      <c r="F61" s="92" t="s">
        <v>1760</v>
      </c>
      <c r="G61" s="92" t="s">
        <v>135</v>
      </c>
      <c r="H61" s="74">
        <v>321672.80200000008</v>
      </c>
      <c r="I61" s="103">
        <v>23390</v>
      </c>
      <c r="J61" s="74"/>
      <c r="K61" s="74">
        <v>1924.7709638970002</v>
      </c>
      <c r="L61" s="94">
        <v>8.960430130326648E-4</v>
      </c>
      <c r="M61" s="94">
        <f t="shared" si="0"/>
        <v>9.2947219898819721E-3</v>
      </c>
      <c r="N61" s="94">
        <f>K61/'סכום נכסי הקרן'!$C$42</f>
        <v>1.7558586123329143E-3</v>
      </c>
    </row>
    <row r="62" spans="2:14">
      <c r="B62" s="91" t="s">
        <v>1850</v>
      </c>
      <c r="C62" s="67" t="s">
        <v>1851</v>
      </c>
      <c r="D62" s="92" t="s">
        <v>26</v>
      </c>
      <c r="E62" s="67"/>
      <c r="F62" s="92" t="s">
        <v>1760</v>
      </c>
      <c r="G62" s="92" t="s">
        <v>128</v>
      </c>
      <c r="H62" s="74">
        <v>1652.0695540000002</v>
      </c>
      <c r="I62" s="103">
        <v>17672</v>
      </c>
      <c r="J62" s="74"/>
      <c r="K62" s="74">
        <v>1173.216070188</v>
      </c>
      <c r="L62" s="94">
        <v>2.9953214649623792E-4</v>
      </c>
      <c r="M62" s="94">
        <f t="shared" si="0"/>
        <v>5.6654622347279216E-3</v>
      </c>
      <c r="N62" s="94">
        <f>K62/'סכום נכסי הקרן'!$C$42</f>
        <v>1.0702580097094673E-3</v>
      </c>
    </row>
    <row r="63" spans="2:14">
      <c r="B63" s="91" t="s">
        <v>1852</v>
      </c>
      <c r="C63" s="67" t="s">
        <v>1853</v>
      </c>
      <c r="D63" s="92" t="s">
        <v>1603</v>
      </c>
      <c r="E63" s="67"/>
      <c r="F63" s="92" t="s">
        <v>1760</v>
      </c>
      <c r="G63" s="92" t="s">
        <v>126</v>
      </c>
      <c r="H63" s="74">
        <v>16922.786540000005</v>
      </c>
      <c r="I63" s="103">
        <v>3600</v>
      </c>
      <c r="J63" s="74"/>
      <c r="K63" s="74">
        <v>2254.1151671280004</v>
      </c>
      <c r="L63" s="94">
        <v>4.5064799114659805E-4</v>
      </c>
      <c r="M63" s="94">
        <f t="shared" si="0"/>
        <v>1.0885125661502999E-2</v>
      </c>
      <c r="N63" s="94">
        <f>K63/'סכום נכסי הקרן'!$C$42</f>
        <v>2.0563005176358969E-3</v>
      </c>
    </row>
    <row r="64" spans="2:14">
      <c r="B64" s="91" t="s">
        <v>1854</v>
      </c>
      <c r="C64" s="67" t="s">
        <v>1855</v>
      </c>
      <c r="D64" s="92" t="s">
        <v>26</v>
      </c>
      <c r="E64" s="67"/>
      <c r="F64" s="92" t="s">
        <v>1760</v>
      </c>
      <c r="G64" s="92" t="s">
        <v>128</v>
      </c>
      <c r="H64" s="74">
        <v>2182.3401740000008</v>
      </c>
      <c r="I64" s="103">
        <v>22655</v>
      </c>
      <c r="J64" s="74"/>
      <c r="K64" s="74">
        <v>1986.7832361740002</v>
      </c>
      <c r="L64" s="94">
        <v>1.8331290835783291E-3</v>
      </c>
      <c r="M64" s="94">
        <f t="shared" si="0"/>
        <v>9.5941793495298924E-3</v>
      </c>
      <c r="N64" s="94">
        <f>K64/'סכום נכסי הקרן'!$C$42</f>
        <v>1.8124288663476827E-3</v>
      </c>
    </row>
    <row r="65" spans="2:14">
      <c r="B65" s="91" t="s">
        <v>1856</v>
      </c>
      <c r="C65" s="67" t="s">
        <v>1857</v>
      </c>
      <c r="D65" s="92" t="s">
        <v>26</v>
      </c>
      <c r="E65" s="67"/>
      <c r="F65" s="92" t="s">
        <v>1760</v>
      </c>
      <c r="G65" s="92" t="s">
        <v>128</v>
      </c>
      <c r="H65" s="74">
        <v>6216.6765420000011</v>
      </c>
      <c r="I65" s="103">
        <v>19926</v>
      </c>
      <c r="J65" s="74"/>
      <c r="K65" s="74">
        <v>4977.8564687380012</v>
      </c>
      <c r="L65" s="94">
        <v>2.0325900088278572E-3</v>
      </c>
      <c r="M65" s="94">
        <f t="shared" si="0"/>
        <v>2.4038076659666004E-2</v>
      </c>
      <c r="N65" s="94">
        <f>K65/'סכום נכסי הקרן'!$C$42</f>
        <v>4.5410141339073369E-3</v>
      </c>
    </row>
    <row r="66" spans="2:14">
      <c r="B66" s="91" t="s">
        <v>1858</v>
      </c>
      <c r="C66" s="67" t="s">
        <v>1859</v>
      </c>
      <c r="D66" s="92" t="s">
        <v>115</v>
      </c>
      <c r="E66" s="67"/>
      <c r="F66" s="92" t="s">
        <v>1760</v>
      </c>
      <c r="G66" s="92" t="s">
        <v>126</v>
      </c>
      <c r="H66" s="74">
        <v>32167.280200000005</v>
      </c>
      <c r="I66" s="103">
        <v>3005.25</v>
      </c>
      <c r="J66" s="74"/>
      <c r="K66" s="74">
        <v>3576.8165963790007</v>
      </c>
      <c r="L66" s="94">
        <v>1.7019724973544976E-3</v>
      </c>
      <c r="M66" s="94">
        <f t="shared" si="0"/>
        <v>1.7272452928543732E-2</v>
      </c>
      <c r="N66" s="94">
        <f>K66/'סכום נכסי הקרן'!$C$42</f>
        <v>3.2629254821943845E-3</v>
      </c>
    </row>
    <row r="67" spans="2:14">
      <c r="B67" s="91" t="s">
        <v>1860</v>
      </c>
      <c r="C67" s="67" t="s">
        <v>1861</v>
      </c>
      <c r="D67" s="92" t="s">
        <v>1603</v>
      </c>
      <c r="E67" s="67"/>
      <c r="F67" s="92" t="s">
        <v>1760</v>
      </c>
      <c r="G67" s="92" t="s">
        <v>126</v>
      </c>
      <c r="H67" s="74">
        <v>8621.8940120000025</v>
      </c>
      <c r="I67" s="103">
        <v>17386</v>
      </c>
      <c r="J67" s="74"/>
      <c r="K67" s="74">
        <v>5546.3092241420009</v>
      </c>
      <c r="L67" s="94">
        <v>3.0051295920208995E-5</v>
      </c>
      <c r="M67" s="94">
        <f t="shared" si="0"/>
        <v>2.6783135903060376E-2</v>
      </c>
      <c r="N67" s="94">
        <f>K67/'סכום נכסי הקרן'!$C$42</f>
        <v>5.0595811140843622E-3</v>
      </c>
    </row>
    <row r="68" spans="2:14">
      <c r="B68" s="91" t="s">
        <v>1862</v>
      </c>
      <c r="C68" s="67" t="s">
        <v>1863</v>
      </c>
      <c r="D68" s="92" t="s">
        <v>1603</v>
      </c>
      <c r="E68" s="67"/>
      <c r="F68" s="92" t="s">
        <v>1760</v>
      </c>
      <c r="G68" s="92" t="s">
        <v>126</v>
      </c>
      <c r="H68" s="74">
        <v>5034.8786400000008</v>
      </c>
      <c r="I68" s="103">
        <v>6544</v>
      </c>
      <c r="J68" s="74"/>
      <c r="K68" s="74">
        <v>1219.0850953460003</v>
      </c>
      <c r="L68" s="94">
        <v>2.1648486831039186E-5</v>
      </c>
      <c r="M68" s="94">
        <f t="shared" si="0"/>
        <v>5.8869638288330832E-3</v>
      </c>
      <c r="N68" s="94">
        <f>K68/'סכום נכסי הקרן'!$C$42</f>
        <v>1.1121017014388589E-3</v>
      </c>
    </row>
    <row r="69" spans="2:14">
      <c r="B69" s="91" t="s">
        <v>1864</v>
      </c>
      <c r="C69" s="67" t="s">
        <v>1865</v>
      </c>
      <c r="D69" s="92" t="s">
        <v>1603</v>
      </c>
      <c r="E69" s="67"/>
      <c r="F69" s="92" t="s">
        <v>1760</v>
      </c>
      <c r="G69" s="92" t="s">
        <v>126</v>
      </c>
      <c r="H69" s="74">
        <v>2999.9485230000005</v>
      </c>
      <c r="I69" s="103">
        <v>15225</v>
      </c>
      <c r="J69" s="74"/>
      <c r="K69" s="74">
        <v>1689.9460017190004</v>
      </c>
      <c r="L69" s="94">
        <v>4.9266812235077549E-5</v>
      </c>
      <c r="M69" s="94">
        <f t="shared" si="0"/>
        <v>8.1607518808826246E-3</v>
      </c>
      <c r="N69" s="94">
        <f>K69/'סכום נכסי הקרן'!$C$42</f>
        <v>1.5416412119435262E-3</v>
      </c>
    </row>
    <row r="70" spans="2:14">
      <c r="B70" s="91" t="s">
        <v>1866</v>
      </c>
      <c r="C70" s="67" t="s">
        <v>1867</v>
      </c>
      <c r="D70" s="92" t="s">
        <v>117</v>
      </c>
      <c r="E70" s="67"/>
      <c r="F70" s="92" t="s">
        <v>1760</v>
      </c>
      <c r="G70" s="92" t="s">
        <v>130</v>
      </c>
      <c r="H70" s="74">
        <v>18212.05113</v>
      </c>
      <c r="I70" s="103">
        <v>9007</v>
      </c>
      <c r="J70" s="74"/>
      <c r="K70" s="74">
        <v>4021.6692520420011</v>
      </c>
      <c r="L70" s="94">
        <v>1.3311201705121266E-4</v>
      </c>
      <c r="M70" s="94">
        <f t="shared" si="0"/>
        <v>1.9420647097306943E-2</v>
      </c>
      <c r="N70" s="94">
        <f>K70/'סכום נכסי הקרן'!$C$42</f>
        <v>3.6687391511015625E-3</v>
      </c>
    </row>
    <row r="71" spans="2:14">
      <c r="B71" s="95"/>
      <c r="C71" s="67"/>
      <c r="D71" s="67"/>
      <c r="E71" s="67"/>
      <c r="F71" s="67"/>
      <c r="G71" s="67"/>
      <c r="H71" s="74"/>
      <c r="I71" s="103"/>
      <c r="J71" s="67"/>
      <c r="K71" s="67"/>
      <c r="L71" s="67"/>
      <c r="M71" s="94"/>
      <c r="N71" s="67"/>
    </row>
    <row r="72" spans="2:14">
      <c r="B72" s="90" t="s">
        <v>218</v>
      </c>
      <c r="C72" s="85"/>
      <c r="D72" s="86"/>
      <c r="E72" s="85"/>
      <c r="F72" s="86"/>
      <c r="G72" s="86"/>
      <c r="H72" s="88"/>
      <c r="I72" s="101"/>
      <c r="J72" s="88"/>
      <c r="K72" s="88">
        <v>2572.0331848950004</v>
      </c>
      <c r="L72" s="89"/>
      <c r="M72" s="89">
        <f t="shared" si="0"/>
        <v>1.2420352265678201E-2</v>
      </c>
      <c r="N72" s="89">
        <f>K72/'סכום נכסי הקרן'!$C$42</f>
        <v>2.3463189665747738E-3</v>
      </c>
    </row>
    <row r="73" spans="2:14">
      <c r="B73" s="91" t="s">
        <v>1868</v>
      </c>
      <c r="C73" s="67" t="s">
        <v>1869</v>
      </c>
      <c r="D73" s="92" t="s">
        <v>115</v>
      </c>
      <c r="E73" s="67"/>
      <c r="F73" s="92" t="s">
        <v>1782</v>
      </c>
      <c r="G73" s="92" t="s">
        <v>126</v>
      </c>
      <c r="H73" s="74">
        <v>7729.8354720000007</v>
      </c>
      <c r="I73" s="103">
        <v>8993</v>
      </c>
      <c r="J73" s="74"/>
      <c r="K73" s="74">
        <v>2572.0331848950004</v>
      </c>
      <c r="L73" s="94">
        <v>2.1685521189491585E-4</v>
      </c>
      <c r="M73" s="94">
        <f t="shared" si="0"/>
        <v>1.2420352265678201E-2</v>
      </c>
      <c r="N73" s="94">
        <f>K73/'סכום נכסי הקרן'!$C$42</f>
        <v>2.3463189665747738E-3</v>
      </c>
    </row>
    <row r="74" spans="2:14">
      <c r="D74" s="1"/>
      <c r="E74" s="1"/>
      <c r="F74" s="1"/>
      <c r="G74" s="1"/>
    </row>
    <row r="75" spans="2:14">
      <c r="D75" s="1"/>
      <c r="E75" s="1"/>
      <c r="F75" s="1"/>
      <c r="G75" s="1"/>
    </row>
    <row r="76" spans="2:14">
      <c r="D76" s="1"/>
      <c r="E76" s="1"/>
      <c r="F76" s="1"/>
      <c r="G76" s="1"/>
    </row>
    <row r="77" spans="2:14">
      <c r="B77" s="109" t="s">
        <v>212</v>
      </c>
      <c r="D77" s="1"/>
      <c r="E77" s="1"/>
      <c r="F77" s="1"/>
      <c r="G77" s="1"/>
    </row>
    <row r="78" spans="2:14">
      <c r="B78" s="109" t="s">
        <v>106</v>
      </c>
      <c r="D78" s="1"/>
      <c r="E78" s="1"/>
      <c r="F78" s="1"/>
      <c r="G78" s="1"/>
    </row>
    <row r="79" spans="2:14">
      <c r="B79" s="109" t="s">
        <v>195</v>
      </c>
      <c r="D79" s="1"/>
      <c r="E79" s="1"/>
      <c r="F79" s="1"/>
      <c r="G79" s="1"/>
    </row>
    <row r="80" spans="2:14">
      <c r="B80" s="109" t="s">
        <v>203</v>
      </c>
      <c r="D80" s="1"/>
      <c r="E80" s="1"/>
      <c r="F80" s="1"/>
      <c r="G80" s="1"/>
    </row>
    <row r="81" spans="2:7">
      <c r="B81" s="109" t="s">
        <v>210</v>
      </c>
      <c r="D81" s="1"/>
      <c r="E81" s="1"/>
      <c r="F81" s="1"/>
      <c r="G81" s="1"/>
    </row>
    <row r="82" spans="2:7">
      <c r="D82" s="1"/>
      <c r="E82" s="1"/>
      <c r="F82" s="1"/>
      <c r="G82" s="1"/>
    </row>
    <row r="83" spans="2:7">
      <c r="D83" s="1"/>
      <c r="E83" s="1"/>
      <c r="F83" s="1"/>
      <c r="G83" s="1"/>
    </row>
    <row r="84" spans="2:7">
      <c r="D84" s="1"/>
      <c r="E84" s="1"/>
      <c r="F84" s="1"/>
      <c r="G84" s="1"/>
    </row>
    <row r="85" spans="2:7">
      <c r="D85" s="1"/>
      <c r="E85" s="1"/>
      <c r="F85" s="1"/>
      <c r="G85" s="1"/>
    </row>
    <row r="86" spans="2:7">
      <c r="D86" s="1"/>
      <c r="E86" s="1"/>
      <c r="F86" s="1"/>
      <c r="G86" s="1"/>
    </row>
    <row r="87" spans="2:7">
      <c r="D87" s="1"/>
      <c r="E87" s="1"/>
      <c r="F87" s="1"/>
      <c r="G87" s="1"/>
    </row>
    <row r="88" spans="2:7">
      <c r="D88" s="1"/>
      <c r="E88" s="1"/>
      <c r="F88" s="1"/>
      <c r="G88" s="1"/>
    </row>
    <row r="89" spans="2:7">
      <c r="D89" s="1"/>
      <c r="E89" s="1"/>
      <c r="F89" s="1"/>
      <c r="G89" s="1"/>
    </row>
    <row r="90" spans="2:7">
      <c r="D90" s="1"/>
      <c r="E90" s="1"/>
      <c r="F90" s="1"/>
      <c r="G90" s="1"/>
    </row>
    <row r="91" spans="2:7">
      <c r="D91" s="1"/>
      <c r="E91" s="1"/>
      <c r="F91" s="1"/>
      <c r="G91" s="1"/>
    </row>
    <row r="92" spans="2:7">
      <c r="D92" s="1"/>
      <c r="E92" s="1"/>
      <c r="F92" s="1"/>
      <c r="G92" s="1"/>
    </row>
    <row r="93" spans="2:7">
      <c r="D93" s="1"/>
      <c r="E93" s="1"/>
      <c r="F93" s="1"/>
      <c r="G93" s="1"/>
    </row>
    <row r="94" spans="2:7">
      <c r="D94" s="1"/>
      <c r="E94" s="1"/>
      <c r="F94" s="1"/>
      <c r="G94" s="1"/>
    </row>
    <row r="95" spans="2:7">
      <c r="D95" s="1"/>
      <c r="E95" s="1"/>
      <c r="F95" s="1"/>
      <c r="G95" s="1"/>
    </row>
    <row r="96" spans="2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41"/>
      <c r="D250" s="1"/>
      <c r="E250" s="1"/>
      <c r="F250" s="1"/>
      <c r="G250" s="1"/>
    </row>
    <row r="251" spans="2:7">
      <c r="B251" s="4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sheetProtection sheet="1" objects="1" scenarios="1"/>
  <mergeCells count="2">
    <mergeCell ref="B6:N6"/>
    <mergeCell ref="B7:N7"/>
  </mergeCells>
  <phoneticPr fontId="3" type="noConversion"/>
  <dataValidations count="1">
    <dataValidation allowBlank="1" showInputMessage="1" showErrorMessage="1" sqref="J9:J1048576 C5:C1048576 J1:J7 A1:A1048576 B1:B43 B45:B1048576 D1:I1048576 K1:XFD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O327"/>
  <sheetViews>
    <sheetView rightToLeft="1" workbookViewId="0"/>
  </sheetViews>
  <sheetFormatPr defaultColWidth="9.140625" defaultRowHeight="18"/>
  <cols>
    <col min="1" max="1" width="6.28515625" style="1" customWidth="1"/>
    <col min="2" max="2" width="44" style="2" bestFit="1" customWidth="1"/>
    <col min="3" max="3" width="17.28515625" style="2" bestFit="1" customWidth="1"/>
    <col min="4" max="4" width="6.140625" style="2" bestFit="1" customWidth="1"/>
    <col min="5" max="5" width="9" style="2" bestFit="1" customWidth="1"/>
    <col min="6" max="6" width="6.140625" style="1" bestFit="1" customWidth="1"/>
    <col min="7" max="7" width="6.5703125" style="1" bestFit="1" customWidth="1"/>
    <col min="8" max="8" width="5.42578125" style="1" bestFit="1" customWidth="1"/>
    <col min="9" max="9" width="12.28515625" style="1" bestFit="1" customWidth="1"/>
    <col min="10" max="10" width="11.28515625" style="1" bestFit="1" customWidth="1"/>
    <col min="11" max="11" width="11.85546875" style="1" bestFit="1" customWidth="1"/>
    <col min="12" max="12" width="10.140625" style="1" bestFit="1" customWidth="1"/>
    <col min="13" max="13" width="11.42578125" style="1" bestFit="1" customWidth="1"/>
    <col min="14" max="14" width="9.140625" style="1" bestFit="1" customWidth="1"/>
    <col min="15" max="15" width="9.28515625" style="1" customWidth="1"/>
    <col min="16" max="16384" width="9.140625" style="1"/>
  </cols>
  <sheetData>
    <row r="1" spans="2:15">
      <c r="B1" s="46" t="s">
        <v>140</v>
      </c>
      <c r="C1" s="46" t="s" vm="1">
        <v>221</v>
      </c>
    </row>
    <row r="2" spans="2:15">
      <c r="B2" s="46" t="s">
        <v>139</v>
      </c>
      <c r="C2" s="46" t="s">
        <v>2902</v>
      </c>
    </row>
    <row r="3" spans="2:15">
      <c r="B3" s="46" t="s">
        <v>141</v>
      </c>
      <c r="C3" s="46" t="s">
        <v>2903</v>
      </c>
    </row>
    <row r="4" spans="2:15">
      <c r="B4" s="46" t="s">
        <v>142</v>
      </c>
      <c r="C4" s="46" t="s">
        <v>2904</v>
      </c>
    </row>
    <row r="6" spans="2:15" ht="26.25" customHeight="1">
      <c r="B6" s="131" t="s">
        <v>167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3"/>
    </row>
    <row r="7" spans="2:15" ht="26.25" customHeight="1">
      <c r="B7" s="131" t="s">
        <v>87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3"/>
    </row>
    <row r="8" spans="2:15" s="3" customFormat="1" ht="63">
      <c r="B8" s="21" t="s">
        <v>109</v>
      </c>
      <c r="C8" s="29" t="s">
        <v>43</v>
      </c>
      <c r="D8" s="29" t="s">
        <v>113</v>
      </c>
      <c r="E8" s="29" t="s">
        <v>111</v>
      </c>
      <c r="F8" s="29" t="s">
        <v>63</v>
      </c>
      <c r="G8" s="29" t="s">
        <v>14</v>
      </c>
      <c r="H8" s="29" t="s">
        <v>64</v>
      </c>
      <c r="I8" s="29" t="s">
        <v>97</v>
      </c>
      <c r="J8" s="29" t="s">
        <v>197</v>
      </c>
      <c r="K8" s="29" t="s">
        <v>196</v>
      </c>
      <c r="L8" s="29" t="s">
        <v>59</v>
      </c>
      <c r="M8" s="29" t="s">
        <v>56</v>
      </c>
      <c r="N8" s="29" t="s">
        <v>143</v>
      </c>
      <c r="O8" s="19" t="s">
        <v>145</v>
      </c>
    </row>
    <row r="9" spans="2:15" s="3" customFormat="1">
      <c r="B9" s="14"/>
      <c r="C9" s="15"/>
      <c r="D9" s="15"/>
      <c r="E9" s="15"/>
      <c r="F9" s="15"/>
      <c r="G9" s="15"/>
      <c r="H9" s="15"/>
      <c r="I9" s="15"/>
      <c r="J9" s="31" t="s">
        <v>204</v>
      </c>
      <c r="K9" s="31"/>
      <c r="L9" s="31" t="s">
        <v>200</v>
      </c>
      <c r="M9" s="31" t="s">
        <v>19</v>
      </c>
      <c r="N9" s="31" t="s">
        <v>19</v>
      </c>
      <c r="O9" s="32" t="s">
        <v>19</v>
      </c>
    </row>
    <row r="10" spans="2:1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</row>
    <row r="11" spans="2:15" s="4" customFormat="1" ht="18" customHeight="1">
      <c r="B11" s="67" t="s">
        <v>29</v>
      </c>
      <c r="C11" s="67"/>
      <c r="D11" s="92"/>
      <c r="E11" s="67"/>
      <c r="F11" s="92"/>
      <c r="G11" s="67"/>
      <c r="H11" s="67"/>
      <c r="I11" s="92"/>
      <c r="J11" s="74"/>
      <c r="K11" s="103"/>
      <c r="L11" s="74">
        <v>30168.091620236995</v>
      </c>
      <c r="M11" s="94"/>
      <c r="N11" s="94">
        <f>IFERROR(L11/$L$11,0)</f>
        <v>1</v>
      </c>
      <c r="O11" s="94">
        <f>L11/'סכום נכסי הקרן'!$C$42</f>
        <v>2.7520626860347924E-2</v>
      </c>
    </row>
    <row r="12" spans="2:15" s="4" customFormat="1" ht="18" customHeight="1">
      <c r="B12" s="110" t="s">
        <v>190</v>
      </c>
      <c r="C12" s="67"/>
      <c r="D12" s="92"/>
      <c r="E12" s="67"/>
      <c r="F12" s="92"/>
      <c r="G12" s="67"/>
      <c r="H12" s="67"/>
      <c r="I12" s="92"/>
      <c r="J12" s="74"/>
      <c r="K12" s="103"/>
      <c r="L12" s="74">
        <v>30168.091620237003</v>
      </c>
      <c r="M12" s="94"/>
      <c r="N12" s="94">
        <f t="shared" ref="N12:N26" si="0">IFERROR(L12/$L$11,0)</f>
        <v>1.0000000000000002</v>
      </c>
      <c r="O12" s="94">
        <f>L12/'סכום נכסי הקרן'!$C$42</f>
        <v>2.7520626860347931E-2</v>
      </c>
    </row>
    <row r="13" spans="2:15">
      <c r="B13" s="90" t="s">
        <v>50</v>
      </c>
      <c r="C13" s="85"/>
      <c r="D13" s="86"/>
      <c r="E13" s="85"/>
      <c r="F13" s="86"/>
      <c r="G13" s="85"/>
      <c r="H13" s="85"/>
      <c r="I13" s="86"/>
      <c r="J13" s="88"/>
      <c r="K13" s="101"/>
      <c r="L13" s="88">
        <v>14320.432954038002</v>
      </c>
      <c r="M13" s="89"/>
      <c r="N13" s="89">
        <f t="shared" si="0"/>
        <v>0.4746880622847135</v>
      </c>
      <c r="O13" s="89">
        <f>L13/'סכום נכסי הקרן'!$C$42</f>
        <v>1.3063713037199194E-2</v>
      </c>
    </row>
    <row r="14" spans="2:15">
      <c r="B14" s="91" t="s">
        <v>1870</v>
      </c>
      <c r="C14" s="67" t="s">
        <v>1871</v>
      </c>
      <c r="D14" s="92" t="s">
        <v>26</v>
      </c>
      <c r="E14" s="67"/>
      <c r="F14" s="92" t="s">
        <v>1782</v>
      </c>
      <c r="G14" s="67" t="s">
        <v>855</v>
      </c>
      <c r="H14" s="67" t="s">
        <v>856</v>
      </c>
      <c r="I14" s="92" t="s">
        <v>128</v>
      </c>
      <c r="J14" s="74">
        <v>258.58506400000005</v>
      </c>
      <c r="K14" s="103">
        <v>102865.8878</v>
      </c>
      <c r="L14" s="74">
        <v>1068.9042106089998</v>
      </c>
      <c r="M14" s="94">
        <v>8.3915453428508914E-7</v>
      </c>
      <c r="N14" s="94">
        <f t="shared" si="0"/>
        <v>3.5431615100637338E-2</v>
      </c>
      <c r="O14" s="94">
        <f>L14/'סכום נכסי הקרן'!$C$42</f>
        <v>9.7510025824410905E-4</v>
      </c>
    </row>
    <row r="15" spans="2:15">
      <c r="B15" s="91" t="s">
        <v>1872</v>
      </c>
      <c r="C15" s="67" t="s">
        <v>1873</v>
      </c>
      <c r="D15" s="92" t="s">
        <v>26</v>
      </c>
      <c r="E15" s="67"/>
      <c r="F15" s="92" t="s">
        <v>1782</v>
      </c>
      <c r="G15" s="67" t="s">
        <v>1018</v>
      </c>
      <c r="H15" s="67" t="s">
        <v>856</v>
      </c>
      <c r="I15" s="92" t="s">
        <v>126</v>
      </c>
      <c r="J15" s="74">
        <v>43.914619000000009</v>
      </c>
      <c r="K15" s="103">
        <v>1026095</v>
      </c>
      <c r="L15" s="74">
        <v>1667.240405564</v>
      </c>
      <c r="M15" s="94">
        <v>3.1232880696659197E-4</v>
      </c>
      <c r="N15" s="94">
        <f t="shared" si="0"/>
        <v>5.526502725301994E-2</v>
      </c>
      <c r="O15" s="94">
        <f>L15/'סכום נכסי הקרן'!$C$42</f>
        <v>1.5209281934573204E-3</v>
      </c>
    </row>
    <row r="16" spans="2:15">
      <c r="B16" s="91" t="s">
        <v>1874</v>
      </c>
      <c r="C16" s="67" t="s">
        <v>1875</v>
      </c>
      <c r="D16" s="92" t="s">
        <v>26</v>
      </c>
      <c r="E16" s="67"/>
      <c r="F16" s="92" t="s">
        <v>1782</v>
      </c>
      <c r="G16" s="67" t="s">
        <v>1110</v>
      </c>
      <c r="H16" s="67" t="s">
        <v>856</v>
      </c>
      <c r="I16" s="92" t="s">
        <v>126</v>
      </c>
      <c r="J16" s="74">
        <v>1602.4054670000003</v>
      </c>
      <c r="K16" s="103">
        <v>34634.089999999997</v>
      </c>
      <c r="L16" s="74">
        <v>2053.4206408950004</v>
      </c>
      <c r="M16" s="94">
        <v>1.8577521187335041E-4</v>
      </c>
      <c r="N16" s="94">
        <f t="shared" si="0"/>
        <v>6.806597734931133E-2</v>
      </c>
      <c r="O16" s="94">
        <f>L16/'סכום נכסי הקרן'!$C$42</f>
        <v>1.8732183645152908E-3</v>
      </c>
    </row>
    <row r="17" spans="2:15">
      <c r="B17" s="91" t="s">
        <v>1876</v>
      </c>
      <c r="C17" s="67" t="s">
        <v>1877</v>
      </c>
      <c r="D17" s="92" t="s">
        <v>26</v>
      </c>
      <c r="E17" s="67"/>
      <c r="F17" s="92" t="s">
        <v>1782</v>
      </c>
      <c r="G17" s="67" t="s">
        <v>1878</v>
      </c>
      <c r="H17" s="67" t="s">
        <v>856</v>
      </c>
      <c r="I17" s="92" t="s">
        <v>128</v>
      </c>
      <c r="J17" s="74">
        <v>248.56244900000002</v>
      </c>
      <c r="K17" s="103">
        <v>226145</v>
      </c>
      <c r="L17" s="74">
        <v>2258.8452617090002</v>
      </c>
      <c r="M17" s="94">
        <v>9.8648541330476416E-4</v>
      </c>
      <c r="N17" s="94">
        <f t="shared" si="0"/>
        <v>7.4875311641978332E-2</v>
      </c>
      <c r="O17" s="94">
        <f>L17/'סכום נכסי הקרן'!$C$42</f>
        <v>2.0606155127511506E-3</v>
      </c>
    </row>
    <row r="18" spans="2:15">
      <c r="B18" s="91" t="s">
        <v>1879</v>
      </c>
      <c r="C18" s="67" t="s">
        <v>1880</v>
      </c>
      <c r="D18" s="92" t="s">
        <v>26</v>
      </c>
      <c r="E18" s="67"/>
      <c r="F18" s="92" t="s">
        <v>1782</v>
      </c>
      <c r="G18" s="67" t="s">
        <v>1878</v>
      </c>
      <c r="H18" s="67" t="s">
        <v>856</v>
      </c>
      <c r="I18" s="92" t="s">
        <v>126</v>
      </c>
      <c r="J18" s="74">
        <v>609.57885400000009</v>
      </c>
      <c r="K18" s="103">
        <v>116645.7</v>
      </c>
      <c r="L18" s="74">
        <v>2630.8756966120004</v>
      </c>
      <c r="M18" s="94">
        <v>1.0125258391453242E-3</v>
      </c>
      <c r="N18" s="94">
        <f t="shared" si="0"/>
        <v>8.7207229735645195E-2</v>
      </c>
      <c r="O18" s="94">
        <f>L18/'סכום נכסי הקרן'!$C$42</f>
        <v>2.3999976290793295E-3</v>
      </c>
    </row>
    <row r="19" spans="2:15">
      <c r="B19" s="91" t="s">
        <v>1881</v>
      </c>
      <c r="C19" s="67" t="s">
        <v>1882</v>
      </c>
      <c r="D19" s="92" t="s">
        <v>26</v>
      </c>
      <c r="E19" s="67"/>
      <c r="F19" s="92" t="s">
        <v>1782</v>
      </c>
      <c r="G19" s="67" t="s">
        <v>1883</v>
      </c>
      <c r="H19" s="67" t="s">
        <v>856</v>
      </c>
      <c r="I19" s="92" t="s">
        <v>129</v>
      </c>
      <c r="J19" s="74">
        <v>139910.34874700001</v>
      </c>
      <c r="K19" s="103">
        <v>126</v>
      </c>
      <c r="L19" s="74">
        <v>823.38387503900003</v>
      </c>
      <c r="M19" s="94">
        <v>5.929334565553455E-7</v>
      </c>
      <c r="N19" s="94">
        <f t="shared" si="0"/>
        <v>2.729320387261976E-2</v>
      </c>
      <c r="O19" s="94">
        <f>L19/'סכום נכסי הקרן'!$C$42</f>
        <v>7.5112607960177132E-4</v>
      </c>
    </row>
    <row r="20" spans="2:15">
      <c r="B20" s="91" t="s">
        <v>1884</v>
      </c>
      <c r="C20" s="67" t="s">
        <v>1885</v>
      </c>
      <c r="D20" s="92" t="s">
        <v>26</v>
      </c>
      <c r="E20" s="67"/>
      <c r="F20" s="92" t="s">
        <v>1782</v>
      </c>
      <c r="G20" s="67" t="s">
        <v>636</v>
      </c>
      <c r="H20" s="67"/>
      <c r="I20" s="92" t="s">
        <v>129</v>
      </c>
      <c r="J20" s="74">
        <v>5086.3056130000014</v>
      </c>
      <c r="K20" s="103">
        <v>16070.32</v>
      </c>
      <c r="L20" s="74">
        <v>3817.7628636100007</v>
      </c>
      <c r="M20" s="94">
        <v>2.7492393276728808E-6</v>
      </c>
      <c r="N20" s="94">
        <f t="shared" si="0"/>
        <v>0.12654969733150156</v>
      </c>
      <c r="O20" s="94">
        <f>L20/'סכום נכסי הקרן'!$C$42</f>
        <v>3.4827269995502223E-3</v>
      </c>
    </row>
    <row r="21" spans="2:15">
      <c r="B21" s="95"/>
      <c r="C21" s="67"/>
      <c r="D21" s="67"/>
      <c r="E21" s="67"/>
      <c r="F21" s="67"/>
      <c r="G21" s="67"/>
      <c r="H21" s="67"/>
      <c r="I21" s="67"/>
      <c r="J21" s="74"/>
      <c r="K21" s="103"/>
      <c r="L21" s="67"/>
      <c r="M21" s="67"/>
      <c r="N21" s="94"/>
      <c r="O21" s="67"/>
    </row>
    <row r="22" spans="2:15">
      <c r="B22" s="90" t="s">
        <v>28</v>
      </c>
      <c r="C22" s="85"/>
      <c r="D22" s="86"/>
      <c r="E22" s="85"/>
      <c r="F22" s="86"/>
      <c r="G22" s="85"/>
      <c r="H22" s="85"/>
      <c r="I22" s="86"/>
      <c r="J22" s="88"/>
      <c r="K22" s="101"/>
      <c r="L22" s="88">
        <v>15847.658666199002</v>
      </c>
      <c r="M22" s="89"/>
      <c r="N22" s="89">
        <f t="shared" si="0"/>
        <v>0.52531193771528684</v>
      </c>
      <c r="O22" s="89">
        <f>L22/'סכום נכסי הקרן'!$C$42</f>
        <v>1.4456913823148737E-2</v>
      </c>
    </row>
    <row r="23" spans="2:15">
      <c r="B23" s="91" t="s">
        <v>1886</v>
      </c>
      <c r="C23" s="67" t="s">
        <v>1887</v>
      </c>
      <c r="D23" s="92" t="s">
        <v>26</v>
      </c>
      <c r="E23" s="67"/>
      <c r="F23" s="92" t="s">
        <v>1760</v>
      </c>
      <c r="G23" s="67" t="s">
        <v>636</v>
      </c>
      <c r="H23" s="67"/>
      <c r="I23" s="92" t="s">
        <v>126</v>
      </c>
      <c r="J23" s="74">
        <v>1275.0130870000003</v>
      </c>
      <c r="K23" s="103">
        <v>19790</v>
      </c>
      <c r="L23" s="74">
        <v>933.60283248200017</v>
      </c>
      <c r="M23" s="94">
        <v>1.6531619876067769E-4</v>
      </c>
      <c r="N23" s="94">
        <f t="shared" si="0"/>
        <v>3.0946698393601136E-2</v>
      </c>
      <c r="O23" s="94">
        <f>L23/'סכום נכסי הקרן'!$C$42</f>
        <v>8.5167253905002536E-4</v>
      </c>
    </row>
    <row r="24" spans="2:15">
      <c r="B24" s="91" t="s">
        <v>1888</v>
      </c>
      <c r="C24" s="67" t="s">
        <v>1889</v>
      </c>
      <c r="D24" s="92" t="s">
        <v>26</v>
      </c>
      <c r="E24" s="67"/>
      <c r="F24" s="92" t="s">
        <v>1760</v>
      </c>
      <c r="G24" s="67" t="s">
        <v>636</v>
      </c>
      <c r="H24" s="67"/>
      <c r="I24" s="92" t="s">
        <v>126</v>
      </c>
      <c r="J24" s="74">
        <v>7169.3874680000008</v>
      </c>
      <c r="K24" s="103">
        <v>3539</v>
      </c>
      <c r="L24" s="74">
        <v>938.78110320700011</v>
      </c>
      <c r="M24" s="94">
        <v>1.2344240123906162E-4</v>
      </c>
      <c r="N24" s="94">
        <f t="shared" si="0"/>
        <v>3.1118345668814475E-2</v>
      </c>
      <c r="O24" s="94">
        <f>L24/'סכום נכסי הקרן'!$C$42</f>
        <v>8.5639637966276709E-4</v>
      </c>
    </row>
    <row r="25" spans="2:15">
      <c r="B25" s="91" t="s">
        <v>1890</v>
      </c>
      <c r="C25" s="67" t="s">
        <v>1891</v>
      </c>
      <c r="D25" s="92" t="s">
        <v>118</v>
      </c>
      <c r="E25" s="67"/>
      <c r="F25" s="92" t="s">
        <v>1760</v>
      </c>
      <c r="G25" s="67" t="s">
        <v>636</v>
      </c>
      <c r="H25" s="67"/>
      <c r="I25" s="92" t="s">
        <v>126</v>
      </c>
      <c r="J25" s="74">
        <v>95003.377989000001</v>
      </c>
      <c r="K25" s="103">
        <v>1479.4</v>
      </c>
      <c r="L25" s="74">
        <v>5200.2759037880014</v>
      </c>
      <c r="M25" s="94">
        <v>1.4821174513847025E-4</v>
      </c>
      <c r="N25" s="94">
        <f t="shared" si="0"/>
        <v>0.17237669419896667</v>
      </c>
      <c r="O25" s="94">
        <f>L25/'סכום נכסי הקרן'!$C$42</f>
        <v>4.7439146804700624E-3</v>
      </c>
    </row>
    <row r="26" spans="2:15">
      <c r="B26" s="91" t="s">
        <v>1892</v>
      </c>
      <c r="C26" s="67" t="s">
        <v>1893</v>
      </c>
      <c r="D26" s="92" t="s">
        <v>118</v>
      </c>
      <c r="E26" s="67"/>
      <c r="F26" s="92" t="s">
        <v>1760</v>
      </c>
      <c r="G26" s="67" t="s">
        <v>636</v>
      </c>
      <c r="H26" s="67"/>
      <c r="I26" s="92" t="s">
        <v>126</v>
      </c>
      <c r="J26" s="74">
        <v>19404.797029000005</v>
      </c>
      <c r="K26" s="103">
        <v>12221.83</v>
      </c>
      <c r="L26" s="74">
        <v>8774.9988267220015</v>
      </c>
      <c r="M26" s="94">
        <v>1.8923980036636835E-4</v>
      </c>
      <c r="N26" s="94">
        <f t="shared" si="0"/>
        <v>0.29087019945390458</v>
      </c>
      <c r="O26" s="94">
        <f>L26/'סכום נכסי הקרן'!$C$42</f>
        <v>8.0049302239658844E-3</v>
      </c>
    </row>
    <row r="27" spans="2:15">
      <c r="B27" s="95"/>
      <c r="C27" s="67"/>
      <c r="D27" s="67"/>
      <c r="E27" s="67"/>
      <c r="F27" s="67"/>
      <c r="G27" s="67"/>
      <c r="H27" s="67"/>
      <c r="I27" s="67"/>
      <c r="J27" s="74"/>
      <c r="K27" s="103"/>
      <c r="L27" s="67"/>
      <c r="M27" s="67"/>
      <c r="N27" s="94"/>
      <c r="O27" s="67"/>
    </row>
    <row r="28" spans="2: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2:1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2:15">
      <c r="B30" s="109" t="s">
        <v>212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2:15">
      <c r="B31" s="109" t="s">
        <v>106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2:15">
      <c r="B32" s="109" t="s">
        <v>195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2:15">
      <c r="B33" s="109" t="s">
        <v>203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2:15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2:15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2:15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2:15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2:15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2:15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15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15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2:15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2:15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2:15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2:1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2:1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2:1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2:1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2:1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2:1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2:1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2:1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2:1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2:1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2:15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2:15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2:15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2:15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spans="2:15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  <row r="60" spans="2:15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2:1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2:1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2:15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2:15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2:15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2:15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2:15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2:15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2:15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5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2:15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2:15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2:15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5" spans="2:15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2:15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2:15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5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2:15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2:15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5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2:15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2:15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2:15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2:15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2:15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2:15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2:15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2:15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2:15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</row>
    <row r="98" spans="2:15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</row>
    <row r="99" spans="2:15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2:15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</row>
    <row r="101" spans="2:15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</row>
    <row r="102" spans="2:15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</row>
    <row r="103" spans="2:15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</row>
    <row r="104" spans="2:15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</row>
    <row r="105" spans="2:15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</row>
    <row r="106" spans="2:15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2:15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</row>
    <row r="108" spans="2:15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</row>
    <row r="109" spans="2:15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</row>
    <row r="110" spans="2:15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</row>
    <row r="111" spans="2:15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</row>
    <row r="112" spans="2:15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</row>
    <row r="113" spans="2:15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</row>
    <row r="114" spans="2:15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</row>
    <row r="115" spans="2:15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</row>
    <row r="116" spans="2:15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</row>
    <row r="117" spans="2:15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</row>
    <row r="118" spans="2:15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</row>
    <row r="119" spans="2:15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</row>
    <row r="120" spans="2:15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</row>
    <row r="121" spans="2:15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</row>
    <row r="122" spans="2:15"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</row>
    <row r="123" spans="2:15"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</row>
    <row r="124" spans="2:15"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</row>
    <row r="125" spans="2:15"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</row>
    <row r="126" spans="2:15"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</row>
    <row r="127" spans="2:15">
      <c r="C127" s="1"/>
      <c r="D127" s="1"/>
      <c r="E127" s="1"/>
    </row>
    <row r="128" spans="2:1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2:5">
      <c r="C321" s="1"/>
      <c r="D321" s="1"/>
      <c r="E321" s="1"/>
    </row>
    <row r="322" spans="2:5">
      <c r="C322" s="1"/>
      <c r="D322" s="1"/>
      <c r="E322" s="1"/>
    </row>
    <row r="323" spans="2:5">
      <c r="C323" s="1"/>
      <c r="D323" s="1"/>
      <c r="E323" s="1"/>
    </row>
    <row r="324" spans="2:5">
      <c r="C324" s="1"/>
      <c r="D324" s="1"/>
      <c r="E324" s="1"/>
    </row>
    <row r="325" spans="2:5">
      <c r="B325" s="41"/>
      <c r="C325" s="1"/>
      <c r="D325" s="1"/>
      <c r="E325" s="1"/>
    </row>
    <row r="326" spans="2:5">
      <c r="B326" s="41"/>
      <c r="C326" s="1"/>
      <c r="D326" s="1"/>
      <c r="E326" s="1"/>
    </row>
    <row r="327" spans="2:5">
      <c r="B327" s="3"/>
      <c r="C327" s="1"/>
      <c r="D327" s="1"/>
      <c r="E327" s="1"/>
    </row>
  </sheetData>
  <sheetProtection sheet="1" objects="1" scenarios="1"/>
  <mergeCells count="2">
    <mergeCell ref="B6:O6"/>
    <mergeCell ref="B7:O7"/>
  </mergeCells>
  <phoneticPr fontId="3" type="noConversion"/>
  <dataValidations count="1">
    <dataValidation allowBlank="1" showInputMessage="1" showErrorMessage="1" sqref="A1:A1048576 B39:B1048576 C5:C1048576 B1:B37 D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B1:L796"/>
  <sheetViews>
    <sheetView rightToLeft="1" workbookViewId="0"/>
  </sheetViews>
  <sheetFormatPr defaultColWidth="9.140625" defaultRowHeight="18"/>
  <cols>
    <col min="1" max="1" width="6.28515625" style="1" customWidth="1"/>
    <col min="2" max="2" width="32.85546875" style="2" bestFit="1" customWidth="1"/>
    <col min="3" max="3" width="16.7109375" style="2" bestFit="1" customWidth="1"/>
    <col min="4" max="4" width="9.7109375" style="2" bestFit="1" customWidth="1"/>
    <col min="5" max="5" width="21" style="2" bestFit="1" customWidth="1"/>
    <col min="6" max="6" width="12" style="1" bestFit="1" customWidth="1"/>
    <col min="7" max="7" width="10.140625" style="1" bestFit="1" customWidth="1"/>
    <col min="8" max="8" width="8.42578125" style="1" bestFit="1" customWidth="1"/>
    <col min="9" max="9" width="6.140625" style="1" bestFit="1" customWidth="1"/>
    <col min="10" max="10" width="6.85546875" style="1" bestFit="1" customWidth="1"/>
    <col min="11" max="11" width="9.140625" style="1" bestFit="1" customWidth="1"/>
    <col min="12" max="12" width="9.28515625" style="1" customWidth="1"/>
    <col min="13" max="16384" width="9.140625" style="1"/>
  </cols>
  <sheetData>
    <row r="1" spans="2:12">
      <c r="B1" s="46" t="s">
        <v>140</v>
      </c>
      <c r="C1" s="46" t="s" vm="1">
        <v>221</v>
      </c>
    </row>
    <row r="2" spans="2:12">
      <c r="B2" s="46" t="s">
        <v>139</v>
      </c>
      <c r="C2" s="46" t="s">
        <v>2902</v>
      </c>
    </row>
    <row r="3" spans="2:12">
      <c r="B3" s="46" t="s">
        <v>141</v>
      </c>
      <c r="C3" s="46" t="s">
        <v>2903</v>
      </c>
    </row>
    <row r="4" spans="2:12">
      <c r="B4" s="46" t="s">
        <v>142</v>
      </c>
      <c r="C4" s="46" t="s">
        <v>2904</v>
      </c>
    </row>
    <row r="6" spans="2:12" ht="26.25" customHeight="1">
      <c r="B6" s="131" t="s">
        <v>167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2" ht="26.25" customHeight="1">
      <c r="B7" s="131" t="s">
        <v>88</v>
      </c>
      <c r="C7" s="132"/>
      <c r="D7" s="132"/>
      <c r="E7" s="132"/>
      <c r="F7" s="132"/>
      <c r="G7" s="132"/>
      <c r="H7" s="132"/>
      <c r="I7" s="132"/>
      <c r="J7" s="132"/>
      <c r="K7" s="132"/>
      <c r="L7" s="133"/>
    </row>
    <row r="8" spans="2:12" s="3" customFormat="1" ht="63">
      <c r="B8" s="21" t="s">
        <v>110</v>
      </c>
      <c r="C8" s="29" t="s">
        <v>43</v>
      </c>
      <c r="D8" s="29" t="s">
        <v>113</v>
      </c>
      <c r="E8" s="29" t="s">
        <v>63</v>
      </c>
      <c r="F8" s="29" t="s">
        <v>97</v>
      </c>
      <c r="G8" s="29" t="s">
        <v>197</v>
      </c>
      <c r="H8" s="29" t="s">
        <v>196</v>
      </c>
      <c r="I8" s="29" t="s">
        <v>59</v>
      </c>
      <c r="J8" s="29" t="s">
        <v>56</v>
      </c>
      <c r="K8" s="29" t="s">
        <v>143</v>
      </c>
      <c r="L8" s="65" t="s">
        <v>145</v>
      </c>
    </row>
    <row r="9" spans="2:12" s="3" customFormat="1" ht="25.5">
      <c r="B9" s="14"/>
      <c r="C9" s="15"/>
      <c r="D9" s="15"/>
      <c r="E9" s="15"/>
      <c r="F9" s="15"/>
      <c r="G9" s="15" t="s">
        <v>204</v>
      </c>
      <c r="H9" s="15"/>
      <c r="I9" s="15" t="s">
        <v>200</v>
      </c>
      <c r="J9" s="15" t="s">
        <v>19</v>
      </c>
      <c r="K9" s="31" t="s">
        <v>19</v>
      </c>
      <c r="L9" s="16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</row>
    <row r="11" spans="2:12" s="4" customFormat="1" ht="18" customHeight="1">
      <c r="B11" s="67" t="s">
        <v>46</v>
      </c>
      <c r="C11" s="67"/>
      <c r="D11" s="92"/>
      <c r="E11" s="92"/>
      <c r="F11" s="92"/>
      <c r="G11" s="74"/>
      <c r="H11" s="103"/>
      <c r="I11" s="74">
        <v>42.067768903000001</v>
      </c>
      <c r="J11" s="94"/>
      <c r="K11" s="94">
        <f>IFERROR(I11/$I$11,0)</f>
        <v>1</v>
      </c>
      <c r="L11" s="94">
        <f>I11/'סכום נכסי הקרן'!$C$42</f>
        <v>3.8376022766060399E-5</v>
      </c>
    </row>
    <row r="12" spans="2:12" s="4" customFormat="1" ht="18" customHeight="1">
      <c r="B12" s="110" t="s">
        <v>24</v>
      </c>
      <c r="C12" s="67"/>
      <c r="D12" s="92"/>
      <c r="E12" s="92"/>
      <c r="F12" s="92"/>
      <c r="G12" s="74"/>
      <c r="H12" s="103"/>
      <c r="I12" s="74">
        <v>38.733478212000009</v>
      </c>
      <c r="J12" s="94"/>
      <c r="K12" s="94">
        <f t="shared" ref="K12:K20" si="0">IFERROR(I12/$I$11,0)</f>
        <v>0.92074001598021016</v>
      </c>
      <c r="L12" s="94">
        <f>I12/'סכום נכסי הקרן'!$C$42</f>
        <v>3.5334339814879365E-5</v>
      </c>
    </row>
    <row r="13" spans="2:12">
      <c r="B13" s="90" t="s">
        <v>1894</v>
      </c>
      <c r="C13" s="85"/>
      <c r="D13" s="86"/>
      <c r="E13" s="86"/>
      <c r="F13" s="86"/>
      <c r="G13" s="88"/>
      <c r="H13" s="101"/>
      <c r="I13" s="88">
        <v>38.733478212000009</v>
      </c>
      <c r="J13" s="89"/>
      <c r="K13" s="89">
        <f t="shared" si="0"/>
        <v>0.92074001598021016</v>
      </c>
      <c r="L13" s="89">
        <f>I13/'סכום נכסי הקרן'!$C$42</f>
        <v>3.5334339814879365E-5</v>
      </c>
    </row>
    <row r="14" spans="2:12">
      <c r="B14" s="91" t="s">
        <v>1895</v>
      </c>
      <c r="C14" s="67" t="s">
        <v>1896</v>
      </c>
      <c r="D14" s="92" t="s">
        <v>114</v>
      </c>
      <c r="E14" s="92" t="s">
        <v>551</v>
      </c>
      <c r="F14" s="92" t="s">
        <v>127</v>
      </c>
      <c r="G14" s="74">
        <v>2430.8987850000003</v>
      </c>
      <c r="H14" s="103">
        <v>1500</v>
      </c>
      <c r="I14" s="74">
        <v>36.463481775000005</v>
      </c>
      <c r="J14" s="94">
        <v>1.2154493925000001E-3</v>
      </c>
      <c r="K14" s="94">
        <f t="shared" si="0"/>
        <v>0.86677954942363644</v>
      </c>
      <c r="L14" s="94">
        <f>I14/'סכום נכסי הקרן'!$C$42</f>
        <v>3.326355172183705E-5</v>
      </c>
    </row>
    <row r="15" spans="2:12">
      <c r="B15" s="91" t="s">
        <v>1897</v>
      </c>
      <c r="C15" s="67" t="s">
        <v>1898</v>
      </c>
      <c r="D15" s="92" t="s">
        <v>114</v>
      </c>
      <c r="E15" s="92" t="s">
        <v>151</v>
      </c>
      <c r="F15" s="92" t="s">
        <v>127</v>
      </c>
      <c r="G15" s="74">
        <v>30675.627525000004</v>
      </c>
      <c r="H15" s="103">
        <v>7.4</v>
      </c>
      <c r="I15" s="74">
        <v>2.2699964370000001</v>
      </c>
      <c r="J15" s="94">
        <v>2.0456762673997297E-3</v>
      </c>
      <c r="K15" s="94">
        <f t="shared" si="0"/>
        <v>5.396046655657364E-2</v>
      </c>
      <c r="L15" s="94">
        <f>I15/'סכום נכסי הקרן'!$C$42</f>
        <v>2.070788093042311E-6</v>
      </c>
    </row>
    <row r="16" spans="2:12">
      <c r="B16" s="95"/>
      <c r="C16" s="67"/>
      <c r="D16" s="67"/>
      <c r="E16" s="67"/>
      <c r="F16" s="67"/>
      <c r="G16" s="74"/>
      <c r="H16" s="103"/>
      <c r="I16" s="67"/>
      <c r="J16" s="67"/>
      <c r="K16" s="94"/>
      <c r="L16" s="67"/>
    </row>
    <row r="17" spans="2:12">
      <c r="B17" s="110" t="s">
        <v>39</v>
      </c>
      <c r="C17" s="67"/>
      <c r="D17" s="92"/>
      <c r="E17" s="92"/>
      <c r="F17" s="92"/>
      <c r="G17" s="74"/>
      <c r="H17" s="103"/>
      <c r="I17" s="74">
        <v>3.3342906910000005</v>
      </c>
      <c r="J17" s="94"/>
      <c r="K17" s="94">
        <f t="shared" si="0"/>
        <v>7.9259984019790036E-2</v>
      </c>
      <c r="L17" s="94">
        <f>I17/'סכום נכסי הקרן'!$C$42</f>
        <v>3.0416829511810462E-6</v>
      </c>
    </row>
    <row r="18" spans="2:12">
      <c r="B18" s="90" t="s">
        <v>1899</v>
      </c>
      <c r="C18" s="85"/>
      <c r="D18" s="86"/>
      <c r="E18" s="86"/>
      <c r="F18" s="86"/>
      <c r="G18" s="88"/>
      <c r="H18" s="101"/>
      <c r="I18" s="88">
        <v>3.3342906910000005</v>
      </c>
      <c r="J18" s="89"/>
      <c r="K18" s="89">
        <f t="shared" si="0"/>
        <v>7.9259984019790036E-2</v>
      </c>
      <c r="L18" s="89">
        <f>I18/'סכום נכסי הקרן'!$C$42</f>
        <v>3.0416829511810462E-6</v>
      </c>
    </row>
    <row r="19" spans="2:12">
      <c r="B19" s="91" t="s">
        <v>1900</v>
      </c>
      <c r="C19" s="67" t="s">
        <v>1901</v>
      </c>
      <c r="D19" s="92" t="s">
        <v>1587</v>
      </c>
      <c r="E19" s="92" t="s">
        <v>938</v>
      </c>
      <c r="F19" s="92" t="s">
        <v>126</v>
      </c>
      <c r="G19" s="74">
        <v>4630.2834000000012</v>
      </c>
      <c r="H19" s="103">
        <v>16.82</v>
      </c>
      <c r="I19" s="74">
        <v>2.881610571</v>
      </c>
      <c r="J19" s="94">
        <v>1.3863123952095812E-4</v>
      </c>
      <c r="K19" s="94">
        <f t="shared" si="0"/>
        <v>6.8499248858298792E-2</v>
      </c>
      <c r="L19" s="94">
        <f>I19/'סכום נכסי הקרן'!$C$42</f>
        <v>2.6287287336441112E-6</v>
      </c>
    </row>
    <row r="20" spans="2:12">
      <c r="B20" s="91" t="s">
        <v>1902</v>
      </c>
      <c r="C20" s="67" t="s">
        <v>1903</v>
      </c>
      <c r="D20" s="92" t="s">
        <v>1603</v>
      </c>
      <c r="E20" s="92" t="s">
        <v>1015</v>
      </c>
      <c r="F20" s="92" t="s">
        <v>126</v>
      </c>
      <c r="G20" s="74">
        <v>1223.4597830000002</v>
      </c>
      <c r="H20" s="103">
        <v>10</v>
      </c>
      <c r="I20" s="74">
        <v>0.45268012000000002</v>
      </c>
      <c r="J20" s="94">
        <v>4.8358094189723329E-5</v>
      </c>
      <c r="K20" s="94">
        <f t="shared" si="0"/>
        <v>1.0760735161491243E-2</v>
      </c>
      <c r="L20" s="94">
        <f>I20/'סכום נכסי הקרן'!$C$42</f>
        <v>4.1295421753693461E-7</v>
      </c>
    </row>
    <row r="21" spans="2:12">
      <c r="B21" s="95"/>
      <c r="C21" s="67"/>
      <c r="D21" s="67"/>
      <c r="E21" s="67"/>
      <c r="F21" s="67"/>
      <c r="G21" s="74"/>
      <c r="H21" s="103"/>
      <c r="I21" s="67"/>
      <c r="J21" s="67"/>
      <c r="K21" s="94"/>
      <c r="L21" s="67"/>
    </row>
    <row r="22" spans="2:12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12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>
      <c r="B24" s="109" t="s">
        <v>212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109" t="s">
        <v>106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109" t="s">
        <v>195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109" t="s">
        <v>203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</row>
    <row r="112" spans="2:1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2:1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2:1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</row>
    <row r="115" spans="2:1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</row>
    <row r="116" spans="2:1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</row>
    <row r="117" spans="2:1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</row>
    <row r="118" spans="2:12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</row>
    <row r="119" spans="2:12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</row>
    <row r="120" spans="2:12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</row>
    <row r="121" spans="2:12">
      <c r="D121" s="1"/>
      <c r="E121" s="1"/>
    </row>
    <row r="122" spans="2:12">
      <c r="D122" s="1"/>
      <c r="E122" s="1"/>
    </row>
    <row r="123" spans="2:12">
      <c r="D123" s="1"/>
      <c r="E123" s="1"/>
    </row>
    <row r="124" spans="2:12">
      <c r="D124" s="1"/>
      <c r="E124" s="1"/>
    </row>
    <row r="125" spans="2:12">
      <c r="D125" s="1"/>
      <c r="E125" s="1"/>
    </row>
    <row r="126" spans="2:12">
      <c r="D126" s="1"/>
      <c r="E126" s="1"/>
    </row>
    <row r="127" spans="2:12">
      <c r="D127" s="1"/>
      <c r="E127" s="1"/>
    </row>
    <row r="128" spans="2:12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sheetProtection sheet="1" objects="1" scenarios="1"/>
  <mergeCells count="2">
    <mergeCell ref="B6:L6"/>
    <mergeCell ref="B7:L7"/>
  </mergeCells>
  <phoneticPr fontId="3" type="noConversion"/>
  <dataValidations count="1">
    <dataValidation allowBlank="1" showInputMessage="1" showErrorMessage="1" sqref="A1:A1048576 B1:B19 C5:C1048576 B21:B1048576 D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1" ma:contentTypeDescription="צור מסמך חדש." ma:contentTypeScope="" ma:versionID="68643beecda18b4e09cff41c83e0ce3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8146b315fa2ac31dd02d04e15b67ed9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sharepoint/v3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46656d4-8850-49b3-aebd-68bd05f7f43d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12FD428-5E9A-4679-88D1-26C8D65AEF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29</vt:i4>
      </vt:variant>
    </vt:vector>
  </HeadingPairs>
  <TitlesOfParts>
    <vt:vector size="59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'תעודות התחייבות ממשלתיות'!adi_1212</vt:lpstr>
      <vt:lpstr>'לא סחיר - אופציות'!print_adi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ב- עמיתים או מבוטחים-תאריך עדכון 3.9.2017- החל מדיווח בגין רבעון רביעי 2017</dc:title>
  <dc:creator>גיא</dc:creator>
  <cp:lastModifiedBy>אולה קלוקוב</cp:lastModifiedBy>
  <cp:lastPrinted>2017-05-01T10:11:51Z</cp:lastPrinted>
  <dcterms:created xsi:type="dcterms:W3CDTF">2005-07-19T07:39:38Z</dcterms:created>
  <dcterms:modified xsi:type="dcterms:W3CDTF">2023-09-04T06:49:10Z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